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A.Ghayouri\Desktop\پرتفوی دی 1401\"/>
    </mc:Choice>
  </mc:AlternateContent>
  <xr:revisionPtr revIDLastSave="0" documentId="13_ncr:1_{3DBE95D1-D37D-4187-98D6-DDBD8D4B26C8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تاییدیه" sheetId="16" r:id="rId1"/>
    <sheet name="سهام" sheetId="1" r:id="rId2"/>
    <sheet name="اوراق مشارکت" sheetId="3" r:id="rId3"/>
    <sheet name="سپرده" sheetId="6" r:id="rId4"/>
    <sheet name="سود اوراق بهادار و سپرده بانکی" sheetId="7" r:id="rId5"/>
    <sheet name="درآمد سود سهام" sheetId="8" r:id="rId6"/>
    <sheet name="درآمد ناشی از تغییر قیمت اوراق" sheetId="9" r:id="rId7"/>
    <sheet name="درآمد ناشی از فروش" sheetId="10" r:id="rId8"/>
    <sheet name="سرمایه‌گذاری در سهام" sheetId="11" r:id="rId9"/>
    <sheet name="سرمایه‌گذاری در اوراق بهادار" sheetId="12" r:id="rId10"/>
    <sheet name="درآمد سپرده بانکی" sheetId="13" r:id="rId11"/>
    <sheet name="سایر درآمدها" sheetId="14" r:id="rId12"/>
    <sheet name="جمع درآمدها" sheetId="15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15" l="1"/>
  <c r="E11" i="15"/>
  <c r="E8" i="15"/>
  <c r="E9" i="15"/>
  <c r="E10" i="15"/>
  <c r="E7" i="15"/>
  <c r="C11" i="15"/>
  <c r="C10" i="15"/>
  <c r="C9" i="15"/>
  <c r="C8" i="15"/>
  <c r="C7" i="15"/>
  <c r="E9" i="14"/>
  <c r="C9" i="14"/>
  <c r="I11" i="13"/>
  <c r="E11" i="13"/>
  <c r="G9" i="13"/>
  <c r="G10" i="13"/>
  <c r="G8" i="13"/>
  <c r="G11" i="13" s="1"/>
  <c r="I8" i="12"/>
  <c r="Q8" i="12"/>
  <c r="Q25" i="12"/>
  <c r="Q27" i="12" s="1"/>
  <c r="I26" i="12"/>
  <c r="O27" i="12"/>
  <c r="M27" i="12"/>
  <c r="K27" i="12"/>
  <c r="G27" i="12"/>
  <c r="E27" i="12"/>
  <c r="C27" i="12"/>
  <c r="Q9" i="12"/>
  <c r="Q10" i="12"/>
  <c r="Q11" i="12"/>
  <c r="Q12" i="12"/>
  <c r="Q13" i="12"/>
  <c r="Q14" i="12"/>
  <c r="Q15" i="12"/>
  <c r="Q16" i="12"/>
  <c r="Q17" i="12"/>
  <c r="Q18" i="12"/>
  <c r="Q19" i="12"/>
  <c r="Q20" i="12"/>
  <c r="Q21" i="12"/>
  <c r="Q22" i="12"/>
  <c r="Q23" i="12"/>
  <c r="Q24" i="12"/>
  <c r="Q26" i="12"/>
  <c r="I9" i="12"/>
  <c r="I10" i="12"/>
  <c r="I11" i="12"/>
  <c r="I12" i="12"/>
  <c r="I13" i="12"/>
  <c r="I14" i="12"/>
  <c r="I15" i="12"/>
  <c r="I16" i="12"/>
  <c r="I17" i="12"/>
  <c r="I18" i="12"/>
  <c r="I19" i="12"/>
  <c r="I20" i="12"/>
  <c r="I21" i="12"/>
  <c r="I22" i="12"/>
  <c r="I23" i="12"/>
  <c r="I24" i="12"/>
  <c r="I25" i="12"/>
  <c r="I27" i="12" s="1"/>
  <c r="M19" i="11"/>
  <c r="S8" i="11"/>
  <c r="I8" i="11"/>
  <c r="S9" i="11"/>
  <c r="S10" i="11"/>
  <c r="S11" i="11"/>
  <c r="S12" i="11"/>
  <c r="S13" i="11"/>
  <c r="S14" i="11"/>
  <c r="S15" i="11"/>
  <c r="S16" i="11"/>
  <c r="S17" i="11"/>
  <c r="S18" i="11"/>
  <c r="S19" i="11"/>
  <c r="S20" i="11"/>
  <c r="S21" i="11"/>
  <c r="S22" i="11"/>
  <c r="S23" i="11"/>
  <c r="S24" i="11"/>
  <c r="S25" i="11"/>
  <c r="S26" i="11"/>
  <c r="S27" i="11"/>
  <c r="S28" i="11"/>
  <c r="S29" i="11"/>
  <c r="S30" i="11"/>
  <c r="S31" i="11"/>
  <c r="S32" i="11"/>
  <c r="S33" i="11"/>
  <c r="S34" i="11"/>
  <c r="S35" i="11"/>
  <c r="S36" i="11"/>
  <c r="S37" i="11"/>
  <c r="S38" i="11"/>
  <c r="S39" i="11"/>
  <c r="S40" i="11"/>
  <c r="S41" i="11"/>
  <c r="S42" i="11"/>
  <c r="S43" i="11"/>
  <c r="S44" i="11"/>
  <c r="S45" i="11"/>
  <c r="S46" i="11"/>
  <c r="S47" i="11"/>
  <c r="S48" i="11"/>
  <c r="S49" i="11"/>
  <c r="S50" i="11"/>
  <c r="S51" i="11"/>
  <c r="S52" i="11"/>
  <c r="S53" i="11"/>
  <c r="S54" i="11"/>
  <c r="S55" i="11"/>
  <c r="S56" i="11"/>
  <c r="S57" i="11"/>
  <c r="S58" i="11"/>
  <c r="S59" i="11"/>
  <c r="S60" i="11"/>
  <c r="S61" i="11"/>
  <c r="S62" i="11"/>
  <c r="S63" i="11"/>
  <c r="S64" i="11"/>
  <c r="S65" i="11"/>
  <c r="S66" i="11"/>
  <c r="I9" i="11"/>
  <c r="I10" i="11"/>
  <c r="I11" i="11"/>
  <c r="I12" i="11"/>
  <c r="I13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I33" i="11"/>
  <c r="I34" i="11"/>
  <c r="I35" i="11"/>
  <c r="I36" i="11"/>
  <c r="I37" i="11"/>
  <c r="I38" i="11"/>
  <c r="I39" i="11"/>
  <c r="I40" i="11"/>
  <c r="I41" i="11"/>
  <c r="I42" i="11"/>
  <c r="I43" i="11"/>
  <c r="I44" i="11"/>
  <c r="I45" i="11"/>
  <c r="I46" i="11"/>
  <c r="I47" i="11"/>
  <c r="I48" i="11"/>
  <c r="I49" i="11"/>
  <c r="I50" i="11"/>
  <c r="I51" i="11"/>
  <c r="I52" i="11"/>
  <c r="I67" i="11" s="1"/>
  <c r="K9" i="11" s="1"/>
  <c r="I53" i="11"/>
  <c r="I54" i="11"/>
  <c r="I55" i="11"/>
  <c r="I56" i="11"/>
  <c r="I57" i="11"/>
  <c r="I58" i="11"/>
  <c r="I59" i="11"/>
  <c r="I60" i="11"/>
  <c r="I61" i="11"/>
  <c r="I62" i="11"/>
  <c r="I63" i="11"/>
  <c r="I64" i="11"/>
  <c r="I65" i="11"/>
  <c r="I66" i="11"/>
  <c r="C67" i="11"/>
  <c r="E67" i="11"/>
  <c r="G67" i="11"/>
  <c r="M67" i="11"/>
  <c r="O67" i="11"/>
  <c r="Q67" i="11"/>
  <c r="Q43" i="10"/>
  <c r="H44" i="10"/>
  <c r="H48" i="10"/>
  <c r="I43" i="10"/>
  <c r="O43" i="10"/>
  <c r="M43" i="10"/>
  <c r="G43" i="10"/>
  <c r="E43" i="10"/>
  <c r="Q71" i="9"/>
  <c r="O71" i="9"/>
  <c r="M71" i="9"/>
  <c r="I71" i="9"/>
  <c r="G71" i="9"/>
  <c r="E71" i="9"/>
  <c r="Q9" i="9"/>
  <c r="Q10" i="9"/>
  <c r="Q11" i="9"/>
  <c r="Q12" i="9"/>
  <c r="Q13" i="9"/>
  <c r="Q14" i="9"/>
  <c r="Q15" i="9"/>
  <c r="Q16" i="9"/>
  <c r="Q17" i="9"/>
  <c r="Q18" i="9"/>
  <c r="Q19" i="9"/>
  <c r="Q20" i="9"/>
  <c r="Q21" i="9"/>
  <c r="Q22" i="9"/>
  <c r="Q23" i="9"/>
  <c r="Q24" i="9"/>
  <c r="Q25" i="9"/>
  <c r="Q26" i="9"/>
  <c r="Q27" i="9"/>
  <c r="Q28" i="9"/>
  <c r="Q29" i="9"/>
  <c r="Q30" i="9"/>
  <c r="Q31" i="9"/>
  <c r="Q32" i="9"/>
  <c r="Q33" i="9"/>
  <c r="Q34" i="9"/>
  <c r="Q35" i="9"/>
  <c r="Q36" i="9"/>
  <c r="Q37" i="9"/>
  <c r="Q38" i="9"/>
  <c r="Q39" i="9"/>
  <c r="Q40" i="9"/>
  <c r="Q41" i="9"/>
  <c r="Q42" i="9"/>
  <c r="Q43" i="9"/>
  <c r="Q44" i="9"/>
  <c r="Q45" i="9"/>
  <c r="Q46" i="9"/>
  <c r="Q47" i="9"/>
  <c r="Q48" i="9"/>
  <c r="Q49" i="9"/>
  <c r="Q50" i="9"/>
  <c r="Q51" i="9"/>
  <c r="Q52" i="9"/>
  <c r="Q53" i="9"/>
  <c r="Q54" i="9"/>
  <c r="Q55" i="9"/>
  <c r="Q56" i="9"/>
  <c r="Q57" i="9"/>
  <c r="Q58" i="9"/>
  <c r="Q59" i="9"/>
  <c r="Q60" i="9"/>
  <c r="Q61" i="9"/>
  <c r="Q62" i="9"/>
  <c r="Q63" i="9"/>
  <c r="Q64" i="9"/>
  <c r="Q65" i="9"/>
  <c r="Q66" i="9"/>
  <c r="Q67" i="9"/>
  <c r="Q68" i="9"/>
  <c r="Q69" i="9"/>
  <c r="Q70" i="9"/>
  <c r="Q8" i="9"/>
  <c r="I9" i="9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65" i="9"/>
  <c r="I66" i="9"/>
  <c r="I67" i="9"/>
  <c r="I68" i="9"/>
  <c r="I69" i="9"/>
  <c r="I70" i="9"/>
  <c r="I8" i="9"/>
  <c r="O11" i="8"/>
  <c r="J17" i="8"/>
  <c r="N17" i="8"/>
  <c r="P17" i="8"/>
  <c r="I15" i="8"/>
  <c r="K15" i="8"/>
  <c r="M15" i="8"/>
  <c r="O15" i="8"/>
  <c r="Q15" i="8"/>
  <c r="S15" i="8"/>
  <c r="S15" i="7"/>
  <c r="Q15" i="7"/>
  <c r="O15" i="7"/>
  <c r="M15" i="7"/>
  <c r="K15" i="7"/>
  <c r="I15" i="7"/>
  <c r="S11" i="6"/>
  <c r="K11" i="6"/>
  <c r="M11" i="6"/>
  <c r="O11" i="6"/>
  <c r="Q11" i="6"/>
  <c r="AK23" i="3"/>
  <c r="AG23" i="3"/>
  <c r="AI23" i="3"/>
  <c r="AA23" i="3"/>
  <c r="W23" i="3"/>
  <c r="S23" i="3"/>
  <c r="Q23" i="3"/>
  <c r="Y60" i="1"/>
  <c r="W60" i="1"/>
  <c r="U60" i="1"/>
  <c r="O60" i="1"/>
  <c r="K60" i="1"/>
  <c r="G60" i="1"/>
  <c r="E60" i="1"/>
  <c r="K11" i="13" l="1"/>
  <c r="K60" i="11"/>
  <c r="K52" i="11"/>
  <c r="K44" i="11"/>
  <c r="K36" i="11"/>
  <c r="K28" i="11"/>
  <c r="K20" i="11"/>
  <c r="K12" i="11"/>
  <c r="K8" i="11"/>
  <c r="K59" i="11"/>
  <c r="K55" i="11"/>
  <c r="K51" i="11"/>
  <c r="K47" i="11"/>
  <c r="K43" i="11"/>
  <c r="K39" i="11"/>
  <c r="K31" i="11"/>
  <c r="K27" i="11"/>
  <c r="K23" i="11"/>
  <c r="K19" i="11"/>
  <c r="K15" i="11"/>
  <c r="K11" i="11"/>
  <c r="K66" i="11"/>
  <c r="K62" i="11"/>
  <c r="K58" i="11"/>
  <c r="K54" i="11"/>
  <c r="K50" i="11"/>
  <c r="K46" i="11"/>
  <c r="K42" i="11"/>
  <c r="K38" i="11"/>
  <c r="K34" i="11"/>
  <c r="K30" i="11"/>
  <c r="K26" i="11"/>
  <c r="K22" i="11"/>
  <c r="K18" i="11"/>
  <c r="K14" i="11"/>
  <c r="K10" i="11"/>
  <c r="K64" i="11"/>
  <c r="K56" i="11"/>
  <c r="K48" i="11"/>
  <c r="K40" i="11"/>
  <c r="K32" i="11"/>
  <c r="K24" i="11"/>
  <c r="K16" i="11"/>
  <c r="K63" i="11"/>
  <c r="K35" i="11"/>
  <c r="K65" i="11"/>
  <c r="K61" i="11"/>
  <c r="K57" i="11"/>
  <c r="K53" i="11"/>
  <c r="K49" i="11"/>
  <c r="K45" i="11"/>
  <c r="K41" i="11"/>
  <c r="K37" i="11"/>
  <c r="K33" i="11"/>
  <c r="K29" i="11"/>
  <c r="K25" i="11"/>
  <c r="K21" i="11"/>
  <c r="K17" i="11"/>
  <c r="K13" i="11"/>
  <c r="S67" i="11"/>
  <c r="K67" i="11" l="1"/>
  <c r="U12" i="11"/>
  <c r="U16" i="11"/>
  <c r="U20" i="11"/>
  <c r="U24" i="11"/>
  <c r="U28" i="11"/>
  <c r="U32" i="11"/>
  <c r="U36" i="11"/>
  <c r="U40" i="11"/>
  <c r="U44" i="11"/>
  <c r="U48" i="11"/>
  <c r="U52" i="11"/>
  <c r="U56" i="11"/>
  <c r="U60" i="11"/>
  <c r="U64" i="11"/>
  <c r="U9" i="11"/>
  <c r="U13" i="11"/>
  <c r="U17" i="11"/>
  <c r="U21" i="11"/>
  <c r="U25" i="11"/>
  <c r="U29" i="11"/>
  <c r="U33" i="11"/>
  <c r="U37" i="11"/>
  <c r="U41" i="11"/>
  <c r="U45" i="11"/>
  <c r="U49" i="11"/>
  <c r="U53" i="11"/>
  <c r="U57" i="11"/>
  <c r="U61" i="11"/>
  <c r="U10" i="11"/>
  <c r="U14" i="11"/>
  <c r="U18" i="11"/>
  <c r="U22" i="11"/>
  <c r="U26" i="11"/>
  <c r="U30" i="11"/>
  <c r="U34" i="11"/>
  <c r="U38" i="11"/>
  <c r="U42" i="11"/>
  <c r="U46" i="11"/>
  <c r="U50" i="11"/>
  <c r="U54" i="11"/>
  <c r="U58" i="11"/>
  <c r="U62" i="11"/>
  <c r="U66" i="11"/>
  <c r="U11" i="11"/>
  <c r="U15" i="11"/>
  <c r="U19" i="11"/>
  <c r="U23" i="11"/>
  <c r="U27" i="11"/>
  <c r="U31" i="11"/>
  <c r="U35" i="11"/>
  <c r="U39" i="11"/>
  <c r="U43" i="11"/>
  <c r="U47" i="11"/>
  <c r="U51" i="11"/>
  <c r="U55" i="11"/>
  <c r="U59" i="11"/>
  <c r="U63" i="11"/>
  <c r="U8" i="11"/>
  <c r="U65" i="11"/>
  <c r="U67" i="11" l="1"/>
</calcChain>
</file>

<file path=xl/sharedStrings.xml><?xml version="1.0" encoding="utf-8"?>
<sst xmlns="http://schemas.openxmlformats.org/spreadsheetml/2006/main" count="719" uniqueCount="195">
  <si>
    <t>صندوق سرمایه‌گذاری مشترک امید توسعه</t>
  </si>
  <si>
    <t>صورت وضعیت پورتفوی</t>
  </si>
  <si>
    <t>برای ماه منتهی به 1401/10/30</t>
  </si>
  <si>
    <t>نام شرکت</t>
  </si>
  <si>
    <t>1401/09/30</t>
  </si>
  <si>
    <t>تغییرات طی دوره</t>
  </si>
  <si>
    <t>1401/10/30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</si>
  <si>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</si>
  <si>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</si>
  <si>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</si>
  <si>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</si>
  <si>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</si>
  <si>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</si>
  <si>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</si>
  <si>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</si>
  <si>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بانک تجارت</t>
  </si>
  <si>
    <t>بانک ملت</t>
  </si>
  <si>
    <t>پارس‌ دارو</t>
  </si>
  <si>
    <t>پالایش نفت بندرعباس</t>
  </si>
  <si>
    <t>پالایش نفت تبریز</t>
  </si>
  <si>
    <t>پتروشیمی پردیس</t>
  </si>
  <si>
    <t>پتروشیمی تندگویان</t>
  </si>
  <si>
    <t>پتروشیمی‌شیراز</t>
  </si>
  <si>
    <t>تراکتورسازی‌ایران‌</t>
  </si>
  <si>
    <t>توسعه‌معادن‌وفلزات‌</t>
  </si>
  <si>
    <t>ح.دریایی وکشتیرانی خط دریابندر</t>
  </si>
  <si>
    <t>داروپخش‌ (هلدینگ‌</t>
  </si>
  <si>
    <t>دریایی و کشتیرانی خط دریابندر</t>
  </si>
  <si>
    <t>دوده‌ صنعتی‌ پارس‌</t>
  </si>
  <si>
    <t>زغال سنگ پروده طبس</t>
  </si>
  <si>
    <t>سخت آژند</t>
  </si>
  <si>
    <t>سرمایه گذاری پارس آریان</t>
  </si>
  <si>
    <t>سرمایه گذاری تامین اجتماعی</t>
  </si>
  <si>
    <t>سرمایه گذاری دارویی تامین</t>
  </si>
  <si>
    <t>سرمایه گذاری صبا تامین</t>
  </si>
  <si>
    <t>سرمایه گذاری صدرتامین</t>
  </si>
  <si>
    <t>سرمایه‌ گذاری‌ پارس‌ توشه‌</t>
  </si>
  <si>
    <t>سرمایه‌گذاری‌ سپه‌</t>
  </si>
  <si>
    <t>سرمایه‌گذاری‌ صنعت‌ نفت‌</t>
  </si>
  <si>
    <t>سرمایه‌گذاری‌صندوق‌بازنشستگی‌</t>
  </si>
  <si>
    <t>سرمایه‌گذاری‌غدیر(هلدینگ‌</t>
  </si>
  <si>
    <t>سیمان خوزستان</t>
  </si>
  <si>
    <t>سیمان ساوه</t>
  </si>
  <si>
    <t>سیمان فارس نو</t>
  </si>
  <si>
    <t>سیمان‌ بجنورد</t>
  </si>
  <si>
    <t>سیمان‌ شمال‌</t>
  </si>
  <si>
    <t>سیمان‌هرمزگان‌</t>
  </si>
  <si>
    <t>شرکت صنایع غذایی مینو شرق</t>
  </si>
  <si>
    <t>شیشه سازی مینا</t>
  </si>
  <si>
    <t>صنایع پتروشیمی خلیج فارس</t>
  </si>
  <si>
    <t>صنایع پتروشیمی کرمانشاه</t>
  </si>
  <si>
    <t>صنایع گلدیران</t>
  </si>
  <si>
    <t>صنایع‌ کاشی‌ و سرامیک‌ سینا</t>
  </si>
  <si>
    <t>صنایع‌خاک‌چینی‌ایران‌</t>
  </si>
  <si>
    <t>فولاد مبارکه اصفهان</t>
  </si>
  <si>
    <t>گروه مپنا (سهامی عام)</t>
  </si>
  <si>
    <t>گروه مدیریت سرمایه گذاری امید</t>
  </si>
  <si>
    <t>گروه‌بهمن‌</t>
  </si>
  <si>
    <t>گسترش نفت و گاز پارسیان</t>
  </si>
  <si>
    <t>گلتاش‌</t>
  </si>
  <si>
    <t>م .صنایع و معادن احیاء سپاهان</t>
  </si>
  <si>
    <t>مبین انرژی خلیج فارس</t>
  </si>
  <si>
    <t>مدیریت صنعت شوینده ت.ص.بهشهر</t>
  </si>
  <si>
    <t>نفت‌ بهران‌</t>
  </si>
  <si>
    <t>کویر تایر</t>
  </si>
  <si>
    <t>مس‌ شهیدباهنر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</si>
  <si>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</si>
  <si>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</si>
  <si>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</si>
  <si>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</si>
  <si>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</si>
  <si>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</si>
  <si>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</si>
  <si>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</si>
  <si>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</si>
  <si>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اسنادخزانه-م10بودجه99-020807</t>
  </si>
  <si>
    <t>بله</t>
  </si>
  <si>
    <t>1399/11/21</t>
  </si>
  <si>
    <t>1402/08/07</t>
  </si>
  <si>
    <t>اسنادخزانه-م11بودجه99-020906</t>
  </si>
  <si>
    <t>1400/01/11</t>
  </si>
  <si>
    <t>1402/09/06</t>
  </si>
  <si>
    <t>اسنادخزانه-م20بودجه98-020806</t>
  </si>
  <si>
    <t>1399/02/20</t>
  </si>
  <si>
    <t>1402/08/06</t>
  </si>
  <si>
    <t>اسنادخزانه-م21بودجه98-020906</t>
  </si>
  <si>
    <t>1399/01/27</t>
  </si>
  <si>
    <t>اسنادخزانه-م2بودجه99-011019</t>
  </si>
  <si>
    <t>1399/06/19</t>
  </si>
  <si>
    <t>1401/10/19</t>
  </si>
  <si>
    <t>اسنادخزانه-م3بودجه99-011110</t>
  </si>
  <si>
    <t>1399/06/22</t>
  </si>
  <si>
    <t>1401/11/10</t>
  </si>
  <si>
    <t>اسنادخزانه-م4بودجه99-011215</t>
  </si>
  <si>
    <t>1399/07/23</t>
  </si>
  <si>
    <t>1401/12/15</t>
  </si>
  <si>
    <t>اسنادخزانه-م5بودجه99-020218</t>
  </si>
  <si>
    <t>1399/09/05</t>
  </si>
  <si>
    <t>1402/02/18</t>
  </si>
  <si>
    <t>اسنادخزانه-م8بودجه99-020606</t>
  </si>
  <si>
    <t>1399/09/25</t>
  </si>
  <si>
    <t>1402/06/06</t>
  </si>
  <si>
    <t>اسنادخزانه-م9بودجه99-020316</t>
  </si>
  <si>
    <t>1399/10/15</t>
  </si>
  <si>
    <t>1402/03/16</t>
  </si>
  <si>
    <t>گام بانک صادرات ایران0207</t>
  </si>
  <si>
    <t>1401/04/01</t>
  </si>
  <si>
    <t>1402/07/30</t>
  </si>
  <si>
    <t>مرابحه عام دولت104-ش.خ020303</t>
  </si>
  <si>
    <t>1401/03/03</t>
  </si>
  <si>
    <t>1402/03/03</t>
  </si>
  <si>
    <t>مرابحه عام دولت86-ش.خ020404</t>
  </si>
  <si>
    <t>1400/03/04</t>
  </si>
  <si>
    <t>1402/04/04</t>
  </si>
  <si>
    <t>گواهی اعتبار مولد سامان0207</t>
  </si>
  <si>
    <t>1401/08/01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</si>
  <si>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</si>
  <si>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</si>
  <si>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</si>
  <si>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</si>
  <si>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</si>
  <si>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</si>
  <si>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</si>
  <si>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</si>
  <si>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</si>
  <si>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ملت باجه کارگزاری مفید</t>
  </si>
  <si>
    <t>4491619461</t>
  </si>
  <si>
    <t>سپرده کوتاه مدت</t>
  </si>
  <si>
    <t>1391/11/11</t>
  </si>
  <si>
    <t>بانک پاسارگاد هفت تیر</t>
  </si>
  <si>
    <t>207-8100-15888888-1</t>
  </si>
  <si>
    <t>1399/04/16</t>
  </si>
  <si>
    <t xml:space="preserve">بانک خاورمیانه ظفر </t>
  </si>
  <si>
    <t>1009-10-810-707074687</t>
  </si>
  <si>
    <t>1401/06/14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</si>
  <si>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</si>
  <si>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</si>
  <si>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</si>
  <si>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</si>
  <si>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</si>
  <si>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</si>
  <si>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</si>
  <si>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</si>
  <si>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</si>
  <si>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>مرابحه عام دولت107-ش.خ030724</t>
  </si>
  <si>
    <t/>
  </si>
  <si>
    <t>1403/07/24</t>
  </si>
  <si>
    <t>منفعت دولتی4-شرایط خاص14010729</t>
  </si>
  <si>
    <t>1401/07/29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</si>
  <si>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</si>
  <si>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</si>
  <si>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</si>
  <si>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</si>
  <si>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</si>
  <si>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</si>
  <si>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1401/07/30</t>
  </si>
  <si>
    <t>1401/10/28</t>
  </si>
  <si>
    <t>1401/10/13</t>
  </si>
  <si>
    <t>1401/07/27</t>
  </si>
  <si>
    <t>پتروشیمی جم</t>
  </si>
  <si>
    <t>1401/08/14</t>
  </si>
  <si>
    <t>بهای فروش</t>
  </si>
  <si>
    <t>ارزش دفتری</t>
  </si>
  <si>
    <t>سود و زیان ناشی از تغییر قیمت</t>
  </si>
  <si>
    <t>سود و زیان ناشی از فروش</t>
  </si>
  <si>
    <t>سیمان‌ارومیه‌</t>
  </si>
  <si>
    <t>معدنی و صنعتی گل گهر</t>
  </si>
  <si>
    <t>حفاری شمال</t>
  </si>
  <si>
    <t>توسعه معدنی و صنعتی صبانور</t>
  </si>
  <si>
    <t>فروشگاههای زنجیره ای افق کوروش</t>
  </si>
  <si>
    <t>صنعت غذایی کورش</t>
  </si>
  <si>
    <t>فرابورس ایران</t>
  </si>
  <si>
    <t>اسنادخزانه-م5بودجه00-030626</t>
  </si>
  <si>
    <t>اسنادخزانه-م4بودجه00-030522</t>
  </si>
  <si>
    <t>اسنادخزانه-م14بودجه99-021025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</si>
  <si>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</si>
  <si>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</si>
  <si>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</si>
  <si>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</si>
  <si>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</si>
  <si>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</si>
  <si>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</si>
  <si>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</si>
  <si>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</si>
  <si>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</si>
  <si>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</si>
  <si>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سرمایه‌گذاری در سهام</t>
  </si>
  <si>
    <t>سرمایه‌گذاری در اوراق بهادار</t>
  </si>
  <si>
    <t>درآمد سپرده بانکی</t>
  </si>
  <si>
    <t>1401/10/01</t>
  </si>
  <si>
    <t>-</t>
  </si>
  <si>
    <t>از ابتدای سال مالی</t>
  </si>
  <si>
    <t>تا پایان ماه</t>
  </si>
  <si>
    <t>سایر درآمدهای تنزیل سود سهام</t>
  </si>
  <si>
    <t>سایر درآمد ها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</si>
</sst>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5">
    <font>
      <sz val="11"/>
      <name val="Calibri"/>
    </font>
    <font>
      <sz val="11"/>
      <name val="Calibri"/>
    </font>
    <font>
      <sz val="16"/>
      <name val="B Mitra"/>
      <charset val="178"/>
    </font>
    <font>
      <b/>
      <sz val="16"/>
      <color rgb="FF000000"/>
      <name val="B Mitra"/>
      <charset val="178"/>
    </font>
    <font>
      <b/>
      <sz val="16"/>
      <name val="B Mitra"/>
      <charset val="17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/>
    <xf numFmtId="0" fontId="4" fillId="0" borderId="0" xfId="0" applyFont="1"/>
    <xf numFmtId="3" fontId="2" fillId="0" borderId="0" xfId="0" applyNumberFormat="1" applyFont="1"/>
    <xf numFmtId="0" fontId="3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3" fontId="2" fillId="0" borderId="0" xfId="0" applyNumberFormat="1" applyFont="1" applyAlignment="1">
      <alignment horizontal="center"/>
    </xf>
    <xf numFmtId="3" fontId="2" fillId="0" borderId="2" xfId="0" applyNumberFormat="1" applyFont="1" applyBorder="1" applyAlignment="1">
      <alignment horizontal="center"/>
    </xf>
    <xf numFmtId="10" fontId="2" fillId="0" borderId="0" xfId="2" applyNumberFormat="1" applyFont="1" applyAlignment="1">
      <alignment horizontal="center"/>
    </xf>
    <xf numFmtId="10" fontId="2" fillId="0" borderId="2" xfId="0" applyNumberFormat="1" applyFont="1" applyBorder="1" applyAlignment="1">
      <alignment horizontal="center"/>
    </xf>
    <xf numFmtId="0" fontId="2" fillId="0" borderId="1" xfId="0" applyFont="1" applyBorder="1"/>
    <xf numFmtId="37" fontId="2" fillId="0" borderId="0" xfId="0" applyNumberFormat="1" applyFont="1" applyAlignment="1">
      <alignment horizontal="center"/>
    </xf>
    <xf numFmtId="37" fontId="2" fillId="0" borderId="2" xfId="0" applyNumberFormat="1" applyFont="1" applyBorder="1" applyAlignment="1">
      <alignment horizontal="center"/>
    </xf>
    <xf numFmtId="37" fontId="2" fillId="0" borderId="0" xfId="0" applyNumberFormat="1" applyFont="1"/>
    <xf numFmtId="37" fontId="2" fillId="0" borderId="2" xfId="0" applyNumberFormat="1" applyFont="1" applyBorder="1"/>
    <xf numFmtId="164" fontId="2" fillId="0" borderId="0" xfId="1" applyNumberFormat="1" applyFont="1"/>
    <xf numFmtId="164" fontId="2" fillId="0" borderId="0" xfId="0" applyNumberFormat="1" applyFont="1"/>
    <xf numFmtId="10" fontId="2" fillId="0" borderId="2" xfId="2" applyNumberFormat="1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37" fontId="3" fillId="0" borderId="1" xfId="0" applyNumberFormat="1" applyFont="1" applyBorder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10</xdr:col>
          <xdr:colOff>228600</xdr:colOff>
          <xdr:row>32</xdr:row>
          <xdr:rowOff>152400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7621186E-D65D-ECA9-A3B3-0DCE1E00570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551C01-CEA0-42DC-89D6-E047020B8592}">
  <dimension ref="A1"/>
  <sheetViews>
    <sheetView rightToLeft="1" tabSelected="1" workbookViewId="0"/>
  </sheetViews>
  <sheetFormatPr defaultRowHeight="15"/>
  <sheetData/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2049" r:id="rId4">
          <objectPr defaultSiz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10</xdr:col>
                <xdr:colOff>228600</xdr:colOff>
                <xdr:row>32</xdr:row>
                <xdr:rowOff>152400</xdr:rowOff>
              </to>
            </anchor>
          </objectPr>
        </oleObject>
      </mc:Choice>
      <mc:Fallback>
        <oleObject progId="Document" shapeId="2049" r:id="rId4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U45"/>
  <sheetViews>
    <sheetView rightToLeft="1" workbookViewId="0">
      <selection activeCell="Q28" sqref="A28:Q28"/>
    </sheetView>
  </sheetViews>
  <sheetFormatPr defaultRowHeight="24"/>
  <cols>
    <col min="1" max="1" width="34.85546875" style="1" bestFit="1" customWidth="1"/>
    <col min="2" max="2" width="1" style="1" customWidth="1"/>
    <col min="3" max="3" width="18.28515625" style="1" bestFit="1" customWidth="1"/>
    <col min="4" max="4" width="1" style="1" customWidth="1"/>
    <col min="5" max="5" width="19.5703125" style="1" bestFit="1" customWidth="1"/>
    <col min="6" max="6" width="1" style="1" customWidth="1"/>
    <col min="7" max="7" width="16.140625" style="1" bestFit="1" customWidth="1"/>
    <col min="8" max="8" width="1" style="1" customWidth="1"/>
    <col min="9" max="9" width="16.140625" style="1" bestFit="1" customWidth="1"/>
    <col min="10" max="10" width="1" style="1" customWidth="1"/>
    <col min="11" max="11" width="18.28515625" style="1" bestFit="1" customWidth="1"/>
    <col min="12" max="12" width="1" style="1" customWidth="1"/>
    <col min="13" max="13" width="19.5703125" style="1" bestFit="1" customWidth="1"/>
    <col min="14" max="14" width="1" style="1" customWidth="1"/>
    <col min="15" max="15" width="16.140625" style="1" bestFit="1" customWidth="1"/>
    <col min="16" max="16" width="1" style="1" customWidth="1"/>
    <col min="17" max="17" width="21.85546875" style="1" customWidth="1"/>
    <col min="18" max="18" width="1" style="1" customWidth="1"/>
    <col min="19" max="19" width="9.140625" style="1" customWidth="1"/>
    <col min="20" max="16384" width="9.140625" style="1"/>
  </cols>
  <sheetData>
    <row r="2" spans="1:21" ht="24.75">
      <c r="A2" s="19" t="s">
        <v>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</row>
    <row r="3" spans="1:21" ht="24.75">
      <c r="A3" s="19" t="s">
        <v>135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</row>
    <row r="4" spans="1:21" ht="24.75">
      <c r="A4" s="19" t="s">
        <v>2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</row>
    <row r="6" spans="1:21" ht="24.75">
      <c r="A6" s="19" t="s">
        <v>139</v>
      </c>
      <c r="C6" s="20" t="s">
        <v>137</v>
      </c>
      <c r="D6" s="20" t="s">
        <v>137</v>
      </c>
      <c r="E6" s="20" t="s">
        <v>137</v>
      </c>
      <c r="F6" s="20" t="s">
        <v>137</v>
      </c>
      <c r="G6" s="20" t="s">
        <v>137</v>
      </c>
      <c r="H6" s="20" t="s">
        <v>137</v>
      </c>
      <c r="I6" s="20" t="s">
        <v>137</v>
      </c>
      <c r="K6" s="20" t="s">
        <v>138</v>
      </c>
      <c r="L6" s="20" t="s">
        <v>138</v>
      </c>
      <c r="M6" s="20" t="s">
        <v>138</v>
      </c>
      <c r="N6" s="20" t="s">
        <v>138</v>
      </c>
      <c r="O6" s="20" t="s">
        <v>138</v>
      </c>
      <c r="P6" s="20" t="s">
        <v>138</v>
      </c>
      <c r="Q6" s="20" t="s">
        <v>138</v>
      </c>
    </row>
    <row r="7" spans="1:21" ht="24.75">
      <c r="A7" s="20" t="s">
        <v>139</v>
      </c>
      <c r="C7" s="20" t="s">
        <v>179</v>
      </c>
      <c r="E7" s="20" t="s">
        <v>176</v>
      </c>
      <c r="G7" s="20" t="s">
        <v>177</v>
      </c>
      <c r="I7" s="20" t="s">
        <v>180</v>
      </c>
      <c r="K7" s="20" t="s">
        <v>179</v>
      </c>
      <c r="M7" s="20" t="s">
        <v>176</v>
      </c>
      <c r="O7" s="20" t="s">
        <v>177</v>
      </c>
      <c r="Q7" s="20" t="s">
        <v>180</v>
      </c>
    </row>
    <row r="8" spans="1:21">
      <c r="A8" s="1" t="s">
        <v>87</v>
      </c>
      <c r="C8" s="12">
        <v>0</v>
      </c>
      <c r="D8" s="12"/>
      <c r="E8" s="12">
        <v>0</v>
      </c>
      <c r="F8" s="12"/>
      <c r="G8" s="12">
        <v>14214775760</v>
      </c>
      <c r="H8" s="12"/>
      <c r="I8" s="12">
        <f>C8+E8+G8</f>
        <v>14214775760</v>
      </c>
      <c r="J8" s="12"/>
      <c r="K8" s="12">
        <v>0</v>
      </c>
      <c r="L8" s="12"/>
      <c r="M8" s="12">
        <v>0</v>
      </c>
      <c r="N8" s="12"/>
      <c r="O8" s="12">
        <v>14214775760</v>
      </c>
      <c r="P8" s="12"/>
      <c r="Q8" s="12">
        <f>K8+M8+O8</f>
        <v>14214775760</v>
      </c>
      <c r="R8" s="12"/>
      <c r="S8" s="12"/>
      <c r="T8" s="12"/>
      <c r="U8" s="12"/>
    </row>
    <row r="9" spans="1:21">
      <c r="A9" s="1" t="s">
        <v>90</v>
      </c>
      <c r="C9" s="12">
        <v>0</v>
      </c>
      <c r="D9" s="12"/>
      <c r="E9" s="12">
        <v>-11252324918</v>
      </c>
      <c r="F9" s="12"/>
      <c r="G9" s="12">
        <v>17415654449</v>
      </c>
      <c r="H9" s="12"/>
      <c r="I9" s="12">
        <f t="shared" ref="I9:I25" si="0">C9+E9+G9</f>
        <v>6163329531</v>
      </c>
      <c r="J9" s="12"/>
      <c r="K9" s="12">
        <v>0</v>
      </c>
      <c r="L9" s="12"/>
      <c r="M9" s="12">
        <v>4868077609</v>
      </c>
      <c r="N9" s="12"/>
      <c r="O9" s="12">
        <v>17415654449</v>
      </c>
      <c r="P9" s="12"/>
      <c r="Q9" s="12">
        <f t="shared" ref="Q9:Q26" si="1">K9+M9+O9</f>
        <v>22283732058</v>
      </c>
      <c r="R9" s="12"/>
      <c r="S9" s="12"/>
      <c r="T9" s="12"/>
      <c r="U9" s="12"/>
    </row>
    <row r="10" spans="1:21">
      <c r="A10" s="1" t="s">
        <v>93</v>
      </c>
      <c r="C10" s="12">
        <v>0</v>
      </c>
      <c r="D10" s="12"/>
      <c r="E10" s="12">
        <v>0</v>
      </c>
      <c r="F10" s="12"/>
      <c r="G10" s="12">
        <v>5264939402</v>
      </c>
      <c r="H10" s="12"/>
      <c r="I10" s="12">
        <f t="shared" si="0"/>
        <v>5264939402</v>
      </c>
      <c r="J10" s="12"/>
      <c r="K10" s="12">
        <v>0</v>
      </c>
      <c r="L10" s="12"/>
      <c r="M10" s="12">
        <v>0</v>
      </c>
      <c r="N10" s="12"/>
      <c r="O10" s="12">
        <v>17388642466</v>
      </c>
      <c r="P10" s="12"/>
      <c r="Q10" s="12">
        <f t="shared" si="1"/>
        <v>17388642466</v>
      </c>
      <c r="R10" s="12"/>
      <c r="S10" s="12"/>
      <c r="T10" s="12"/>
      <c r="U10" s="12"/>
    </row>
    <row r="11" spans="1:21">
      <c r="A11" s="1" t="s">
        <v>79</v>
      </c>
      <c r="C11" s="12">
        <v>0</v>
      </c>
      <c r="D11" s="12"/>
      <c r="E11" s="12">
        <v>2376290419</v>
      </c>
      <c r="F11" s="12"/>
      <c r="G11" s="12">
        <v>0</v>
      </c>
      <c r="H11" s="12"/>
      <c r="I11" s="12">
        <f t="shared" si="0"/>
        <v>2376290419</v>
      </c>
      <c r="J11" s="12"/>
      <c r="K11" s="12">
        <v>0</v>
      </c>
      <c r="L11" s="12"/>
      <c r="M11" s="12">
        <v>2315443301</v>
      </c>
      <c r="N11" s="12"/>
      <c r="O11" s="12">
        <v>-156056361</v>
      </c>
      <c r="P11" s="12"/>
      <c r="Q11" s="12">
        <f t="shared" si="1"/>
        <v>2159386940</v>
      </c>
      <c r="R11" s="12"/>
      <c r="S11" s="12"/>
      <c r="T11" s="12"/>
      <c r="U11" s="12"/>
    </row>
    <row r="12" spans="1:21">
      <c r="A12" s="1" t="s">
        <v>147</v>
      </c>
      <c r="C12" s="12">
        <v>0</v>
      </c>
      <c r="D12" s="12"/>
      <c r="E12" s="12">
        <v>0</v>
      </c>
      <c r="F12" s="12"/>
      <c r="G12" s="12">
        <v>0</v>
      </c>
      <c r="H12" s="12"/>
      <c r="I12" s="12">
        <f t="shared" si="0"/>
        <v>0</v>
      </c>
      <c r="J12" s="12"/>
      <c r="K12" s="12">
        <v>3665357534</v>
      </c>
      <c r="L12" s="12"/>
      <c r="M12" s="12">
        <v>0</v>
      </c>
      <c r="N12" s="12"/>
      <c r="O12" s="12">
        <v>1006074188</v>
      </c>
      <c r="P12" s="12"/>
      <c r="Q12" s="12">
        <f t="shared" si="1"/>
        <v>4671431722</v>
      </c>
      <c r="R12" s="12"/>
      <c r="S12" s="12"/>
      <c r="T12" s="12"/>
      <c r="U12" s="12"/>
    </row>
    <row r="13" spans="1:21">
      <c r="A13" s="1" t="s">
        <v>172</v>
      </c>
      <c r="C13" s="12">
        <v>0</v>
      </c>
      <c r="D13" s="12"/>
      <c r="E13" s="12">
        <v>0</v>
      </c>
      <c r="F13" s="12"/>
      <c r="G13" s="12">
        <v>0</v>
      </c>
      <c r="H13" s="12"/>
      <c r="I13" s="12">
        <f t="shared" si="0"/>
        <v>0</v>
      </c>
      <c r="J13" s="12"/>
      <c r="K13" s="12">
        <v>0</v>
      </c>
      <c r="L13" s="12"/>
      <c r="M13" s="12">
        <v>0</v>
      </c>
      <c r="N13" s="12"/>
      <c r="O13" s="12">
        <v>-895315692</v>
      </c>
      <c r="P13" s="12"/>
      <c r="Q13" s="12">
        <f t="shared" si="1"/>
        <v>-895315692</v>
      </c>
      <c r="R13" s="12"/>
      <c r="S13" s="12"/>
      <c r="T13" s="12"/>
      <c r="U13" s="12"/>
    </row>
    <row r="14" spans="1:21">
      <c r="A14" s="1" t="s">
        <v>108</v>
      </c>
      <c r="C14" s="12">
        <v>3455604520</v>
      </c>
      <c r="D14" s="12"/>
      <c r="E14" s="12">
        <v>-530138534</v>
      </c>
      <c r="F14" s="12"/>
      <c r="G14" s="12">
        <v>0</v>
      </c>
      <c r="H14" s="12"/>
      <c r="I14" s="12">
        <f t="shared" si="0"/>
        <v>2925465986</v>
      </c>
      <c r="J14" s="12"/>
      <c r="K14" s="12">
        <v>12389399848</v>
      </c>
      <c r="L14" s="12"/>
      <c r="M14" s="12">
        <v>-27885332</v>
      </c>
      <c r="N14" s="12"/>
      <c r="O14" s="12">
        <v>11897844</v>
      </c>
      <c r="P14" s="12"/>
      <c r="Q14" s="12">
        <f t="shared" si="1"/>
        <v>12373412360</v>
      </c>
      <c r="R14" s="12"/>
      <c r="S14" s="12"/>
      <c r="T14" s="12"/>
      <c r="U14" s="12"/>
    </row>
    <row r="15" spans="1:21">
      <c r="A15" s="1" t="s">
        <v>96</v>
      </c>
      <c r="C15" s="12">
        <v>0</v>
      </c>
      <c r="D15" s="12"/>
      <c r="E15" s="12">
        <v>1463371395</v>
      </c>
      <c r="F15" s="12"/>
      <c r="G15" s="12">
        <v>0</v>
      </c>
      <c r="H15" s="12"/>
      <c r="I15" s="12">
        <f t="shared" si="0"/>
        <v>1463371395</v>
      </c>
      <c r="J15" s="12"/>
      <c r="K15" s="12">
        <v>0</v>
      </c>
      <c r="L15" s="12"/>
      <c r="M15" s="12">
        <v>3723000644</v>
      </c>
      <c r="N15" s="12"/>
      <c r="O15" s="12">
        <v>219460216</v>
      </c>
      <c r="P15" s="12"/>
      <c r="Q15" s="12">
        <f t="shared" si="1"/>
        <v>3942460860</v>
      </c>
      <c r="R15" s="12"/>
      <c r="S15" s="12"/>
      <c r="T15" s="12"/>
      <c r="U15" s="12"/>
    </row>
    <row r="16" spans="1:21">
      <c r="A16" s="1" t="s">
        <v>102</v>
      </c>
      <c r="C16" s="12">
        <v>0</v>
      </c>
      <c r="D16" s="12"/>
      <c r="E16" s="12">
        <v>493921361</v>
      </c>
      <c r="F16" s="12"/>
      <c r="G16" s="12">
        <v>0</v>
      </c>
      <c r="H16" s="12"/>
      <c r="I16" s="12">
        <f t="shared" si="0"/>
        <v>493921361</v>
      </c>
      <c r="J16" s="12"/>
      <c r="K16" s="12">
        <v>0</v>
      </c>
      <c r="L16" s="12"/>
      <c r="M16" s="12">
        <v>1054317271</v>
      </c>
      <c r="N16" s="12"/>
      <c r="O16" s="12">
        <v>106092771</v>
      </c>
      <c r="P16" s="12"/>
      <c r="Q16" s="12">
        <f t="shared" si="1"/>
        <v>1160410042</v>
      </c>
      <c r="R16" s="12"/>
      <c r="S16" s="12"/>
      <c r="T16" s="12"/>
      <c r="U16" s="12"/>
    </row>
    <row r="17" spans="1:21">
      <c r="A17" s="1" t="s">
        <v>75</v>
      </c>
      <c r="C17" s="12">
        <v>0</v>
      </c>
      <c r="D17" s="12"/>
      <c r="E17" s="12">
        <v>2463281849</v>
      </c>
      <c r="F17" s="12"/>
      <c r="G17" s="12">
        <v>0</v>
      </c>
      <c r="H17" s="12"/>
      <c r="I17" s="12">
        <f t="shared" si="0"/>
        <v>2463281849</v>
      </c>
      <c r="J17" s="12"/>
      <c r="K17" s="12">
        <v>0</v>
      </c>
      <c r="L17" s="12"/>
      <c r="M17" s="12">
        <v>2532372126</v>
      </c>
      <c r="N17" s="12"/>
      <c r="O17" s="12">
        <v>-163110413</v>
      </c>
      <c r="P17" s="12"/>
      <c r="Q17" s="12">
        <f t="shared" si="1"/>
        <v>2369261713</v>
      </c>
      <c r="R17" s="12"/>
      <c r="S17" s="12"/>
      <c r="T17" s="12"/>
      <c r="U17" s="12"/>
    </row>
    <row r="18" spans="1:21">
      <c r="A18" s="1" t="s">
        <v>173</v>
      </c>
      <c r="C18" s="12">
        <v>0</v>
      </c>
      <c r="D18" s="12"/>
      <c r="E18" s="12">
        <v>0</v>
      </c>
      <c r="F18" s="12"/>
      <c r="G18" s="12">
        <v>0</v>
      </c>
      <c r="H18" s="12"/>
      <c r="I18" s="12">
        <f t="shared" si="0"/>
        <v>0</v>
      </c>
      <c r="J18" s="12"/>
      <c r="K18" s="12">
        <v>0</v>
      </c>
      <c r="L18" s="12"/>
      <c r="M18" s="12">
        <v>0</v>
      </c>
      <c r="N18" s="12"/>
      <c r="O18" s="12">
        <v>-330955999</v>
      </c>
      <c r="P18" s="12"/>
      <c r="Q18" s="12">
        <f t="shared" si="1"/>
        <v>-330955999</v>
      </c>
      <c r="R18" s="12"/>
      <c r="S18" s="12"/>
      <c r="T18" s="12"/>
      <c r="U18" s="12"/>
    </row>
    <row r="19" spans="1:21">
      <c r="A19" s="1" t="s">
        <v>144</v>
      </c>
      <c r="C19" s="12">
        <v>0</v>
      </c>
      <c r="D19" s="12"/>
      <c r="E19" s="12">
        <v>0</v>
      </c>
      <c r="F19" s="12"/>
      <c r="G19" s="12">
        <v>0</v>
      </c>
      <c r="H19" s="12"/>
      <c r="I19" s="12">
        <f t="shared" si="0"/>
        <v>0</v>
      </c>
      <c r="J19" s="12"/>
      <c r="K19" s="12">
        <v>2065735459</v>
      </c>
      <c r="L19" s="12"/>
      <c r="M19" s="12">
        <v>0</v>
      </c>
      <c r="N19" s="12"/>
      <c r="O19" s="12">
        <v>-3249410937</v>
      </c>
      <c r="P19" s="12"/>
      <c r="Q19" s="12">
        <f t="shared" si="1"/>
        <v>-1183675478</v>
      </c>
      <c r="R19" s="12"/>
      <c r="S19" s="12"/>
      <c r="T19" s="12"/>
      <c r="U19" s="12"/>
    </row>
    <row r="20" spans="1:21">
      <c r="A20" s="1" t="s">
        <v>174</v>
      </c>
      <c r="C20" s="12">
        <v>0</v>
      </c>
      <c r="D20" s="12"/>
      <c r="E20" s="12">
        <v>0</v>
      </c>
      <c r="F20" s="12"/>
      <c r="G20" s="12">
        <v>0</v>
      </c>
      <c r="H20" s="12"/>
      <c r="I20" s="12">
        <f t="shared" si="0"/>
        <v>0</v>
      </c>
      <c r="J20" s="12"/>
      <c r="K20" s="12">
        <v>0</v>
      </c>
      <c r="L20" s="12"/>
      <c r="M20" s="12">
        <v>0</v>
      </c>
      <c r="N20" s="12"/>
      <c r="O20" s="12">
        <v>7527646</v>
      </c>
      <c r="P20" s="12"/>
      <c r="Q20" s="12">
        <f t="shared" si="1"/>
        <v>7527646</v>
      </c>
      <c r="R20" s="12"/>
      <c r="S20" s="12"/>
      <c r="T20" s="12"/>
      <c r="U20" s="12"/>
    </row>
    <row r="21" spans="1:21">
      <c r="A21" s="1" t="s">
        <v>99</v>
      </c>
      <c r="C21" s="12">
        <v>0</v>
      </c>
      <c r="D21" s="12"/>
      <c r="E21" s="12">
        <v>1010261857</v>
      </c>
      <c r="F21" s="12"/>
      <c r="G21" s="12">
        <v>0</v>
      </c>
      <c r="H21" s="12"/>
      <c r="I21" s="12">
        <f t="shared" si="0"/>
        <v>1010261857</v>
      </c>
      <c r="J21" s="12"/>
      <c r="K21" s="12">
        <v>0</v>
      </c>
      <c r="L21" s="12"/>
      <c r="M21" s="12">
        <v>1629997754</v>
      </c>
      <c r="N21" s="12"/>
      <c r="O21" s="12">
        <v>128453740</v>
      </c>
      <c r="P21" s="12"/>
      <c r="Q21" s="12">
        <f t="shared" si="1"/>
        <v>1758451494</v>
      </c>
      <c r="R21" s="12"/>
      <c r="S21" s="12"/>
      <c r="T21" s="12"/>
      <c r="U21" s="12"/>
    </row>
    <row r="22" spans="1:21">
      <c r="A22" s="1" t="s">
        <v>111</v>
      </c>
      <c r="C22" s="12">
        <v>2514410964</v>
      </c>
      <c r="D22" s="12"/>
      <c r="E22" s="12">
        <v>161970638</v>
      </c>
      <c r="F22" s="12"/>
      <c r="G22" s="12">
        <v>0</v>
      </c>
      <c r="H22" s="12"/>
      <c r="I22" s="12">
        <f t="shared" si="0"/>
        <v>2676381602</v>
      </c>
      <c r="J22" s="12"/>
      <c r="K22" s="12">
        <v>10542138390</v>
      </c>
      <c r="L22" s="12"/>
      <c r="M22" s="12">
        <v>33993838</v>
      </c>
      <c r="N22" s="12"/>
      <c r="O22" s="12">
        <v>0</v>
      </c>
      <c r="P22" s="12"/>
      <c r="Q22" s="12">
        <f t="shared" si="1"/>
        <v>10576132228</v>
      </c>
      <c r="R22" s="12"/>
      <c r="S22" s="12"/>
      <c r="T22" s="12"/>
      <c r="U22" s="12"/>
    </row>
    <row r="23" spans="1:21">
      <c r="A23" s="1" t="s">
        <v>82</v>
      </c>
      <c r="C23" s="12">
        <v>0</v>
      </c>
      <c r="D23" s="12"/>
      <c r="E23" s="12">
        <v>1226881587</v>
      </c>
      <c r="F23" s="12"/>
      <c r="G23" s="12">
        <v>0</v>
      </c>
      <c r="H23" s="12"/>
      <c r="I23" s="12">
        <f t="shared" si="0"/>
        <v>1226881587</v>
      </c>
      <c r="J23" s="12"/>
      <c r="K23" s="12">
        <v>0</v>
      </c>
      <c r="L23" s="12"/>
      <c r="M23" s="12">
        <v>1303593835</v>
      </c>
      <c r="N23" s="12"/>
      <c r="O23" s="12">
        <v>0</v>
      </c>
      <c r="P23" s="12"/>
      <c r="Q23" s="12">
        <f t="shared" si="1"/>
        <v>1303593835</v>
      </c>
      <c r="R23" s="12"/>
      <c r="S23" s="12"/>
      <c r="T23" s="12"/>
      <c r="U23" s="12"/>
    </row>
    <row r="24" spans="1:21">
      <c r="A24" s="1" t="s">
        <v>105</v>
      </c>
      <c r="C24" s="12">
        <v>0</v>
      </c>
      <c r="D24" s="12"/>
      <c r="E24" s="12">
        <v>772218410</v>
      </c>
      <c r="F24" s="12"/>
      <c r="G24" s="12">
        <v>0</v>
      </c>
      <c r="H24" s="12"/>
      <c r="I24" s="12">
        <f t="shared" si="0"/>
        <v>772218410</v>
      </c>
      <c r="J24" s="12"/>
      <c r="K24" s="12">
        <v>0</v>
      </c>
      <c r="L24" s="12"/>
      <c r="M24" s="12">
        <v>1107422093</v>
      </c>
      <c r="N24" s="12"/>
      <c r="O24" s="12">
        <v>0</v>
      </c>
      <c r="P24" s="12"/>
      <c r="Q24" s="12">
        <f t="shared" si="1"/>
        <v>1107422093</v>
      </c>
      <c r="R24" s="12"/>
      <c r="S24" s="12"/>
      <c r="T24" s="12"/>
      <c r="U24" s="12"/>
    </row>
    <row r="25" spans="1:21">
      <c r="A25" s="1" t="s">
        <v>114</v>
      </c>
      <c r="C25" s="12">
        <v>0</v>
      </c>
      <c r="D25" s="12"/>
      <c r="E25" s="12">
        <v>905433831</v>
      </c>
      <c r="F25" s="12"/>
      <c r="G25" s="12">
        <v>0</v>
      </c>
      <c r="H25" s="12"/>
      <c r="I25" s="12">
        <f t="shared" si="0"/>
        <v>905433831</v>
      </c>
      <c r="J25" s="12"/>
      <c r="K25" s="12">
        <v>0</v>
      </c>
      <c r="L25" s="12"/>
      <c r="M25" s="12">
        <v>905433832</v>
      </c>
      <c r="N25" s="12"/>
      <c r="O25" s="12">
        <v>0</v>
      </c>
      <c r="P25" s="12"/>
      <c r="Q25" s="12">
        <f>K25+M25+O25</f>
        <v>905433832</v>
      </c>
      <c r="R25" s="12"/>
      <c r="S25" s="12"/>
      <c r="T25" s="12"/>
      <c r="U25" s="12"/>
    </row>
    <row r="26" spans="1:21">
      <c r="A26" s="1" t="s">
        <v>85</v>
      </c>
      <c r="C26" s="12">
        <v>0</v>
      </c>
      <c r="D26" s="12"/>
      <c r="E26" s="12">
        <v>1797674</v>
      </c>
      <c r="F26" s="12"/>
      <c r="G26" s="12">
        <v>0</v>
      </c>
      <c r="H26" s="12"/>
      <c r="I26" s="12">
        <f>C26+E26+G26</f>
        <v>1797674</v>
      </c>
      <c r="J26" s="12"/>
      <c r="K26" s="12">
        <v>0</v>
      </c>
      <c r="L26" s="12"/>
      <c r="M26" s="12">
        <v>2015635</v>
      </c>
      <c r="N26" s="12"/>
      <c r="O26" s="12">
        <v>0</v>
      </c>
      <c r="P26" s="12"/>
      <c r="Q26" s="12">
        <f t="shared" si="1"/>
        <v>2015635</v>
      </c>
      <c r="R26" s="12"/>
      <c r="S26" s="12"/>
      <c r="T26" s="12"/>
      <c r="U26" s="12"/>
    </row>
    <row r="27" spans="1:21" ht="24.75" thickBot="1">
      <c r="C27" s="13">
        <f>SUM(C8:C26)</f>
        <v>5970015484</v>
      </c>
      <c r="D27" s="12"/>
      <c r="E27" s="13">
        <f>SUM(E8:E26)</f>
        <v>-907034431</v>
      </c>
      <c r="F27" s="12"/>
      <c r="G27" s="13">
        <f>SUM(G8:G26)</f>
        <v>36895369611</v>
      </c>
      <c r="H27" s="12"/>
      <c r="I27" s="13">
        <f>SUM(I8:I26)</f>
        <v>41958350664</v>
      </c>
      <c r="J27" s="12"/>
      <c r="K27" s="13">
        <f>SUM(K8:K26)</f>
        <v>28662631231</v>
      </c>
      <c r="L27" s="12"/>
      <c r="M27" s="13">
        <f>SUM(M8:M26)</f>
        <v>19447782606</v>
      </c>
      <c r="N27" s="12"/>
      <c r="O27" s="13">
        <f>SUM(O8:O26)</f>
        <v>45703729678</v>
      </c>
      <c r="P27" s="12"/>
      <c r="Q27" s="13">
        <f>SUM(Q8:Q26)</f>
        <v>93814143515</v>
      </c>
      <c r="R27" s="12"/>
      <c r="S27" s="12"/>
      <c r="T27" s="12"/>
      <c r="U27" s="12"/>
    </row>
    <row r="28" spans="1:21" ht="24.75" thickTop="1"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</row>
    <row r="29" spans="1:21"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</row>
    <row r="30" spans="1:21"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</row>
    <row r="31" spans="1:21"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</row>
    <row r="32" spans="1:21"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</row>
    <row r="33" spans="3:21"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</row>
    <row r="34" spans="3:21"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</row>
    <row r="35" spans="3:21"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</row>
    <row r="36" spans="3:21"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</row>
    <row r="37" spans="3:21"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</row>
    <row r="38" spans="3:21"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</row>
    <row r="39" spans="3:21"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</row>
    <row r="40" spans="3:21"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</row>
    <row r="41" spans="3:21"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</row>
    <row r="42" spans="3:21"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</row>
    <row r="43" spans="3:21"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</row>
    <row r="44" spans="3:21"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</row>
    <row r="45" spans="3:21"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</row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M13"/>
  <sheetViews>
    <sheetView rightToLeft="1" workbookViewId="0">
      <selection activeCell="K8" sqref="K8:K10"/>
    </sheetView>
  </sheetViews>
  <sheetFormatPr defaultRowHeight="24"/>
  <cols>
    <col min="1" max="1" width="26.28515625" style="1" bestFit="1" customWidth="1"/>
    <col min="2" max="2" width="1" style="1" customWidth="1"/>
    <col min="3" max="3" width="26" style="1" bestFit="1" customWidth="1"/>
    <col min="4" max="4" width="1" style="1" customWidth="1"/>
    <col min="5" max="5" width="36.140625" style="1" bestFit="1" customWidth="1"/>
    <col min="6" max="6" width="1" style="1" customWidth="1"/>
    <col min="7" max="7" width="31.42578125" style="1" bestFit="1" customWidth="1"/>
    <col min="8" max="8" width="1" style="1" customWidth="1"/>
    <col min="9" max="9" width="36.140625" style="1" bestFit="1" customWidth="1"/>
    <col min="10" max="10" width="1" style="1" customWidth="1"/>
    <col min="11" max="11" width="31.42578125" style="1" bestFit="1" customWidth="1"/>
    <col min="12" max="12" width="1" style="1" customWidth="1"/>
    <col min="13" max="13" width="9.140625" style="1" customWidth="1"/>
    <col min="14" max="16384" width="9.140625" style="1"/>
  </cols>
  <sheetData>
    <row r="2" spans="1:13" ht="24.75">
      <c r="A2" s="19" t="s">
        <v>0</v>
      </c>
      <c r="B2" s="19"/>
      <c r="C2" s="19"/>
      <c r="D2" s="19"/>
      <c r="E2" s="19"/>
      <c r="F2" s="19"/>
      <c r="G2" s="19"/>
      <c r="H2" s="19"/>
      <c r="I2" s="19"/>
      <c r="J2" s="19"/>
      <c r="K2" s="19"/>
    </row>
    <row r="3" spans="1:13" ht="24.75">
      <c r="A3" s="19" t="s">
        <v>135</v>
      </c>
      <c r="B3" s="19"/>
      <c r="C3" s="19"/>
      <c r="D3" s="19"/>
      <c r="E3" s="19"/>
      <c r="F3" s="19"/>
      <c r="G3" s="19"/>
      <c r="H3" s="19"/>
      <c r="I3" s="19"/>
      <c r="J3" s="19"/>
      <c r="K3" s="19"/>
    </row>
    <row r="4" spans="1:13" ht="24.75">
      <c r="A4" s="19" t="s">
        <v>2</v>
      </c>
      <c r="B4" s="19"/>
      <c r="C4" s="19"/>
      <c r="D4" s="19"/>
      <c r="E4" s="19"/>
      <c r="F4" s="19"/>
      <c r="G4" s="19"/>
      <c r="H4" s="19"/>
      <c r="I4" s="19"/>
      <c r="J4" s="19"/>
      <c r="K4" s="19"/>
    </row>
    <row r="6" spans="1:13" ht="24.75">
      <c r="A6" s="20" t="s">
        <v>181</v>
      </c>
      <c r="B6" s="20" t="s">
        <v>181</v>
      </c>
      <c r="C6" s="20" t="s">
        <v>181</v>
      </c>
      <c r="E6" s="20" t="s">
        <v>137</v>
      </c>
      <c r="F6" s="20" t="s">
        <v>137</v>
      </c>
      <c r="G6" s="20" t="s">
        <v>137</v>
      </c>
      <c r="I6" s="20" t="s">
        <v>138</v>
      </c>
      <c r="J6" s="20" t="s">
        <v>138</v>
      </c>
      <c r="K6" s="20" t="s">
        <v>138</v>
      </c>
    </row>
    <row r="7" spans="1:13" ht="24.75">
      <c r="A7" s="20" t="s">
        <v>182</v>
      </c>
      <c r="C7" s="20" t="s">
        <v>119</v>
      </c>
      <c r="E7" s="20" t="s">
        <v>183</v>
      </c>
      <c r="G7" s="20" t="s">
        <v>184</v>
      </c>
      <c r="I7" s="20" t="s">
        <v>183</v>
      </c>
      <c r="K7" s="20" t="s">
        <v>184</v>
      </c>
    </row>
    <row r="8" spans="1:13">
      <c r="A8" s="1" t="s">
        <v>125</v>
      </c>
      <c r="C8" s="5" t="s">
        <v>126</v>
      </c>
      <c r="D8" s="5"/>
      <c r="E8" s="7">
        <v>65047</v>
      </c>
      <c r="F8" s="5"/>
      <c r="G8" s="9">
        <f>E8/$E$11</f>
        <v>1.696610019448925E-3</v>
      </c>
      <c r="H8" s="5"/>
      <c r="I8" s="7">
        <v>32648366</v>
      </c>
      <c r="J8" s="5"/>
      <c r="K8" s="9">
        <v>1.833350267168582E-2</v>
      </c>
      <c r="L8" s="5"/>
      <c r="M8" s="5"/>
    </row>
    <row r="9" spans="1:13">
      <c r="A9" s="1" t="s">
        <v>129</v>
      </c>
      <c r="C9" s="5" t="s">
        <v>130</v>
      </c>
      <c r="D9" s="5"/>
      <c r="E9" s="7">
        <v>84306</v>
      </c>
      <c r="F9" s="5"/>
      <c r="G9" s="9">
        <f t="shared" ref="G9:G10" si="0">E9/$E$11</f>
        <v>2.1989392946586478E-3</v>
      </c>
      <c r="H9" s="5"/>
      <c r="I9" s="7">
        <v>1198385066</v>
      </c>
      <c r="J9" s="5"/>
      <c r="K9" s="9">
        <v>0.67294626044131545</v>
      </c>
      <c r="L9" s="5"/>
      <c r="M9" s="5"/>
    </row>
    <row r="10" spans="1:13">
      <c r="A10" s="1" t="s">
        <v>132</v>
      </c>
      <c r="C10" s="5" t="s">
        <v>133</v>
      </c>
      <c r="D10" s="5"/>
      <c r="E10" s="7">
        <v>38190041</v>
      </c>
      <c r="F10" s="5"/>
      <c r="G10" s="9">
        <f t="shared" si="0"/>
        <v>0.99610445068589237</v>
      </c>
      <c r="H10" s="5"/>
      <c r="I10" s="7">
        <v>549770083</v>
      </c>
      <c r="J10" s="5"/>
      <c r="K10" s="9">
        <v>0.30872023688699873</v>
      </c>
      <c r="L10" s="5"/>
      <c r="M10" s="5"/>
    </row>
    <row r="11" spans="1:13" ht="24.75" thickBot="1">
      <c r="C11" s="5"/>
      <c r="D11" s="5"/>
      <c r="E11" s="8">
        <f>SUM(E8:E10)</f>
        <v>38339394</v>
      </c>
      <c r="F11" s="5"/>
      <c r="G11" s="18">
        <f>SUM(G8:G10)</f>
        <v>1</v>
      </c>
      <c r="H11" s="5"/>
      <c r="I11" s="8">
        <f>SUM(I8:I10)</f>
        <v>1780803515</v>
      </c>
      <c r="J11" s="5"/>
      <c r="K11" s="18">
        <f>SUM(K8:K10)</f>
        <v>1</v>
      </c>
      <c r="L11" s="5"/>
      <c r="M11" s="5"/>
    </row>
    <row r="12" spans="1:13" ht="24.75" thickTop="1"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</row>
    <row r="13" spans="1:13"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</row>
  </sheetData>
  <mergeCells count="12">
    <mergeCell ref="A4:K4"/>
    <mergeCell ref="A3:K3"/>
    <mergeCell ref="A2:K2"/>
    <mergeCell ref="I7"/>
    <mergeCell ref="K7"/>
    <mergeCell ref="I6:K6"/>
    <mergeCell ref="A7"/>
    <mergeCell ref="C7"/>
    <mergeCell ref="A6:C6"/>
    <mergeCell ref="E7"/>
    <mergeCell ref="G7"/>
    <mergeCell ref="E6:G6"/>
  </mergeCells>
  <pageMargins left="0.7" right="0.7" top="0.75" bottom="0.75" header="0.3" footer="0.3"/>
  <ignoredErrors>
    <ignoredError sqref="C8" numberStoredAsText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0"/>
  <sheetViews>
    <sheetView rightToLeft="1" workbookViewId="0">
      <selection activeCell="A8" sqref="A8"/>
    </sheetView>
  </sheetViews>
  <sheetFormatPr defaultRowHeight="24"/>
  <cols>
    <col min="1" max="1" width="28.28515625" style="1" bestFit="1" customWidth="1"/>
    <col min="2" max="2" width="1" style="1" customWidth="1"/>
    <col min="3" max="3" width="14.28515625" style="1" bestFit="1" customWidth="1"/>
    <col min="4" max="4" width="1" style="1" customWidth="1"/>
    <col min="5" max="5" width="20.7109375" style="1" bestFit="1" customWidth="1"/>
    <col min="6" max="6" width="1" style="1" customWidth="1"/>
    <col min="7" max="7" width="9.140625" style="1" customWidth="1"/>
    <col min="8" max="16384" width="9.140625" style="1"/>
  </cols>
  <sheetData>
    <row r="2" spans="1:5" ht="24.75">
      <c r="A2" s="19" t="s">
        <v>0</v>
      </c>
      <c r="B2" s="19"/>
      <c r="C2" s="19"/>
      <c r="D2" s="19"/>
      <c r="E2" s="19"/>
    </row>
    <row r="3" spans="1:5" ht="24.75">
      <c r="A3" s="19" t="s">
        <v>135</v>
      </c>
      <c r="B3" s="19"/>
      <c r="C3" s="19"/>
      <c r="D3" s="19"/>
      <c r="E3" s="19"/>
    </row>
    <row r="4" spans="1:5" ht="24.75">
      <c r="A4" s="19" t="s">
        <v>2</v>
      </c>
      <c r="B4" s="19"/>
      <c r="C4" s="19"/>
      <c r="D4" s="19"/>
      <c r="E4" s="19"/>
    </row>
    <row r="5" spans="1:5" ht="24.75">
      <c r="C5" s="19" t="s">
        <v>137</v>
      </c>
      <c r="E5" s="2" t="s">
        <v>191</v>
      </c>
    </row>
    <row r="6" spans="1:5" ht="24.75">
      <c r="A6" s="19" t="s">
        <v>185</v>
      </c>
      <c r="C6" s="20"/>
      <c r="E6" s="6" t="s">
        <v>192</v>
      </c>
    </row>
    <row r="7" spans="1:5" ht="24.75">
      <c r="A7" s="20" t="s">
        <v>185</v>
      </c>
      <c r="C7" s="20" t="s">
        <v>122</v>
      </c>
      <c r="E7" s="20" t="s">
        <v>122</v>
      </c>
    </row>
    <row r="8" spans="1:5">
      <c r="A8" s="1" t="s">
        <v>193</v>
      </c>
      <c r="C8" s="7">
        <v>7062238076</v>
      </c>
      <c r="D8" s="5"/>
      <c r="E8" s="7">
        <v>31394111514</v>
      </c>
    </row>
    <row r="9" spans="1:5" ht="25.5" thickBot="1">
      <c r="A9" s="2" t="s">
        <v>145</v>
      </c>
      <c r="C9" s="8">
        <f>SUM(C8)</f>
        <v>7062238076</v>
      </c>
      <c r="D9" s="5"/>
      <c r="E9" s="8">
        <f>SUM(E8)</f>
        <v>31394111514</v>
      </c>
    </row>
    <row r="10" spans="1:5" ht="24.75" thickTop="1"/>
  </sheetData>
  <mergeCells count="7">
    <mergeCell ref="A4:E4"/>
    <mergeCell ref="A3:E3"/>
    <mergeCell ref="A2:E2"/>
    <mergeCell ref="A6:A7"/>
    <mergeCell ref="C7"/>
    <mergeCell ref="E7"/>
    <mergeCell ref="C5:C6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G13"/>
  <sheetViews>
    <sheetView rightToLeft="1" workbookViewId="0">
      <selection activeCell="C17" sqref="C17"/>
    </sheetView>
  </sheetViews>
  <sheetFormatPr defaultRowHeight="24"/>
  <cols>
    <col min="1" max="1" width="25" style="1" bestFit="1" customWidth="1"/>
    <col min="2" max="2" width="1" style="1" customWidth="1"/>
    <col min="3" max="3" width="18.42578125" style="1" bestFit="1" customWidth="1"/>
    <col min="4" max="4" width="1" style="1" customWidth="1"/>
    <col min="5" max="5" width="21.7109375" style="1" bestFit="1" customWidth="1"/>
    <col min="6" max="6" width="1" style="1" customWidth="1"/>
    <col min="7" max="7" width="33.42578125" style="1" bestFit="1" customWidth="1"/>
    <col min="8" max="8" width="1" style="1" customWidth="1"/>
    <col min="9" max="9" width="9.140625" style="1" customWidth="1"/>
    <col min="10" max="16384" width="9.140625" style="1"/>
  </cols>
  <sheetData>
    <row r="2" spans="1:7" ht="24.75">
      <c r="A2" s="19" t="s">
        <v>0</v>
      </c>
      <c r="B2" s="19"/>
      <c r="C2" s="19"/>
      <c r="D2" s="19"/>
      <c r="E2" s="19"/>
      <c r="F2" s="19"/>
      <c r="G2" s="19"/>
    </row>
    <row r="3" spans="1:7" ht="24.75">
      <c r="A3" s="19" t="s">
        <v>135</v>
      </c>
      <c r="B3" s="19"/>
      <c r="C3" s="19"/>
      <c r="D3" s="19"/>
      <c r="E3" s="19"/>
      <c r="F3" s="19"/>
      <c r="G3" s="19"/>
    </row>
    <row r="4" spans="1:7" ht="24.75">
      <c r="A4" s="19" t="s">
        <v>2</v>
      </c>
      <c r="B4" s="19"/>
      <c r="C4" s="19"/>
      <c r="D4" s="19"/>
      <c r="E4" s="19"/>
      <c r="F4" s="19"/>
      <c r="G4" s="19"/>
    </row>
    <row r="6" spans="1:7" ht="24.75">
      <c r="A6" s="20" t="s">
        <v>139</v>
      </c>
      <c r="C6" s="20" t="s">
        <v>122</v>
      </c>
      <c r="E6" s="20" t="s">
        <v>178</v>
      </c>
      <c r="G6" s="20" t="s">
        <v>13</v>
      </c>
    </row>
    <row r="7" spans="1:7">
      <c r="A7" s="1" t="s">
        <v>186</v>
      </c>
      <c r="C7" s="7">
        <f>'سرمایه‌گذاری در سهام'!I67</f>
        <v>1921438217571</v>
      </c>
      <c r="D7" s="5"/>
      <c r="E7" s="9">
        <f>C7/$C$11</f>
        <v>0.97510327368860628</v>
      </c>
      <c r="F7" s="5"/>
      <c r="G7" s="9">
        <v>9.1985737013134644E-2</v>
      </c>
    </row>
    <row r="8" spans="1:7">
      <c r="A8" s="1" t="s">
        <v>187</v>
      </c>
      <c r="C8" s="7">
        <f>'سرمایه‌گذاری در اوراق بهادار'!I27</f>
        <v>41958350664</v>
      </c>
      <c r="D8" s="5"/>
      <c r="E8" s="9">
        <f t="shared" ref="E8:E10" si="0">C8/$C$11</f>
        <v>2.1293281624616734E-2</v>
      </c>
      <c r="F8" s="5"/>
      <c r="G8" s="9">
        <v>2.0086879580040263E-3</v>
      </c>
    </row>
    <row r="9" spans="1:7">
      <c r="A9" s="1" t="s">
        <v>188</v>
      </c>
      <c r="C9" s="7">
        <f>'درآمد سپرده بانکی'!E11</f>
        <v>38339394</v>
      </c>
      <c r="D9" s="5"/>
      <c r="E9" s="9">
        <f t="shared" si="0"/>
        <v>1.9456711258662096E-5</v>
      </c>
      <c r="F9" s="5"/>
      <c r="G9" s="9">
        <v>1.8354362796974171E-6</v>
      </c>
    </row>
    <row r="10" spans="1:7">
      <c r="A10" s="1" t="s">
        <v>194</v>
      </c>
      <c r="C10" s="7">
        <f>'سایر درآمدها'!C9</f>
        <v>7062238076</v>
      </c>
      <c r="D10" s="5"/>
      <c r="E10" s="9">
        <f t="shared" si="0"/>
        <v>3.5839879755183751E-3</v>
      </c>
      <c r="F10" s="5"/>
      <c r="G10" s="9">
        <v>3.3809318896774648E-4</v>
      </c>
    </row>
    <row r="11" spans="1:7" ht="24.75" thickBot="1">
      <c r="C11" s="8">
        <f>SUM(C7:C10)</f>
        <v>1970497145705</v>
      </c>
      <c r="D11" s="5"/>
      <c r="E11" s="18">
        <f>SUM(E7:E10)</f>
        <v>1</v>
      </c>
      <c r="F11" s="5"/>
      <c r="G11" s="10">
        <f>SUM(G7:G10)</f>
        <v>9.4334353596386117E-2</v>
      </c>
    </row>
    <row r="12" spans="1:7" ht="24.75" thickTop="1">
      <c r="C12" s="5"/>
      <c r="D12" s="5"/>
      <c r="E12" s="5"/>
      <c r="F12" s="5"/>
      <c r="G12" s="5"/>
    </row>
    <row r="13" spans="1:7">
      <c r="C13" s="5"/>
      <c r="D13" s="5"/>
      <c r="E13" s="5"/>
      <c r="F13" s="5"/>
      <c r="G13" s="5"/>
    </row>
  </sheetData>
  <mergeCells count="7">
    <mergeCell ref="A3:G3"/>
    <mergeCell ref="A2:G2"/>
    <mergeCell ref="A6"/>
    <mergeCell ref="C6"/>
    <mergeCell ref="E6"/>
    <mergeCell ref="G6"/>
    <mergeCell ref="A4:G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62"/>
  <sheetViews>
    <sheetView rightToLeft="1" workbookViewId="0">
      <selection activeCell="Q7" sqref="Q7:Q8"/>
    </sheetView>
  </sheetViews>
  <sheetFormatPr defaultRowHeight="24"/>
  <cols>
    <col min="1" max="1" width="28.42578125" style="1" bestFit="1" customWidth="1"/>
    <col min="2" max="2" width="1" style="1" customWidth="1"/>
    <col min="3" max="3" width="14.140625" style="1" bestFit="1" customWidth="1"/>
    <col min="4" max="4" width="1" style="1" customWidth="1"/>
    <col min="5" max="5" width="20.5703125" style="1" bestFit="1" customWidth="1"/>
    <col min="6" max="6" width="1" style="1" customWidth="1"/>
    <col min="7" max="7" width="25.140625" style="1" bestFit="1" customWidth="1"/>
    <col min="8" max="8" width="1" style="1" customWidth="1"/>
    <col min="9" max="9" width="12.7109375" style="1" bestFit="1" customWidth="1"/>
    <col min="10" max="10" width="1" style="1" customWidth="1"/>
    <col min="11" max="11" width="18.7109375" style="1" bestFit="1" customWidth="1"/>
    <col min="12" max="12" width="1" style="1" customWidth="1"/>
    <col min="13" max="13" width="12.140625" style="1" bestFit="1" customWidth="1"/>
    <col min="14" max="14" width="1" style="1" customWidth="1"/>
    <col min="15" max="15" width="17.28515625" style="1" bestFit="1" customWidth="1"/>
    <col min="16" max="16" width="1.5703125" style="1" customWidth="1"/>
    <col min="17" max="17" width="14.140625" style="1" bestFit="1" customWidth="1"/>
    <col min="18" max="18" width="1" style="1" customWidth="1"/>
    <col min="19" max="19" width="13.85546875" style="1" bestFit="1" customWidth="1"/>
    <col min="20" max="20" width="1" style="1" customWidth="1"/>
    <col min="21" max="21" width="20.5703125" style="1" bestFit="1" customWidth="1"/>
    <col min="22" max="22" width="1" style="1" customWidth="1"/>
    <col min="23" max="23" width="25.140625" style="1" bestFit="1" customWidth="1"/>
    <col min="24" max="24" width="1" style="1" customWidth="1"/>
    <col min="25" max="25" width="38.140625" style="1" bestFit="1" customWidth="1"/>
    <col min="26" max="26" width="1" style="1" customWidth="1"/>
    <col min="27" max="27" width="14.28515625" style="1" bestFit="1" customWidth="1"/>
    <col min="28" max="16384" width="9.140625" style="1"/>
  </cols>
  <sheetData>
    <row r="2" spans="1:25" ht="24.75">
      <c r="A2" s="19" t="s">
        <v>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</row>
    <row r="3" spans="1:25" ht="24.75">
      <c r="A3" s="19" t="s">
        <v>1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</row>
    <row r="4" spans="1:25" ht="24.75">
      <c r="A4" s="19" t="s">
        <v>2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</row>
    <row r="6" spans="1:25" ht="24.75">
      <c r="A6" s="19" t="s">
        <v>3</v>
      </c>
      <c r="C6" s="20" t="s">
        <v>189</v>
      </c>
      <c r="D6" s="20" t="s">
        <v>4</v>
      </c>
      <c r="E6" s="20" t="s">
        <v>4</v>
      </c>
      <c r="F6" s="20" t="s">
        <v>4</v>
      </c>
      <c r="G6" s="20" t="s">
        <v>4</v>
      </c>
      <c r="I6" s="20" t="s">
        <v>5</v>
      </c>
      <c r="J6" s="20" t="s">
        <v>5</v>
      </c>
      <c r="K6" s="20" t="s">
        <v>5</v>
      </c>
      <c r="L6" s="20" t="s">
        <v>5</v>
      </c>
      <c r="M6" s="20" t="s">
        <v>5</v>
      </c>
      <c r="N6" s="20" t="s">
        <v>5</v>
      </c>
      <c r="O6" s="20" t="s">
        <v>5</v>
      </c>
      <c r="Q6" s="20" t="s">
        <v>6</v>
      </c>
      <c r="R6" s="20" t="s">
        <v>6</v>
      </c>
      <c r="S6" s="20" t="s">
        <v>6</v>
      </c>
      <c r="T6" s="20" t="s">
        <v>6</v>
      </c>
      <c r="U6" s="20" t="s">
        <v>6</v>
      </c>
      <c r="V6" s="20" t="s">
        <v>6</v>
      </c>
      <c r="W6" s="20" t="s">
        <v>6</v>
      </c>
      <c r="X6" s="20" t="s">
        <v>6</v>
      </c>
      <c r="Y6" s="20" t="s">
        <v>6</v>
      </c>
    </row>
    <row r="7" spans="1:25" ht="24.75">
      <c r="A7" s="19" t="s">
        <v>3</v>
      </c>
      <c r="C7" s="19" t="s">
        <v>7</v>
      </c>
      <c r="E7" s="19" t="s">
        <v>8</v>
      </c>
      <c r="G7" s="19" t="s">
        <v>9</v>
      </c>
      <c r="I7" s="20" t="s">
        <v>10</v>
      </c>
      <c r="J7" s="20" t="s">
        <v>10</v>
      </c>
      <c r="K7" s="20" t="s">
        <v>10</v>
      </c>
      <c r="M7" s="20" t="s">
        <v>11</v>
      </c>
      <c r="N7" s="20" t="s">
        <v>11</v>
      </c>
      <c r="O7" s="20" t="s">
        <v>11</v>
      </c>
      <c r="Q7" s="19" t="s">
        <v>7</v>
      </c>
      <c r="S7" s="19" t="s">
        <v>12</v>
      </c>
      <c r="U7" s="19" t="s">
        <v>8</v>
      </c>
      <c r="W7" s="19" t="s">
        <v>9</v>
      </c>
      <c r="Y7" s="19" t="s">
        <v>13</v>
      </c>
    </row>
    <row r="8" spans="1:25" ht="24.75">
      <c r="A8" s="20" t="s">
        <v>3</v>
      </c>
      <c r="C8" s="20" t="s">
        <v>7</v>
      </c>
      <c r="E8" s="20" t="s">
        <v>8</v>
      </c>
      <c r="G8" s="20" t="s">
        <v>9</v>
      </c>
      <c r="I8" s="20" t="s">
        <v>7</v>
      </c>
      <c r="K8" s="20" t="s">
        <v>8</v>
      </c>
      <c r="M8" s="20" t="s">
        <v>7</v>
      </c>
      <c r="O8" s="20" t="s">
        <v>14</v>
      </c>
      <c r="Q8" s="20" t="s">
        <v>7</v>
      </c>
      <c r="S8" s="20" t="s">
        <v>12</v>
      </c>
      <c r="U8" s="20" t="s">
        <v>8</v>
      </c>
      <c r="W8" s="20" t="s">
        <v>9</v>
      </c>
      <c r="Y8" s="20" t="s">
        <v>13</v>
      </c>
    </row>
    <row r="9" spans="1:25">
      <c r="A9" s="1" t="s">
        <v>15</v>
      </c>
      <c r="C9" s="12">
        <v>55000000</v>
      </c>
      <c r="D9" s="12"/>
      <c r="E9" s="12">
        <v>120476726654</v>
      </c>
      <c r="F9" s="12"/>
      <c r="G9" s="12">
        <v>83430616500</v>
      </c>
      <c r="H9" s="12"/>
      <c r="I9" s="12">
        <v>0</v>
      </c>
      <c r="J9" s="12"/>
      <c r="K9" s="12">
        <v>0</v>
      </c>
      <c r="L9" s="12"/>
      <c r="M9" s="12">
        <v>0</v>
      </c>
      <c r="N9" s="12"/>
      <c r="O9" s="12">
        <v>0</v>
      </c>
      <c r="P9" s="12"/>
      <c r="Q9" s="12">
        <v>55000000</v>
      </c>
      <c r="R9" s="12"/>
      <c r="S9" s="12">
        <v>1925</v>
      </c>
      <c r="T9" s="12"/>
      <c r="U9" s="12">
        <v>120476726654</v>
      </c>
      <c r="V9" s="12"/>
      <c r="W9" s="12">
        <v>105245043750</v>
      </c>
      <c r="X9" s="5"/>
      <c r="Y9" s="9">
        <v>5.0384357028984833E-3</v>
      </c>
    </row>
    <row r="10" spans="1:25">
      <c r="A10" s="1" t="s">
        <v>16</v>
      </c>
      <c r="C10" s="12">
        <v>182552900</v>
      </c>
      <c r="D10" s="12"/>
      <c r="E10" s="12">
        <v>602397285961</v>
      </c>
      <c r="F10" s="12"/>
      <c r="G10" s="12">
        <v>536052662063.72998</v>
      </c>
      <c r="H10" s="12"/>
      <c r="I10" s="12">
        <v>0</v>
      </c>
      <c r="J10" s="12"/>
      <c r="K10" s="12">
        <v>0</v>
      </c>
      <c r="L10" s="12"/>
      <c r="M10" s="12">
        <v>0</v>
      </c>
      <c r="N10" s="12"/>
      <c r="O10" s="12">
        <v>0</v>
      </c>
      <c r="P10" s="12"/>
      <c r="Q10" s="12">
        <v>182552900</v>
      </c>
      <c r="R10" s="12"/>
      <c r="S10" s="12">
        <v>3608</v>
      </c>
      <c r="T10" s="12"/>
      <c r="U10" s="12">
        <v>602397285961</v>
      </c>
      <c r="V10" s="12"/>
      <c r="W10" s="12">
        <v>654731890563.95996</v>
      </c>
      <c r="X10" s="5"/>
      <c r="Y10" s="9">
        <v>3.1344226917513908E-2</v>
      </c>
    </row>
    <row r="11" spans="1:25">
      <c r="A11" s="1" t="s">
        <v>17</v>
      </c>
      <c r="C11" s="12">
        <v>15829799</v>
      </c>
      <c r="D11" s="12"/>
      <c r="E11" s="12">
        <v>720984837685</v>
      </c>
      <c r="F11" s="12"/>
      <c r="G11" s="12">
        <v>465459393966.20099</v>
      </c>
      <c r="H11" s="12"/>
      <c r="I11" s="12">
        <v>0</v>
      </c>
      <c r="J11" s="12"/>
      <c r="K11" s="12">
        <v>0</v>
      </c>
      <c r="L11" s="12"/>
      <c r="M11" s="12">
        <v>0</v>
      </c>
      <c r="N11" s="12"/>
      <c r="O11" s="12">
        <v>0</v>
      </c>
      <c r="P11" s="12"/>
      <c r="Q11" s="12">
        <v>15829799</v>
      </c>
      <c r="R11" s="12"/>
      <c r="S11" s="12">
        <v>42190</v>
      </c>
      <c r="T11" s="12"/>
      <c r="U11" s="12">
        <v>720984837685</v>
      </c>
      <c r="V11" s="12"/>
      <c r="W11" s="12">
        <v>663885457452.13</v>
      </c>
      <c r="X11" s="5"/>
      <c r="Y11" s="9">
        <v>3.1782439080053154E-2</v>
      </c>
    </row>
    <row r="12" spans="1:25">
      <c r="A12" s="1" t="s">
        <v>18</v>
      </c>
      <c r="C12" s="12">
        <v>75671122</v>
      </c>
      <c r="D12" s="12"/>
      <c r="E12" s="12">
        <v>626764798644</v>
      </c>
      <c r="F12" s="12"/>
      <c r="G12" s="12">
        <v>672474656687.45398</v>
      </c>
      <c r="H12" s="12"/>
      <c r="I12" s="12">
        <v>0</v>
      </c>
      <c r="J12" s="12"/>
      <c r="K12" s="12">
        <v>0</v>
      </c>
      <c r="L12" s="12"/>
      <c r="M12" s="12">
        <v>0</v>
      </c>
      <c r="N12" s="12"/>
      <c r="O12" s="12">
        <v>0</v>
      </c>
      <c r="P12" s="12"/>
      <c r="Q12" s="12">
        <v>75671122</v>
      </c>
      <c r="R12" s="12"/>
      <c r="S12" s="12">
        <v>9660</v>
      </c>
      <c r="T12" s="12"/>
      <c r="U12" s="12">
        <v>626764798644</v>
      </c>
      <c r="V12" s="12"/>
      <c r="W12" s="12">
        <v>726633689440.80603</v>
      </c>
      <c r="X12" s="5"/>
      <c r="Y12" s="9">
        <v>3.4786408873599864E-2</v>
      </c>
    </row>
    <row r="13" spans="1:25">
      <c r="A13" s="1" t="s">
        <v>19</v>
      </c>
      <c r="C13" s="12">
        <v>86975360</v>
      </c>
      <c r="D13" s="12"/>
      <c r="E13" s="12">
        <v>1193109357075</v>
      </c>
      <c r="F13" s="12"/>
      <c r="G13" s="12">
        <v>1397158962785.28</v>
      </c>
      <c r="H13" s="12"/>
      <c r="I13" s="12">
        <v>0</v>
      </c>
      <c r="J13" s="12"/>
      <c r="K13" s="12">
        <v>0</v>
      </c>
      <c r="L13" s="12"/>
      <c r="M13" s="12">
        <v>0</v>
      </c>
      <c r="N13" s="12"/>
      <c r="O13" s="12">
        <v>0</v>
      </c>
      <c r="P13" s="12"/>
      <c r="Q13" s="12">
        <v>86975360</v>
      </c>
      <c r="R13" s="12"/>
      <c r="S13" s="12">
        <v>17010</v>
      </c>
      <c r="T13" s="12"/>
      <c r="U13" s="12">
        <v>1193109357075</v>
      </c>
      <c r="V13" s="12"/>
      <c r="W13" s="12">
        <v>1470648140902.0801</v>
      </c>
      <c r="X13" s="5"/>
      <c r="Y13" s="9">
        <v>7.0404893527561671E-2</v>
      </c>
    </row>
    <row r="14" spans="1:25">
      <c r="A14" s="1" t="s">
        <v>20</v>
      </c>
      <c r="C14" s="12">
        <v>3621979</v>
      </c>
      <c r="D14" s="12"/>
      <c r="E14" s="12">
        <v>266941893430</v>
      </c>
      <c r="F14" s="12"/>
      <c r="G14" s="12">
        <v>690202090722.91504</v>
      </c>
      <c r="H14" s="12"/>
      <c r="I14" s="12">
        <v>0</v>
      </c>
      <c r="J14" s="12"/>
      <c r="K14" s="12">
        <v>0</v>
      </c>
      <c r="L14" s="12"/>
      <c r="M14" s="12">
        <v>0</v>
      </c>
      <c r="N14" s="12"/>
      <c r="O14" s="12">
        <v>0</v>
      </c>
      <c r="P14" s="12"/>
      <c r="Q14" s="12">
        <v>3621979</v>
      </c>
      <c r="R14" s="12"/>
      <c r="S14" s="12">
        <v>156380</v>
      </c>
      <c r="T14" s="12"/>
      <c r="U14" s="12">
        <v>266941893430</v>
      </c>
      <c r="V14" s="12"/>
      <c r="W14" s="12">
        <v>563034965817.68103</v>
      </c>
      <c r="X14" s="5"/>
      <c r="Y14" s="9">
        <v>2.6954385429252398E-2</v>
      </c>
    </row>
    <row r="15" spans="1:25">
      <c r="A15" s="1" t="s">
        <v>21</v>
      </c>
      <c r="C15" s="12">
        <v>7300000</v>
      </c>
      <c r="D15" s="12"/>
      <c r="E15" s="12">
        <v>70596043019</v>
      </c>
      <c r="F15" s="12"/>
      <c r="G15" s="12">
        <v>75032882100</v>
      </c>
      <c r="H15" s="12"/>
      <c r="I15" s="12">
        <v>11353968</v>
      </c>
      <c r="J15" s="12"/>
      <c r="K15" s="12">
        <v>124129158251</v>
      </c>
      <c r="L15" s="12"/>
      <c r="M15" s="12">
        <v>0</v>
      </c>
      <c r="N15" s="12"/>
      <c r="O15" s="12">
        <v>0</v>
      </c>
      <c r="P15" s="12"/>
      <c r="Q15" s="12">
        <v>18653968</v>
      </c>
      <c r="R15" s="12"/>
      <c r="S15" s="12">
        <v>12660</v>
      </c>
      <c r="T15" s="12"/>
      <c r="U15" s="12">
        <v>194725201270</v>
      </c>
      <c r="V15" s="12"/>
      <c r="W15" s="12">
        <v>234754087432.46399</v>
      </c>
      <c r="X15" s="5"/>
      <c r="Y15" s="9">
        <v>1.1238471032713868E-2</v>
      </c>
    </row>
    <row r="16" spans="1:25">
      <c r="A16" s="1" t="s">
        <v>22</v>
      </c>
      <c r="C16" s="12">
        <v>3759913</v>
      </c>
      <c r="D16" s="12"/>
      <c r="E16" s="12">
        <v>236746112846</v>
      </c>
      <c r="F16" s="12"/>
      <c r="G16" s="12">
        <v>279680231765.75</v>
      </c>
      <c r="H16" s="12"/>
      <c r="I16" s="12">
        <v>0</v>
      </c>
      <c r="J16" s="12"/>
      <c r="K16" s="12">
        <v>0</v>
      </c>
      <c r="L16" s="12"/>
      <c r="M16" s="12">
        <v>0</v>
      </c>
      <c r="N16" s="12"/>
      <c r="O16" s="12">
        <v>0</v>
      </c>
      <c r="P16" s="12"/>
      <c r="Q16" s="12">
        <v>3759913</v>
      </c>
      <c r="R16" s="12"/>
      <c r="S16" s="12">
        <v>75480</v>
      </c>
      <c r="T16" s="12"/>
      <c r="U16" s="12">
        <v>236746112846</v>
      </c>
      <c r="V16" s="12"/>
      <c r="W16" s="12">
        <v>282109633752.22198</v>
      </c>
      <c r="X16" s="5"/>
      <c r="Y16" s="9">
        <v>1.3505540975451496E-2</v>
      </c>
    </row>
    <row r="17" spans="1:25">
      <c r="A17" s="1" t="s">
        <v>23</v>
      </c>
      <c r="C17" s="12">
        <v>15000000</v>
      </c>
      <c r="D17" s="12"/>
      <c r="E17" s="12">
        <v>276121368000</v>
      </c>
      <c r="F17" s="12"/>
      <c r="G17" s="12">
        <v>370383030000</v>
      </c>
      <c r="H17" s="12"/>
      <c r="I17" s="12">
        <v>0</v>
      </c>
      <c r="J17" s="12"/>
      <c r="K17" s="12">
        <v>0</v>
      </c>
      <c r="L17" s="12"/>
      <c r="M17" s="12">
        <v>0</v>
      </c>
      <c r="N17" s="12"/>
      <c r="O17" s="12">
        <v>0</v>
      </c>
      <c r="P17" s="12"/>
      <c r="Q17" s="12">
        <v>15000000</v>
      </c>
      <c r="R17" s="12"/>
      <c r="S17" s="12">
        <v>28450</v>
      </c>
      <c r="T17" s="12"/>
      <c r="U17" s="12">
        <v>276121368000</v>
      </c>
      <c r="V17" s="12"/>
      <c r="W17" s="12">
        <v>424210837500</v>
      </c>
      <c r="X17" s="5"/>
      <c r="Y17" s="9">
        <v>2.0308405536830488E-2</v>
      </c>
    </row>
    <row r="18" spans="1:25">
      <c r="A18" s="1" t="s">
        <v>24</v>
      </c>
      <c r="C18" s="12">
        <v>123116207</v>
      </c>
      <c r="D18" s="12"/>
      <c r="E18" s="12">
        <v>593431348015</v>
      </c>
      <c r="F18" s="12"/>
      <c r="G18" s="12">
        <v>550481727726.43799</v>
      </c>
      <c r="H18" s="12"/>
      <c r="I18" s="12">
        <v>0</v>
      </c>
      <c r="J18" s="12"/>
      <c r="K18" s="12">
        <v>0</v>
      </c>
      <c r="L18" s="12"/>
      <c r="M18" s="12">
        <v>0</v>
      </c>
      <c r="N18" s="12"/>
      <c r="O18" s="12">
        <v>0</v>
      </c>
      <c r="P18" s="12"/>
      <c r="Q18" s="12">
        <v>123116207</v>
      </c>
      <c r="R18" s="12"/>
      <c r="S18" s="12">
        <v>5360</v>
      </c>
      <c r="T18" s="12"/>
      <c r="U18" s="12">
        <v>593431348015</v>
      </c>
      <c r="V18" s="12"/>
      <c r="W18" s="12">
        <v>655976447446.35596</v>
      </c>
      <c r="X18" s="5"/>
      <c r="Y18" s="9">
        <v>3.1403808058887622E-2</v>
      </c>
    </row>
    <row r="19" spans="1:25">
      <c r="A19" s="1" t="s">
        <v>25</v>
      </c>
      <c r="C19" s="12">
        <v>1841156</v>
      </c>
      <c r="D19" s="12"/>
      <c r="E19" s="12">
        <v>12208705436</v>
      </c>
      <c r="F19" s="12"/>
      <c r="G19" s="12">
        <v>18851071554.540001</v>
      </c>
      <c r="H19" s="12"/>
      <c r="I19" s="12">
        <v>1426088</v>
      </c>
      <c r="J19" s="12"/>
      <c r="K19" s="12">
        <v>16661791612</v>
      </c>
      <c r="L19" s="12"/>
      <c r="M19" s="12">
        <v>-4</v>
      </c>
      <c r="N19" s="12"/>
      <c r="O19" s="12">
        <v>4</v>
      </c>
      <c r="P19" s="12"/>
      <c r="Q19" s="12">
        <v>3267240</v>
      </c>
      <c r="R19" s="12"/>
      <c r="S19" s="12">
        <v>10830</v>
      </c>
      <c r="T19" s="12"/>
      <c r="U19" s="12">
        <v>28870470524</v>
      </c>
      <c r="V19" s="12"/>
      <c r="W19" s="12">
        <v>35173673155.260002</v>
      </c>
      <c r="X19" s="5"/>
      <c r="Y19" s="9">
        <v>1.6838825308345595E-3</v>
      </c>
    </row>
    <row r="20" spans="1:25">
      <c r="A20" s="1" t="s">
        <v>26</v>
      </c>
      <c r="C20" s="12">
        <v>22980170</v>
      </c>
      <c r="D20" s="12"/>
      <c r="E20" s="12">
        <v>543896021001</v>
      </c>
      <c r="F20" s="12"/>
      <c r="G20" s="12">
        <v>823734373865.31006</v>
      </c>
      <c r="H20" s="12"/>
      <c r="I20" s="12">
        <v>0</v>
      </c>
      <c r="J20" s="12"/>
      <c r="K20" s="12">
        <v>0</v>
      </c>
      <c r="L20" s="12"/>
      <c r="M20" s="12">
        <v>0</v>
      </c>
      <c r="N20" s="12"/>
      <c r="O20" s="12">
        <v>0</v>
      </c>
      <c r="P20" s="12"/>
      <c r="Q20" s="12">
        <v>22980170</v>
      </c>
      <c r="R20" s="12"/>
      <c r="S20" s="12">
        <v>40340</v>
      </c>
      <c r="T20" s="12"/>
      <c r="U20" s="12">
        <v>543896021001</v>
      </c>
      <c r="V20" s="12"/>
      <c r="W20" s="12">
        <v>921504288456.08997</v>
      </c>
      <c r="X20" s="5"/>
      <c r="Y20" s="9">
        <v>4.4115522611783101E-2</v>
      </c>
    </row>
    <row r="21" spans="1:25">
      <c r="A21" s="1" t="s">
        <v>27</v>
      </c>
      <c r="C21" s="12">
        <v>2761729</v>
      </c>
      <c r="D21" s="12"/>
      <c r="E21" s="12">
        <v>21078925293</v>
      </c>
      <c r="F21" s="12"/>
      <c r="G21" s="12">
        <v>37720376829.063004</v>
      </c>
      <c r="H21" s="12"/>
      <c r="I21" s="12">
        <v>0</v>
      </c>
      <c r="J21" s="12"/>
      <c r="K21" s="12">
        <v>0</v>
      </c>
      <c r="L21" s="12"/>
      <c r="M21" s="12">
        <v>-1345930</v>
      </c>
      <c r="N21" s="12"/>
      <c r="O21" s="12">
        <v>22958875774</v>
      </c>
      <c r="P21" s="12"/>
      <c r="Q21" s="12">
        <v>1415799</v>
      </c>
      <c r="R21" s="12"/>
      <c r="S21" s="12">
        <v>15160</v>
      </c>
      <c r="T21" s="12"/>
      <c r="U21" s="12">
        <v>10806100583</v>
      </c>
      <c r="V21" s="12"/>
      <c r="W21" s="12">
        <v>21335804938.602001</v>
      </c>
      <c r="X21" s="5"/>
      <c r="Y21" s="9">
        <v>1.0214170427643545E-3</v>
      </c>
    </row>
    <row r="22" spans="1:25">
      <c r="A22" s="1" t="s">
        <v>28</v>
      </c>
      <c r="C22" s="12">
        <v>5377190</v>
      </c>
      <c r="D22" s="12"/>
      <c r="E22" s="12">
        <v>67357537069</v>
      </c>
      <c r="F22" s="12"/>
      <c r="G22" s="12">
        <v>62431886003.760002</v>
      </c>
      <c r="H22" s="12"/>
      <c r="I22" s="12">
        <v>0</v>
      </c>
      <c r="J22" s="12"/>
      <c r="K22" s="12">
        <v>0</v>
      </c>
      <c r="L22" s="12"/>
      <c r="M22" s="12">
        <v>0</v>
      </c>
      <c r="N22" s="12"/>
      <c r="O22" s="12">
        <v>0</v>
      </c>
      <c r="P22" s="12"/>
      <c r="Q22" s="12">
        <v>5377190</v>
      </c>
      <c r="R22" s="12"/>
      <c r="S22" s="12">
        <v>12620</v>
      </c>
      <c r="T22" s="12"/>
      <c r="U22" s="12">
        <v>67357537069</v>
      </c>
      <c r="V22" s="12"/>
      <c r="W22" s="12">
        <v>67456369980.089996</v>
      </c>
      <c r="X22" s="5"/>
      <c r="Y22" s="9">
        <v>3.2293642606387807E-3</v>
      </c>
    </row>
    <row r="23" spans="1:25">
      <c r="A23" s="1" t="s">
        <v>29</v>
      </c>
      <c r="C23" s="12">
        <v>7527460</v>
      </c>
      <c r="D23" s="12"/>
      <c r="E23" s="12">
        <v>150486519185</v>
      </c>
      <c r="F23" s="12"/>
      <c r="G23" s="12">
        <v>138653904988.89001</v>
      </c>
      <c r="H23" s="12"/>
      <c r="I23" s="12">
        <v>0</v>
      </c>
      <c r="J23" s="12"/>
      <c r="K23" s="12">
        <v>0</v>
      </c>
      <c r="L23" s="12"/>
      <c r="M23" s="12">
        <v>0</v>
      </c>
      <c r="N23" s="12"/>
      <c r="O23" s="12">
        <v>0</v>
      </c>
      <c r="P23" s="12"/>
      <c r="Q23" s="12">
        <v>7527460</v>
      </c>
      <c r="R23" s="12"/>
      <c r="S23" s="12">
        <v>20500</v>
      </c>
      <c r="T23" s="12"/>
      <c r="U23" s="12">
        <v>150486519185</v>
      </c>
      <c r="V23" s="12"/>
      <c r="W23" s="12">
        <v>153394768066.5</v>
      </c>
      <c r="X23" s="5"/>
      <c r="Y23" s="9">
        <v>7.3435256286269136E-3</v>
      </c>
    </row>
    <row r="24" spans="1:25">
      <c r="A24" s="1" t="s">
        <v>30</v>
      </c>
      <c r="C24" s="12">
        <v>6375000</v>
      </c>
      <c r="D24" s="12"/>
      <c r="E24" s="12">
        <v>48084875316</v>
      </c>
      <c r="F24" s="12"/>
      <c r="G24" s="12">
        <v>26926205118.75</v>
      </c>
      <c r="H24" s="12"/>
      <c r="I24" s="12">
        <v>0</v>
      </c>
      <c r="J24" s="12"/>
      <c r="K24" s="12">
        <v>0</v>
      </c>
      <c r="L24" s="12"/>
      <c r="M24" s="12">
        <v>0</v>
      </c>
      <c r="N24" s="12"/>
      <c r="O24" s="12">
        <v>0</v>
      </c>
      <c r="P24" s="12"/>
      <c r="Q24" s="12">
        <v>6375000</v>
      </c>
      <c r="R24" s="12"/>
      <c r="S24" s="12">
        <v>5059</v>
      </c>
      <c r="T24" s="12"/>
      <c r="U24" s="12">
        <v>48084875316</v>
      </c>
      <c r="V24" s="12"/>
      <c r="W24" s="12">
        <v>32059230806.25</v>
      </c>
      <c r="X24" s="5"/>
      <c r="Y24" s="9">
        <v>1.5347836567522254E-3</v>
      </c>
    </row>
    <row r="25" spans="1:25">
      <c r="A25" s="1" t="s">
        <v>31</v>
      </c>
      <c r="C25" s="12">
        <v>13422564</v>
      </c>
      <c r="D25" s="12"/>
      <c r="E25" s="12">
        <v>74065944424</v>
      </c>
      <c r="F25" s="12"/>
      <c r="G25" s="12">
        <v>66046363733.790001</v>
      </c>
      <c r="H25" s="12"/>
      <c r="I25" s="12">
        <v>0</v>
      </c>
      <c r="J25" s="12"/>
      <c r="K25" s="12">
        <v>0</v>
      </c>
      <c r="L25" s="12"/>
      <c r="M25" s="12">
        <v>0</v>
      </c>
      <c r="N25" s="12"/>
      <c r="O25" s="12">
        <v>0</v>
      </c>
      <c r="P25" s="12"/>
      <c r="Q25" s="12">
        <v>13422564</v>
      </c>
      <c r="R25" s="12"/>
      <c r="S25" s="12">
        <v>4594</v>
      </c>
      <c r="T25" s="12"/>
      <c r="U25" s="12">
        <v>74065944424</v>
      </c>
      <c r="V25" s="12"/>
      <c r="W25" s="12">
        <v>61296362624.854797</v>
      </c>
      <c r="X25" s="5"/>
      <c r="Y25" s="9">
        <v>2.9344639035021598E-3</v>
      </c>
    </row>
    <row r="26" spans="1:25">
      <c r="A26" s="1" t="s">
        <v>32</v>
      </c>
      <c r="C26" s="12">
        <v>260000000</v>
      </c>
      <c r="D26" s="12"/>
      <c r="E26" s="12">
        <v>242084911153</v>
      </c>
      <c r="F26" s="12"/>
      <c r="G26" s="12">
        <v>235450683000</v>
      </c>
      <c r="H26" s="12"/>
      <c r="I26" s="12">
        <v>20000000</v>
      </c>
      <c r="J26" s="12"/>
      <c r="K26" s="12">
        <v>22130517766</v>
      </c>
      <c r="L26" s="12"/>
      <c r="M26" s="12">
        <v>0</v>
      </c>
      <c r="N26" s="12"/>
      <c r="O26" s="12">
        <v>0</v>
      </c>
      <c r="P26" s="12"/>
      <c r="Q26" s="12">
        <v>280000000</v>
      </c>
      <c r="R26" s="12"/>
      <c r="S26" s="12">
        <v>1082</v>
      </c>
      <c r="T26" s="12"/>
      <c r="U26" s="12">
        <v>264215428919</v>
      </c>
      <c r="V26" s="12"/>
      <c r="W26" s="12">
        <v>301157388000</v>
      </c>
      <c r="X26" s="5"/>
      <c r="Y26" s="9">
        <v>1.441742130389728E-2</v>
      </c>
    </row>
    <row r="27" spans="1:25">
      <c r="A27" s="1" t="s">
        <v>33</v>
      </c>
      <c r="C27" s="12">
        <v>8898275</v>
      </c>
      <c r="D27" s="12"/>
      <c r="E27" s="12">
        <v>110119646617</v>
      </c>
      <c r="F27" s="12"/>
      <c r="G27" s="12">
        <v>180710097288.41299</v>
      </c>
      <c r="H27" s="12"/>
      <c r="I27" s="12">
        <v>0</v>
      </c>
      <c r="J27" s="12"/>
      <c r="K27" s="12">
        <v>0</v>
      </c>
      <c r="L27" s="12"/>
      <c r="M27" s="12">
        <v>0</v>
      </c>
      <c r="N27" s="12"/>
      <c r="O27" s="12">
        <v>0</v>
      </c>
      <c r="P27" s="12"/>
      <c r="Q27" s="12">
        <v>8898275</v>
      </c>
      <c r="R27" s="12"/>
      <c r="S27" s="12">
        <v>25840</v>
      </c>
      <c r="T27" s="12"/>
      <c r="U27" s="12">
        <v>110119646617</v>
      </c>
      <c r="V27" s="12"/>
      <c r="W27" s="12">
        <v>228563334015.29999</v>
      </c>
      <c r="X27" s="5"/>
      <c r="Y27" s="9">
        <v>1.0942098757749805E-2</v>
      </c>
    </row>
    <row r="28" spans="1:25">
      <c r="A28" s="1" t="s">
        <v>34</v>
      </c>
      <c r="C28" s="12">
        <v>16666666</v>
      </c>
      <c r="D28" s="12"/>
      <c r="E28" s="12">
        <v>82875581637</v>
      </c>
      <c r="F28" s="12"/>
      <c r="G28" s="12">
        <v>56561442737.542198</v>
      </c>
      <c r="H28" s="12"/>
      <c r="I28" s="12">
        <v>0</v>
      </c>
      <c r="J28" s="12"/>
      <c r="K28" s="12">
        <v>0</v>
      </c>
      <c r="L28" s="12"/>
      <c r="M28" s="12">
        <v>0</v>
      </c>
      <c r="N28" s="12"/>
      <c r="O28" s="12">
        <v>0</v>
      </c>
      <c r="P28" s="12"/>
      <c r="Q28" s="12">
        <v>16666666</v>
      </c>
      <c r="R28" s="12"/>
      <c r="S28" s="12">
        <v>4002</v>
      </c>
      <c r="T28" s="12"/>
      <c r="U28" s="12">
        <v>82875581637</v>
      </c>
      <c r="V28" s="12"/>
      <c r="W28" s="12">
        <v>66303132347.874603</v>
      </c>
      <c r="X28" s="5"/>
      <c r="Y28" s="9">
        <v>3.1741548801962919E-3</v>
      </c>
    </row>
    <row r="29" spans="1:25">
      <c r="A29" s="1" t="s">
        <v>35</v>
      </c>
      <c r="C29" s="12">
        <v>3583604</v>
      </c>
      <c r="D29" s="12"/>
      <c r="E29" s="12">
        <v>14606892577</v>
      </c>
      <c r="F29" s="12"/>
      <c r="G29" s="12">
        <v>37332710708.975998</v>
      </c>
      <c r="H29" s="12"/>
      <c r="I29" s="12">
        <v>0</v>
      </c>
      <c r="J29" s="12"/>
      <c r="K29" s="12">
        <v>0</v>
      </c>
      <c r="L29" s="12"/>
      <c r="M29" s="12">
        <v>0</v>
      </c>
      <c r="N29" s="12"/>
      <c r="O29" s="12">
        <v>0</v>
      </c>
      <c r="P29" s="12"/>
      <c r="Q29" s="12">
        <v>3583604</v>
      </c>
      <c r="R29" s="12"/>
      <c r="S29" s="12">
        <v>12440</v>
      </c>
      <c r="T29" s="12"/>
      <c r="U29" s="12">
        <v>14606892577</v>
      </c>
      <c r="V29" s="12"/>
      <c r="W29" s="12">
        <v>44314782559.127998</v>
      </c>
      <c r="X29" s="5"/>
      <c r="Y29" s="9">
        <v>2.1214983115258909E-3</v>
      </c>
    </row>
    <row r="30" spans="1:25">
      <c r="A30" s="1" t="s">
        <v>36</v>
      </c>
      <c r="C30" s="12">
        <v>49555603</v>
      </c>
      <c r="D30" s="12"/>
      <c r="E30" s="12">
        <v>284114961676</v>
      </c>
      <c r="F30" s="12"/>
      <c r="G30" s="12">
        <v>296057090444.521</v>
      </c>
      <c r="H30" s="12"/>
      <c r="I30" s="12">
        <v>12388901</v>
      </c>
      <c r="J30" s="12"/>
      <c r="K30" s="12">
        <v>0</v>
      </c>
      <c r="L30" s="12"/>
      <c r="M30" s="12">
        <v>-1</v>
      </c>
      <c r="N30" s="12"/>
      <c r="O30" s="12">
        <v>1</v>
      </c>
      <c r="P30" s="12"/>
      <c r="Q30" s="12">
        <v>61944503</v>
      </c>
      <c r="R30" s="12"/>
      <c r="S30" s="12">
        <v>5980</v>
      </c>
      <c r="T30" s="12"/>
      <c r="U30" s="12">
        <v>284114957089</v>
      </c>
      <c r="V30" s="12"/>
      <c r="W30" s="12">
        <v>368224080578.75702</v>
      </c>
      <c r="X30" s="5"/>
      <c r="Y30" s="9">
        <v>1.7628130391223077E-2</v>
      </c>
    </row>
    <row r="31" spans="1:25">
      <c r="A31" s="1" t="s">
        <v>37</v>
      </c>
      <c r="C31" s="12">
        <v>243093377</v>
      </c>
      <c r="D31" s="12"/>
      <c r="E31" s="12">
        <v>1081508072515</v>
      </c>
      <c r="F31" s="12"/>
      <c r="G31" s="12">
        <v>1055755618076.53</v>
      </c>
      <c r="H31" s="12"/>
      <c r="I31" s="12">
        <v>0</v>
      </c>
      <c r="J31" s="12"/>
      <c r="K31" s="12">
        <v>0</v>
      </c>
      <c r="L31" s="12"/>
      <c r="M31" s="12">
        <v>0</v>
      </c>
      <c r="N31" s="12"/>
      <c r="O31" s="12">
        <v>0</v>
      </c>
      <c r="P31" s="12"/>
      <c r="Q31" s="12">
        <v>243093377</v>
      </c>
      <c r="R31" s="12"/>
      <c r="S31" s="12">
        <v>4974</v>
      </c>
      <c r="T31" s="12"/>
      <c r="U31" s="12">
        <v>1081508072515</v>
      </c>
      <c r="V31" s="12"/>
      <c r="W31" s="12">
        <v>1201952035777.6699</v>
      </c>
      <c r="X31" s="5"/>
      <c r="Y31" s="9">
        <v>5.7541503470881758E-2</v>
      </c>
    </row>
    <row r="32" spans="1:25">
      <c r="A32" s="1" t="s">
        <v>38</v>
      </c>
      <c r="C32" s="12">
        <v>38729730</v>
      </c>
      <c r="D32" s="12"/>
      <c r="E32" s="12">
        <v>221551469613</v>
      </c>
      <c r="F32" s="12"/>
      <c r="G32" s="12">
        <v>158155075541.50201</v>
      </c>
      <c r="H32" s="12"/>
      <c r="I32" s="12">
        <v>0</v>
      </c>
      <c r="J32" s="12"/>
      <c r="K32" s="12">
        <v>0</v>
      </c>
      <c r="L32" s="12"/>
      <c r="M32" s="12">
        <v>0</v>
      </c>
      <c r="N32" s="12"/>
      <c r="O32" s="12">
        <v>0</v>
      </c>
      <c r="P32" s="12"/>
      <c r="Q32" s="12">
        <v>38729730</v>
      </c>
      <c r="R32" s="12"/>
      <c r="S32" s="12">
        <v>4491</v>
      </c>
      <c r="T32" s="12"/>
      <c r="U32" s="12">
        <v>221551469613</v>
      </c>
      <c r="V32" s="12"/>
      <c r="W32" s="12">
        <v>172900302886.29199</v>
      </c>
      <c r="X32" s="5"/>
      <c r="Y32" s="9">
        <v>8.2773214591804027E-3</v>
      </c>
    </row>
    <row r="33" spans="1:25">
      <c r="A33" s="1" t="s">
        <v>39</v>
      </c>
      <c r="C33" s="12">
        <v>35273977</v>
      </c>
      <c r="D33" s="12"/>
      <c r="E33" s="12">
        <v>148601447270</v>
      </c>
      <c r="F33" s="12"/>
      <c r="G33" s="12">
        <v>457235822752.52399</v>
      </c>
      <c r="H33" s="12"/>
      <c r="I33" s="12">
        <v>0</v>
      </c>
      <c r="J33" s="12"/>
      <c r="K33" s="12">
        <v>0</v>
      </c>
      <c r="L33" s="12"/>
      <c r="M33" s="12">
        <v>0</v>
      </c>
      <c r="N33" s="12"/>
      <c r="O33" s="12">
        <v>0</v>
      </c>
      <c r="P33" s="12"/>
      <c r="Q33" s="12">
        <v>35273977</v>
      </c>
      <c r="R33" s="12"/>
      <c r="S33" s="12">
        <v>14840</v>
      </c>
      <c r="T33" s="12"/>
      <c r="U33" s="12">
        <v>148601447270</v>
      </c>
      <c r="V33" s="12"/>
      <c r="W33" s="12">
        <v>520351197058.854</v>
      </c>
      <c r="X33" s="5"/>
      <c r="Y33" s="9">
        <v>2.4910969256994531E-2</v>
      </c>
    </row>
    <row r="34" spans="1:25">
      <c r="A34" s="1" t="s">
        <v>40</v>
      </c>
      <c r="C34" s="12">
        <v>66410148</v>
      </c>
      <c r="D34" s="12"/>
      <c r="E34" s="12">
        <v>844747002266</v>
      </c>
      <c r="F34" s="12"/>
      <c r="G34" s="12">
        <v>1167145334710.99</v>
      </c>
      <c r="H34" s="12"/>
      <c r="I34" s="12">
        <v>0</v>
      </c>
      <c r="J34" s="12"/>
      <c r="K34" s="12">
        <v>0</v>
      </c>
      <c r="L34" s="12"/>
      <c r="M34" s="12">
        <v>0</v>
      </c>
      <c r="N34" s="12"/>
      <c r="O34" s="12">
        <v>0</v>
      </c>
      <c r="P34" s="12"/>
      <c r="Q34" s="12">
        <v>66410148</v>
      </c>
      <c r="R34" s="12"/>
      <c r="S34" s="12">
        <v>18810</v>
      </c>
      <c r="T34" s="12"/>
      <c r="U34" s="12">
        <v>844747002266</v>
      </c>
      <c r="V34" s="12"/>
      <c r="W34" s="12">
        <v>1241742293320.9099</v>
      </c>
      <c r="X34" s="5"/>
      <c r="Y34" s="9">
        <v>5.9446397488595405E-2</v>
      </c>
    </row>
    <row r="35" spans="1:25">
      <c r="A35" s="1" t="s">
        <v>41</v>
      </c>
      <c r="C35" s="12">
        <v>10156472</v>
      </c>
      <c r="D35" s="12"/>
      <c r="E35" s="12">
        <v>240697795239</v>
      </c>
      <c r="F35" s="12"/>
      <c r="G35" s="12">
        <v>297126486382.78802</v>
      </c>
      <c r="H35" s="12"/>
      <c r="I35" s="12">
        <v>0</v>
      </c>
      <c r="J35" s="12"/>
      <c r="K35" s="12">
        <v>0</v>
      </c>
      <c r="L35" s="12"/>
      <c r="M35" s="12">
        <v>0</v>
      </c>
      <c r="N35" s="12"/>
      <c r="O35" s="12">
        <v>0</v>
      </c>
      <c r="P35" s="12"/>
      <c r="Q35" s="12">
        <v>10156472</v>
      </c>
      <c r="R35" s="12"/>
      <c r="S35" s="12">
        <v>32190</v>
      </c>
      <c r="T35" s="12"/>
      <c r="U35" s="12">
        <v>240697795239</v>
      </c>
      <c r="V35" s="12"/>
      <c r="W35" s="12">
        <v>324991559519.604</v>
      </c>
      <c r="X35" s="5"/>
      <c r="Y35" s="9">
        <v>1.5558443592971857E-2</v>
      </c>
    </row>
    <row r="36" spans="1:25">
      <c r="A36" s="1" t="s">
        <v>42</v>
      </c>
      <c r="C36" s="12">
        <v>1975806</v>
      </c>
      <c r="D36" s="12"/>
      <c r="E36" s="12">
        <v>119320395820</v>
      </c>
      <c r="F36" s="12"/>
      <c r="G36" s="12">
        <v>127565044531.785</v>
      </c>
      <c r="H36" s="12"/>
      <c r="I36" s="12">
        <v>0</v>
      </c>
      <c r="J36" s="12"/>
      <c r="K36" s="12">
        <v>0</v>
      </c>
      <c r="L36" s="12"/>
      <c r="M36" s="12">
        <v>0</v>
      </c>
      <c r="N36" s="12"/>
      <c r="O36" s="12">
        <v>0</v>
      </c>
      <c r="P36" s="12"/>
      <c r="Q36" s="12">
        <v>1975806</v>
      </c>
      <c r="R36" s="12"/>
      <c r="S36" s="12">
        <v>75150</v>
      </c>
      <c r="T36" s="12"/>
      <c r="U36" s="12">
        <v>119320395820</v>
      </c>
      <c r="V36" s="12"/>
      <c r="W36" s="12">
        <v>147598354065.64499</v>
      </c>
      <c r="X36" s="5"/>
      <c r="Y36" s="9">
        <v>7.066031713378401E-3</v>
      </c>
    </row>
    <row r="37" spans="1:25">
      <c r="A37" s="1" t="s">
        <v>43</v>
      </c>
      <c r="C37" s="12">
        <v>3749907</v>
      </c>
      <c r="D37" s="12"/>
      <c r="E37" s="12">
        <v>159813405810</v>
      </c>
      <c r="F37" s="12"/>
      <c r="G37" s="12">
        <v>171245716750.89899</v>
      </c>
      <c r="H37" s="12"/>
      <c r="I37" s="12">
        <v>0</v>
      </c>
      <c r="J37" s="12"/>
      <c r="K37" s="12">
        <v>0</v>
      </c>
      <c r="L37" s="12"/>
      <c r="M37" s="12">
        <v>0</v>
      </c>
      <c r="N37" s="12"/>
      <c r="O37" s="12">
        <v>0</v>
      </c>
      <c r="P37" s="12"/>
      <c r="Q37" s="12">
        <v>3749907</v>
      </c>
      <c r="R37" s="12"/>
      <c r="S37" s="12">
        <v>57560</v>
      </c>
      <c r="T37" s="12"/>
      <c r="U37" s="12">
        <v>159813405810</v>
      </c>
      <c r="V37" s="12"/>
      <c r="W37" s="12">
        <v>214560371270.82599</v>
      </c>
      <c r="X37" s="5"/>
      <c r="Y37" s="9">
        <v>1.0271729637036554E-2</v>
      </c>
    </row>
    <row r="38" spans="1:25">
      <c r="A38" s="1" t="s">
        <v>44</v>
      </c>
      <c r="C38" s="12">
        <v>1585960</v>
      </c>
      <c r="D38" s="12"/>
      <c r="E38" s="12">
        <v>68493221623</v>
      </c>
      <c r="F38" s="12"/>
      <c r="G38" s="12">
        <v>57401222018.580002</v>
      </c>
      <c r="H38" s="12"/>
      <c r="I38" s="12">
        <v>0</v>
      </c>
      <c r="J38" s="12"/>
      <c r="K38" s="12">
        <v>0</v>
      </c>
      <c r="L38" s="12"/>
      <c r="M38" s="12">
        <v>0</v>
      </c>
      <c r="N38" s="12"/>
      <c r="O38" s="12">
        <v>0</v>
      </c>
      <c r="P38" s="12"/>
      <c r="Q38" s="12">
        <v>1585960</v>
      </c>
      <c r="R38" s="12"/>
      <c r="S38" s="12">
        <v>41460</v>
      </c>
      <c r="T38" s="12"/>
      <c r="U38" s="12">
        <v>68493221623</v>
      </c>
      <c r="V38" s="12"/>
      <c r="W38" s="12">
        <v>65362665885.480003</v>
      </c>
      <c r="X38" s="5"/>
      <c r="Y38" s="9">
        <v>3.1291315742745097E-3</v>
      </c>
    </row>
    <row r="39" spans="1:25">
      <c r="A39" s="1" t="s">
        <v>45</v>
      </c>
      <c r="C39" s="12">
        <v>21478019</v>
      </c>
      <c r="D39" s="12"/>
      <c r="E39" s="12">
        <v>173938933458</v>
      </c>
      <c r="F39" s="12"/>
      <c r="G39" s="12">
        <v>233571459169.233</v>
      </c>
      <c r="H39" s="12"/>
      <c r="I39" s="12">
        <v>1751593</v>
      </c>
      <c r="J39" s="12"/>
      <c r="K39" s="12">
        <v>19854672438</v>
      </c>
      <c r="L39" s="12"/>
      <c r="M39" s="12">
        <v>0</v>
      </c>
      <c r="N39" s="12"/>
      <c r="O39" s="12">
        <v>0</v>
      </c>
      <c r="P39" s="12"/>
      <c r="Q39" s="12">
        <v>23229612</v>
      </c>
      <c r="R39" s="12"/>
      <c r="S39" s="12">
        <v>12020</v>
      </c>
      <c r="T39" s="12"/>
      <c r="U39" s="12">
        <v>193793605896</v>
      </c>
      <c r="V39" s="12"/>
      <c r="W39" s="12">
        <v>277558577619.37201</v>
      </c>
      <c r="X39" s="5"/>
      <c r="Y39" s="9">
        <v>1.3287666547463085E-2</v>
      </c>
    </row>
    <row r="40" spans="1:25">
      <c r="A40" s="1" t="s">
        <v>46</v>
      </c>
      <c r="C40" s="12">
        <v>3927689</v>
      </c>
      <c r="D40" s="12"/>
      <c r="E40" s="12">
        <v>100344098020</v>
      </c>
      <c r="F40" s="12"/>
      <c r="G40" s="12">
        <v>100067702389.033</v>
      </c>
      <c r="H40" s="12"/>
      <c r="I40" s="12">
        <v>0</v>
      </c>
      <c r="J40" s="12"/>
      <c r="K40" s="12">
        <v>0</v>
      </c>
      <c r="L40" s="12"/>
      <c r="M40" s="12">
        <v>0</v>
      </c>
      <c r="N40" s="12"/>
      <c r="O40" s="12">
        <v>0</v>
      </c>
      <c r="P40" s="12"/>
      <c r="Q40" s="12">
        <v>3927689</v>
      </c>
      <c r="R40" s="12"/>
      <c r="S40" s="12">
        <v>28140</v>
      </c>
      <c r="T40" s="12"/>
      <c r="U40" s="12">
        <v>100344098020</v>
      </c>
      <c r="V40" s="12"/>
      <c r="W40" s="12">
        <v>109867543707.66299</v>
      </c>
      <c r="X40" s="5"/>
      <c r="Y40" s="9">
        <v>5.259730388077765E-3</v>
      </c>
    </row>
    <row r="41" spans="1:25">
      <c r="A41" s="1" t="s">
        <v>47</v>
      </c>
      <c r="C41" s="12">
        <v>14600000</v>
      </c>
      <c r="D41" s="12"/>
      <c r="E41" s="12">
        <v>98482917513</v>
      </c>
      <c r="F41" s="12"/>
      <c r="G41" s="12">
        <v>107832555900</v>
      </c>
      <c r="H41" s="12"/>
      <c r="I41" s="12">
        <v>2000000</v>
      </c>
      <c r="J41" s="12"/>
      <c r="K41" s="12">
        <v>15518372095</v>
      </c>
      <c r="L41" s="12"/>
      <c r="M41" s="12">
        <v>0</v>
      </c>
      <c r="N41" s="12"/>
      <c r="O41" s="12">
        <v>0</v>
      </c>
      <c r="P41" s="12"/>
      <c r="Q41" s="12">
        <v>16600000</v>
      </c>
      <c r="R41" s="12"/>
      <c r="S41" s="12">
        <v>8590</v>
      </c>
      <c r="T41" s="12"/>
      <c r="U41" s="12">
        <v>114001289608</v>
      </c>
      <c r="V41" s="12"/>
      <c r="W41" s="12">
        <v>141745565700</v>
      </c>
      <c r="X41" s="5"/>
      <c r="Y41" s="9">
        <v>6.785838966886483E-3</v>
      </c>
    </row>
    <row r="42" spans="1:25">
      <c r="A42" s="1" t="s">
        <v>48</v>
      </c>
      <c r="C42" s="12">
        <v>11496875</v>
      </c>
      <c r="D42" s="12"/>
      <c r="E42" s="12">
        <v>94628352149</v>
      </c>
      <c r="F42" s="12"/>
      <c r="G42" s="12">
        <v>96341990245.3125</v>
      </c>
      <c r="H42" s="12"/>
      <c r="I42" s="12">
        <v>0</v>
      </c>
      <c r="J42" s="12"/>
      <c r="K42" s="12">
        <v>0</v>
      </c>
      <c r="L42" s="12"/>
      <c r="M42" s="12">
        <v>0</v>
      </c>
      <c r="N42" s="12"/>
      <c r="O42" s="12">
        <v>0</v>
      </c>
      <c r="P42" s="12"/>
      <c r="Q42" s="12">
        <v>11496875</v>
      </c>
      <c r="R42" s="12"/>
      <c r="S42" s="12">
        <v>10180</v>
      </c>
      <c r="T42" s="12"/>
      <c r="U42" s="12">
        <v>94628352149</v>
      </c>
      <c r="V42" s="12"/>
      <c r="W42" s="12">
        <v>116341810284.375</v>
      </c>
      <c r="X42" s="5"/>
      <c r="Y42" s="9">
        <v>5.5696753955374453E-3</v>
      </c>
    </row>
    <row r="43" spans="1:25">
      <c r="A43" s="1" t="s">
        <v>49</v>
      </c>
      <c r="C43" s="12">
        <v>21701012</v>
      </c>
      <c r="D43" s="12"/>
      <c r="E43" s="12">
        <v>141223802459</v>
      </c>
      <c r="F43" s="12"/>
      <c r="G43" s="12">
        <v>190048359521.466</v>
      </c>
      <c r="H43" s="12"/>
      <c r="I43" s="12">
        <v>0</v>
      </c>
      <c r="J43" s="12"/>
      <c r="K43" s="12">
        <v>0</v>
      </c>
      <c r="L43" s="12"/>
      <c r="M43" s="12">
        <v>0</v>
      </c>
      <c r="N43" s="12"/>
      <c r="O43" s="12">
        <v>0</v>
      </c>
      <c r="P43" s="12"/>
      <c r="Q43" s="12">
        <v>21701012</v>
      </c>
      <c r="R43" s="12"/>
      <c r="S43" s="12">
        <v>9350</v>
      </c>
      <c r="T43" s="12"/>
      <c r="U43" s="12">
        <v>141223802459</v>
      </c>
      <c r="V43" s="12"/>
      <c r="W43" s="12">
        <v>201697180649.91</v>
      </c>
      <c r="X43" s="5"/>
      <c r="Y43" s="9">
        <v>9.6559252573874457E-3</v>
      </c>
    </row>
    <row r="44" spans="1:25">
      <c r="A44" s="1" t="s">
        <v>50</v>
      </c>
      <c r="C44" s="12">
        <v>7691309</v>
      </c>
      <c r="D44" s="12"/>
      <c r="E44" s="12">
        <v>367179685244</v>
      </c>
      <c r="F44" s="12"/>
      <c r="G44" s="12">
        <v>456591989887.79401</v>
      </c>
      <c r="H44" s="12"/>
      <c r="I44" s="12">
        <v>0</v>
      </c>
      <c r="J44" s="12"/>
      <c r="K44" s="12">
        <v>0</v>
      </c>
      <c r="L44" s="12"/>
      <c r="M44" s="12">
        <v>0</v>
      </c>
      <c r="N44" s="12"/>
      <c r="O44" s="12">
        <v>0</v>
      </c>
      <c r="P44" s="12"/>
      <c r="Q44" s="12">
        <v>7691309</v>
      </c>
      <c r="R44" s="12"/>
      <c r="S44" s="12">
        <v>62430</v>
      </c>
      <c r="T44" s="12"/>
      <c r="U44" s="12">
        <v>367179685244</v>
      </c>
      <c r="V44" s="12"/>
      <c r="W44" s="12">
        <v>477311418765.823</v>
      </c>
      <c r="X44" s="5"/>
      <c r="Y44" s="9">
        <v>2.2850509705934267E-2</v>
      </c>
    </row>
    <row r="45" spans="1:25">
      <c r="A45" s="1" t="s">
        <v>51</v>
      </c>
      <c r="C45" s="12">
        <v>11400000</v>
      </c>
      <c r="D45" s="12"/>
      <c r="E45" s="12">
        <v>65039001840</v>
      </c>
      <c r="F45" s="12"/>
      <c r="G45" s="12">
        <v>72933846120</v>
      </c>
      <c r="H45" s="12"/>
      <c r="I45" s="12">
        <v>0</v>
      </c>
      <c r="J45" s="12"/>
      <c r="K45" s="12">
        <v>0</v>
      </c>
      <c r="L45" s="12"/>
      <c r="M45" s="12">
        <v>0</v>
      </c>
      <c r="N45" s="12"/>
      <c r="O45" s="12">
        <v>0</v>
      </c>
      <c r="P45" s="12"/>
      <c r="Q45" s="12">
        <v>11400000</v>
      </c>
      <c r="R45" s="12"/>
      <c r="S45" s="12">
        <v>6436</v>
      </c>
      <c r="T45" s="12"/>
      <c r="U45" s="12">
        <v>65039001840</v>
      </c>
      <c r="V45" s="12"/>
      <c r="W45" s="12">
        <v>72933846120</v>
      </c>
      <c r="X45" s="5"/>
      <c r="Y45" s="9">
        <v>3.4915895432910782E-3</v>
      </c>
    </row>
    <row r="46" spans="1:25">
      <c r="A46" s="1" t="s">
        <v>52</v>
      </c>
      <c r="C46" s="12">
        <v>2874557</v>
      </c>
      <c r="D46" s="12"/>
      <c r="E46" s="12">
        <v>135465522732</v>
      </c>
      <c r="F46" s="12"/>
      <c r="G46" s="12">
        <v>123041942794.701</v>
      </c>
      <c r="H46" s="12"/>
      <c r="I46" s="12">
        <v>0</v>
      </c>
      <c r="J46" s="12"/>
      <c r="K46" s="12">
        <v>0</v>
      </c>
      <c r="L46" s="12"/>
      <c r="M46" s="12">
        <v>0</v>
      </c>
      <c r="N46" s="12"/>
      <c r="O46" s="12">
        <v>0</v>
      </c>
      <c r="P46" s="12"/>
      <c r="Q46" s="12">
        <v>2874557</v>
      </c>
      <c r="R46" s="12"/>
      <c r="S46" s="12">
        <v>51740</v>
      </c>
      <c r="T46" s="12"/>
      <c r="U46" s="12">
        <v>135465522732</v>
      </c>
      <c r="V46" s="12"/>
      <c r="W46" s="12">
        <v>147844638183.879</v>
      </c>
      <c r="X46" s="5"/>
      <c r="Y46" s="9">
        <v>7.0778221659275461E-3</v>
      </c>
    </row>
    <row r="47" spans="1:25">
      <c r="A47" s="1" t="s">
        <v>53</v>
      </c>
      <c r="C47" s="12">
        <v>11465714</v>
      </c>
      <c r="D47" s="12"/>
      <c r="E47" s="12">
        <v>155697172681</v>
      </c>
      <c r="F47" s="12"/>
      <c r="G47" s="12">
        <v>147825484232.04901</v>
      </c>
      <c r="H47" s="12"/>
      <c r="I47" s="12">
        <v>0</v>
      </c>
      <c r="J47" s="12"/>
      <c r="K47" s="12">
        <v>0</v>
      </c>
      <c r="L47" s="12"/>
      <c r="M47" s="12">
        <v>0</v>
      </c>
      <c r="N47" s="12"/>
      <c r="O47" s="12">
        <v>0</v>
      </c>
      <c r="P47" s="12"/>
      <c r="Q47" s="12">
        <v>11465714</v>
      </c>
      <c r="R47" s="12"/>
      <c r="S47" s="12">
        <v>15740</v>
      </c>
      <c r="T47" s="12"/>
      <c r="U47" s="12">
        <v>155697172681</v>
      </c>
      <c r="V47" s="12"/>
      <c r="W47" s="12">
        <v>179396539846.758</v>
      </c>
      <c r="X47" s="5"/>
      <c r="Y47" s="9">
        <v>8.58831826311399E-3</v>
      </c>
    </row>
    <row r="48" spans="1:25">
      <c r="A48" s="1" t="s">
        <v>54</v>
      </c>
      <c r="C48" s="12">
        <v>192050817</v>
      </c>
      <c r="D48" s="12"/>
      <c r="E48" s="12">
        <v>912145712789</v>
      </c>
      <c r="F48" s="12"/>
      <c r="G48" s="12">
        <v>1055721873952.84</v>
      </c>
      <c r="H48" s="12"/>
      <c r="I48" s="12">
        <v>0</v>
      </c>
      <c r="J48" s="12"/>
      <c r="K48" s="12">
        <v>0</v>
      </c>
      <c r="L48" s="12"/>
      <c r="M48" s="12">
        <v>0</v>
      </c>
      <c r="N48" s="12"/>
      <c r="O48" s="12">
        <v>0</v>
      </c>
      <c r="P48" s="12"/>
      <c r="Q48" s="12">
        <v>192050817</v>
      </c>
      <c r="R48" s="12"/>
      <c r="S48" s="12">
        <v>6400</v>
      </c>
      <c r="T48" s="12"/>
      <c r="U48" s="12">
        <v>912145712789</v>
      </c>
      <c r="V48" s="12"/>
      <c r="W48" s="12">
        <v>1221811933688.6399</v>
      </c>
      <c r="X48" s="5"/>
      <c r="Y48" s="9">
        <v>5.8492263859449223E-2</v>
      </c>
    </row>
    <row r="49" spans="1:25">
      <c r="A49" s="1" t="s">
        <v>55</v>
      </c>
      <c r="C49" s="12">
        <v>15000000</v>
      </c>
      <c r="D49" s="12"/>
      <c r="E49" s="12">
        <v>178712776272</v>
      </c>
      <c r="F49" s="12"/>
      <c r="G49" s="12">
        <v>140056674750</v>
      </c>
      <c r="H49" s="12"/>
      <c r="I49" s="12">
        <v>0</v>
      </c>
      <c r="J49" s="12"/>
      <c r="K49" s="12">
        <v>0</v>
      </c>
      <c r="L49" s="12"/>
      <c r="M49" s="12">
        <v>0</v>
      </c>
      <c r="N49" s="12"/>
      <c r="O49" s="12">
        <v>0</v>
      </c>
      <c r="P49" s="12"/>
      <c r="Q49" s="12">
        <v>15000000</v>
      </c>
      <c r="R49" s="12"/>
      <c r="S49" s="12">
        <v>12110</v>
      </c>
      <c r="T49" s="12"/>
      <c r="U49" s="12">
        <v>178712776272</v>
      </c>
      <c r="V49" s="12"/>
      <c r="W49" s="12">
        <v>180569182500</v>
      </c>
      <c r="X49" s="5"/>
      <c r="Y49" s="9">
        <v>8.6444566274522742E-3</v>
      </c>
    </row>
    <row r="50" spans="1:25">
      <c r="A50" s="1" t="s">
        <v>56</v>
      </c>
      <c r="C50" s="12">
        <v>9362792</v>
      </c>
      <c r="D50" s="12"/>
      <c r="E50" s="12">
        <v>122835693088</v>
      </c>
      <c r="F50" s="12"/>
      <c r="G50" s="12">
        <v>121085154872.67599</v>
      </c>
      <c r="H50" s="12"/>
      <c r="I50" s="12">
        <v>0</v>
      </c>
      <c r="J50" s="12"/>
      <c r="K50" s="12">
        <v>0</v>
      </c>
      <c r="L50" s="12"/>
      <c r="M50" s="12">
        <v>0</v>
      </c>
      <c r="N50" s="12"/>
      <c r="O50" s="12">
        <v>0</v>
      </c>
      <c r="P50" s="12"/>
      <c r="Q50" s="12">
        <v>9362792</v>
      </c>
      <c r="R50" s="12"/>
      <c r="S50" s="12">
        <v>13400</v>
      </c>
      <c r="T50" s="12"/>
      <c r="U50" s="12">
        <v>122835693088</v>
      </c>
      <c r="V50" s="12"/>
      <c r="W50" s="12">
        <v>124714917393.84</v>
      </c>
      <c r="X50" s="5"/>
      <c r="Y50" s="9">
        <v>5.9705243125157473E-3</v>
      </c>
    </row>
    <row r="51" spans="1:25">
      <c r="A51" s="1" t="s">
        <v>57</v>
      </c>
      <c r="C51" s="12">
        <v>29800000</v>
      </c>
      <c r="D51" s="12"/>
      <c r="E51" s="12">
        <v>50069057514</v>
      </c>
      <c r="F51" s="12"/>
      <c r="G51" s="12">
        <v>51573103290</v>
      </c>
      <c r="H51" s="12"/>
      <c r="I51" s="12">
        <v>0</v>
      </c>
      <c r="J51" s="12"/>
      <c r="K51" s="12">
        <v>0</v>
      </c>
      <c r="L51" s="12"/>
      <c r="M51" s="12">
        <v>0</v>
      </c>
      <c r="N51" s="12"/>
      <c r="O51" s="12">
        <v>0</v>
      </c>
      <c r="P51" s="12"/>
      <c r="Q51" s="12">
        <v>29800000</v>
      </c>
      <c r="R51" s="12"/>
      <c r="S51" s="12">
        <v>2501</v>
      </c>
      <c r="T51" s="12"/>
      <c r="U51" s="12">
        <v>50069057514</v>
      </c>
      <c r="V51" s="12"/>
      <c r="W51" s="12">
        <v>74086347690</v>
      </c>
      <c r="X51" s="5"/>
      <c r="Y51" s="9">
        <v>3.5467636859493118E-3</v>
      </c>
    </row>
    <row r="52" spans="1:25">
      <c r="A52" s="1" t="s">
        <v>58</v>
      </c>
      <c r="C52" s="12">
        <v>47100791</v>
      </c>
      <c r="D52" s="12"/>
      <c r="E52" s="12">
        <v>1007939408723</v>
      </c>
      <c r="F52" s="12"/>
      <c r="G52" s="12">
        <v>1767007228418.5801</v>
      </c>
      <c r="H52" s="12"/>
      <c r="I52" s="12">
        <v>0</v>
      </c>
      <c r="J52" s="12"/>
      <c r="K52" s="12">
        <v>0</v>
      </c>
      <c r="L52" s="12"/>
      <c r="M52" s="12">
        <v>0</v>
      </c>
      <c r="N52" s="12"/>
      <c r="O52" s="12">
        <v>0</v>
      </c>
      <c r="P52" s="12"/>
      <c r="Q52" s="12">
        <v>47100791</v>
      </c>
      <c r="R52" s="12"/>
      <c r="S52" s="12">
        <v>33080</v>
      </c>
      <c r="T52" s="12"/>
      <c r="U52" s="12">
        <v>1007939408723</v>
      </c>
      <c r="V52" s="12"/>
      <c r="W52" s="12">
        <v>1548823505990.6299</v>
      </c>
      <c r="X52" s="5"/>
      <c r="Y52" s="9">
        <v>7.4147412286781372E-2</v>
      </c>
    </row>
    <row r="53" spans="1:25">
      <c r="A53" s="1" t="s">
        <v>59</v>
      </c>
      <c r="C53" s="12">
        <v>28325252</v>
      </c>
      <c r="D53" s="12"/>
      <c r="E53" s="12">
        <v>366803055258</v>
      </c>
      <c r="F53" s="12"/>
      <c r="G53" s="12">
        <v>145288658433.09601</v>
      </c>
      <c r="H53" s="12"/>
      <c r="I53" s="12">
        <v>0</v>
      </c>
      <c r="J53" s="12"/>
      <c r="K53" s="12">
        <v>0</v>
      </c>
      <c r="L53" s="12"/>
      <c r="M53" s="12">
        <v>0</v>
      </c>
      <c r="N53" s="12"/>
      <c r="O53" s="12">
        <v>0</v>
      </c>
      <c r="P53" s="12"/>
      <c r="Q53" s="12">
        <v>28325252</v>
      </c>
      <c r="R53" s="12"/>
      <c r="S53" s="12">
        <v>5920</v>
      </c>
      <c r="T53" s="12"/>
      <c r="U53" s="12">
        <v>366803055258</v>
      </c>
      <c r="V53" s="12"/>
      <c r="W53" s="12">
        <v>166687763163.552</v>
      </c>
      <c r="X53" s="5"/>
      <c r="Y53" s="9">
        <v>7.9799062001865255E-3</v>
      </c>
    </row>
    <row r="54" spans="1:25">
      <c r="A54" s="1" t="s">
        <v>60</v>
      </c>
      <c r="C54" s="12">
        <v>4179296</v>
      </c>
      <c r="D54" s="12"/>
      <c r="E54" s="12">
        <v>103818948042</v>
      </c>
      <c r="F54" s="12"/>
      <c r="G54" s="12">
        <v>59117527356.624001</v>
      </c>
      <c r="H54" s="12"/>
      <c r="I54" s="12">
        <v>0</v>
      </c>
      <c r="J54" s="12"/>
      <c r="K54" s="12">
        <v>0</v>
      </c>
      <c r="L54" s="12"/>
      <c r="M54" s="12">
        <v>0</v>
      </c>
      <c r="N54" s="12"/>
      <c r="O54" s="12">
        <v>0</v>
      </c>
      <c r="P54" s="12"/>
      <c r="Q54" s="12">
        <v>4179296</v>
      </c>
      <c r="R54" s="12"/>
      <c r="S54" s="12">
        <v>15550</v>
      </c>
      <c r="T54" s="12"/>
      <c r="U54" s="12">
        <v>103818948042</v>
      </c>
      <c r="V54" s="12"/>
      <c r="W54" s="12">
        <v>64601373885.839996</v>
      </c>
      <c r="X54" s="5"/>
      <c r="Y54" s="9">
        <v>3.0926859550353884E-3</v>
      </c>
    </row>
    <row r="55" spans="1:25">
      <c r="A55" s="1" t="s">
        <v>61</v>
      </c>
      <c r="C55" s="12">
        <v>11589687</v>
      </c>
      <c r="D55" s="12"/>
      <c r="E55" s="12">
        <v>150068256910</v>
      </c>
      <c r="F55" s="12"/>
      <c r="G55" s="12">
        <v>343432912486</v>
      </c>
      <c r="H55" s="12"/>
      <c r="I55" s="12">
        <v>0</v>
      </c>
      <c r="J55" s="12"/>
      <c r="K55" s="12">
        <v>0</v>
      </c>
      <c r="L55" s="12"/>
      <c r="M55" s="12">
        <v>0</v>
      </c>
      <c r="N55" s="12"/>
      <c r="O55" s="12">
        <v>0</v>
      </c>
      <c r="P55" s="12"/>
      <c r="Q55" s="12">
        <v>11589687</v>
      </c>
      <c r="R55" s="12"/>
      <c r="S55" s="12">
        <v>32960</v>
      </c>
      <c r="T55" s="12"/>
      <c r="U55" s="12">
        <v>150068256910</v>
      </c>
      <c r="V55" s="12"/>
      <c r="W55" s="12">
        <v>379723206823.05603</v>
      </c>
      <c r="X55" s="5"/>
      <c r="Y55" s="9">
        <v>1.8178632402120982E-2</v>
      </c>
    </row>
    <row r="56" spans="1:25">
      <c r="A56" s="1" t="s">
        <v>62</v>
      </c>
      <c r="C56" s="12">
        <v>18769593</v>
      </c>
      <c r="D56" s="12"/>
      <c r="E56" s="12">
        <v>844454278420</v>
      </c>
      <c r="F56" s="12"/>
      <c r="G56" s="12">
        <v>268673960400</v>
      </c>
      <c r="H56" s="12"/>
      <c r="I56" s="12">
        <v>0</v>
      </c>
      <c r="J56" s="12"/>
      <c r="K56" s="12">
        <v>0</v>
      </c>
      <c r="L56" s="12"/>
      <c r="M56" s="12">
        <v>0</v>
      </c>
      <c r="N56" s="12"/>
      <c r="O56" s="12">
        <v>0</v>
      </c>
      <c r="P56" s="12"/>
      <c r="Q56" s="12">
        <v>18769593</v>
      </c>
      <c r="R56" s="12"/>
      <c r="S56" s="12">
        <v>19370</v>
      </c>
      <c r="T56" s="12"/>
      <c r="U56" s="12">
        <v>844454278420</v>
      </c>
      <c r="V56" s="12"/>
      <c r="W56" s="12">
        <v>361403792662.35999</v>
      </c>
      <c r="X56" s="5"/>
      <c r="Y56" s="9">
        <v>1.7301620173567133E-2</v>
      </c>
    </row>
    <row r="57" spans="1:25">
      <c r="A57" s="1" t="s">
        <v>63</v>
      </c>
      <c r="C57" s="12">
        <v>12360000</v>
      </c>
      <c r="D57" s="12"/>
      <c r="E57" s="12">
        <v>185688158747</v>
      </c>
      <c r="F57" s="12"/>
      <c r="G57" s="12">
        <v>220173327360</v>
      </c>
      <c r="H57" s="12"/>
      <c r="I57" s="12">
        <v>0</v>
      </c>
      <c r="J57" s="12"/>
      <c r="K57" s="12">
        <v>0</v>
      </c>
      <c r="L57" s="12"/>
      <c r="M57" s="12">
        <v>0</v>
      </c>
      <c r="N57" s="12"/>
      <c r="O57" s="12">
        <v>0</v>
      </c>
      <c r="P57" s="12"/>
      <c r="Q57" s="12">
        <v>12360000</v>
      </c>
      <c r="R57" s="12"/>
      <c r="S57" s="12">
        <v>20220</v>
      </c>
      <c r="T57" s="12"/>
      <c r="U57" s="12">
        <v>185688158747</v>
      </c>
      <c r="V57" s="12"/>
      <c r="W57" s="12">
        <v>248432180700</v>
      </c>
      <c r="X57" s="5"/>
      <c r="Y57" s="9">
        <v>1.1893287557212058E-2</v>
      </c>
    </row>
    <row r="58" spans="1:25">
      <c r="A58" s="1" t="s">
        <v>64</v>
      </c>
      <c r="C58" s="12">
        <v>46891602</v>
      </c>
      <c r="D58" s="12"/>
      <c r="E58" s="12">
        <v>238056750078</v>
      </c>
      <c r="F58" s="12"/>
      <c r="G58" s="12">
        <v>241453252294.758</v>
      </c>
      <c r="H58" s="12"/>
      <c r="I58" s="12">
        <v>0</v>
      </c>
      <c r="J58" s="12"/>
      <c r="K58" s="12">
        <v>0</v>
      </c>
      <c r="L58" s="12"/>
      <c r="M58" s="12">
        <v>0</v>
      </c>
      <c r="N58" s="12"/>
      <c r="O58" s="12">
        <v>0</v>
      </c>
      <c r="P58" s="12"/>
      <c r="Q58" s="12">
        <v>46891602</v>
      </c>
      <c r="R58" s="12"/>
      <c r="S58" s="12">
        <v>6000</v>
      </c>
      <c r="T58" s="12"/>
      <c r="U58" s="12">
        <v>238056750078</v>
      </c>
      <c r="V58" s="12"/>
      <c r="W58" s="12">
        <v>279675581801</v>
      </c>
      <c r="X58" s="5"/>
      <c r="Y58" s="9">
        <v>1.3389014688051339E-2</v>
      </c>
    </row>
    <row r="59" spans="1:25">
      <c r="A59" s="1" t="s">
        <v>65</v>
      </c>
      <c r="C59" s="12">
        <v>0</v>
      </c>
      <c r="D59" s="12"/>
      <c r="E59" s="12">
        <v>0</v>
      </c>
      <c r="F59" s="12"/>
      <c r="G59" s="12">
        <v>0</v>
      </c>
      <c r="H59" s="12"/>
      <c r="I59" s="12">
        <v>12042028</v>
      </c>
      <c r="J59" s="12"/>
      <c r="K59" s="12">
        <v>395962841953</v>
      </c>
      <c r="L59" s="12"/>
      <c r="M59" s="12">
        <v>0</v>
      </c>
      <c r="N59" s="12"/>
      <c r="O59" s="12">
        <v>0</v>
      </c>
      <c r="P59" s="12"/>
      <c r="Q59" s="12">
        <v>12042028</v>
      </c>
      <c r="R59" s="12"/>
      <c r="S59" s="12">
        <v>32530</v>
      </c>
      <c r="T59" s="12"/>
      <c r="U59" s="12">
        <v>395962841953</v>
      </c>
      <c r="V59" s="12"/>
      <c r="W59" s="12">
        <v>389396394173.50201</v>
      </c>
      <c r="X59" s="5"/>
      <c r="Y59" s="9">
        <v>1.8641720551175158E-2</v>
      </c>
    </row>
    <row r="60" spans="1:25" ht="24.75" thickBot="1">
      <c r="C60" s="5"/>
      <c r="D60" s="5"/>
      <c r="E60" s="8">
        <f>SUM(E9:E59)</f>
        <v>14735874684806</v>
      </c>
      <c r="F60" s="5"/>
      <c r="G60" s="8">
        <f>SUM(G9:G59)</f>
        <v>16534301785231.082</v>
      </c>
      <c r="H60" s="5"/>
      <c r="I60" s="5"/>
      <c r="J60" s="5"/>
      <c r="K60" s="8">
        <f>SUM(K9:K59)</f>
        <v>594257354115</v>
      </c>
      <c r="L60" s="5"/>
      <c r="M60" s="5"/>
      <c r="N60" s="5"/>
      <c r="O60" s="8">
        <f>SUM(O9:O59)</f>
        <v>22958875779</v>
      </c>
      <c r="P60" s="12"/>
      <c r="Q60" s="5"/>
      <c r="R60" s="5"/>
      <c r="S60" s="5"/>
      <c r="T60" s="5"/>
      <c r="U60" s="8">
        <f>SUM(U9:U59)</f>
        <v>15319859183100</v>
      </c>
      <c r="V60" s="5"/>
      <c r="W60" s="8">
        <f>SUM(W9:W59)</f>
        <v>18736095490721.887</v>
      </c>
      <c r="X60" s="5"/>
      <c r="Y60" s="10">
        <f>SUM(Y9:Y59)</f>
        <v>0.89696017114068671</v>
      </c>
    </row>
    <row r="61" spans="1:25" ht="24.75" thickTop="1">
      <c r="G61" s="3"/>
      <c r="P61" s="12"/>
      <c r="W61" s="3"/>
    </row>
    <row r="62" spans="1:25">
      <c r="G62" s="3"/>
      <c r="P62" s="12"/>
      <c r="W62" s="3"/>
      <c r="Y62" s="3"/>
    </row>
  </sheetData>
  <mergeCells count="21">
    <mergeCell ref="A6:A8"/>
    <mergeCell ref="C7:C8"/>
    <mergeCell ref="E7:E8"/>
    <mergeCell ref="G7:G8"/>
    <mergeCell ref="C6:G6"/>
    <mergeCell ref="A4:Y4"/>
    <mergeCell ref="A3:Y3"/>
    <mergeCell ref="A2:Y2"/>
    <mergeCell ref="Y7:Y8"/>
    <mergeCell ref="Q6:Y6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K24"/>
  <sheetViews>
    <sheetView rightToLeft="1" topLeftCell="H5" workbookViewId="0">
      <selection activeCell="AK9" sqref="AK9:AK22"/>
    </sheetView>
  </sheetViews>
  <sheetFormatPr defaultRowHeight="24"/>
  <cols>
    <col min="1" max="1" width="32" style="1" bestFit="1" customWidth="1"/>
    <col min="2" max="2" width="1" style="1" customWidth="1"/>
    <col min="3" max="3" width="24.140625" style="1" bestFit="1" customWidth="1"/>
    <col min="4" max="4" width="1" style="1" customWidth="1"/>
    <col min="5" max="5" width="22" style="1" bestFit="1" customWidth="1"/>
    <col min="6" max="6" width="1" style="1" customWidth="1"/>
    <col min="7" max="7" width="14.140625" style="1" bestFit="1" customWidth="1"/>
    <col min="8" max="8" width="1" style="1" customWidth="1"/>
    <col min="9" max="9" width="17.28515625" style="1" bestFit="1" customWidth="1"/>
    <col min="10" max="10" width="1" style="1" customWidth="1"/>
    <col min="11" max="11" width="10.28515625" style="1" bestFit="1" customWidth="1"/>
    <col min="12" max="12" width="1" style="1" customWidth="1"/>
    <col min="13" max="13" width="10.28515625" style="1" bestFit="1" customWidth="1"/>
    <col min="14" max="14" width="1" style="1" customWidth="1"/>
    <col min="15" max="15" width="8.42578125" style="1" bestFit="1" customWidth="1"/>
    <col min="16" max="16" width="1" style="1" customWidth="1"/>
    <col min="17" max="17" width="18.42578125" style="1" bestFit="1" customWidth="1"/>
    <col min="18" max="18" width="1" style="1" customWidth="1"/>
    <col min="19" max="19" width="22.140625" style="1" bestFit="1" customWidth="1"/>
    <col min="20" max="20" width="1" style="1" customWidth="1"/>
    <col min="21" max="21" width="8.42578125" style="1" bestFit="1" customWidth="1"/>
    <col min="22" max="22" width="1" style="1" customWidth="1"/>
    <col min="23" max="23" width="17.140625" style="1" bestFit="1" customWidth="1"/>
    <col min="24" max="24" width="1" style="1" customWidth="1"/>
    <col min="25" max="25" width="8.42578125" style="1" bestFit="1" customWidth="1"/>
    <col min="26" max="26" width="1" style="1" customWidth="1"/>
    <col min="27" max="27" width="16.5703125" style="1" bestFit="1" customWidth="1"/>
    <col min="28" max="28" width="1" style="1" customWidth="1"/>
    <col min="29" max="29" width="8.42578125" style="1" bestFit="1" customWidth="1"/>
    <col min="30" max="30" width="1" style="1" customWidth="1"/>
    <col min="31" max="31" width="21" style="1" bestFit="1" customWidth="1"/>
    <col min="32" max="32" width="1" style="1" customWidth="1"/>
    <col min="33" max="33" width="18.42578125" style="1" bestFit="1" customWidth="1"/>
    <col min="34" max="34" width="1" style="1" customWidth="1"/>
    <col min="35" max="35" width="22.140625" style="1" bestFit="1" customWidth="1"/>
    <col min="36" max="36" width="1" style="1" customWidth="1"/>
    <col min="37" max="37" width="33.42578125" style="1" bestFit="1" customWidth="1"/>
    <col min="38" max="38" width="1" style="1" customWidth="1"/>
    <col min="39" max="39" width="9.140625" style="1" customWidth="1"/>
    <col min="40" max="16384" width="9.140625" style="1"/>
  </cols>
  <sheetData>
    <row r="2" spans="1:37" ht="24.75">
      <c r="A2" s="19" t="s">
        <v>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</row>
    <row r="3" spans="1:37" ht="24.75">
      <c r="A3" s="19" t="s">
        <v>1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</row>
    <row r="4" spans="1:37" ht="24.75" customHeight="1">
      <c r="A4" s="19" t="s">
        <v>2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</row>
    <row r="5" spans="1:37" ht="24" customHeight="1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</row>
    <row r="6" spans="1:37" ht="24.75">
      <c r="A6" s="20" t="s">
        <v>67</v>
      </c>
      <c r="B6" s="20" t="s">
        <v>67</v>
      </c>
      <c r="C6" s="20" t="s">
        <v>67</v>
      </c>
      <c r="D6" s="20" t="s">
        <v>67</v>
      </c>
      <c r="E6" s="20" t="s">
        <v>67</v>
      </c>
      <c r="F6" s="20" t="s">
        <v>67</v>
      </c>
      <c r="G6" s="20" t="s">
        <v>67</v>
      </c>
      <c r="H6" s="20" t="s">
        <v>67</v>
      </c>
      <c r="I6" s="20" t="s">
        <v>67</v>
      </c>
      <c r="J6" s="20" t="s">
        <v>67</v>
      </c>
      <c r="K6" s="20" t="s">
        <v>67</v>
      </c>
      <c r="L6" s="20" t="s">
        <v>67</v>
      </c>
      <c r="M6" s="20" t="s">
        <v>67</v>
      </c>
      <c r="O6" s="20" t="s">
        <v>189</v>
      </c>
      <c r="P6" s="20" t="s">
        <v>4</v>
      </c>
      <c r="Q6" s="20" t="s">
        <v>4</v>
      </c>
      <c r="R6" s="20" t="s">
        <v>4</v>
      </c>
      <c r="S6" s="20" t="s">
        <v>4</v>
      </c>
      <c r="U6" s="20" t="s">
        <v>5</v>
      </c>
      <c r="V6" s="20" t="s">
        <v>5</v>
      </c>
      <c r="W6" s="20" t="s">
        <v>5</v>
      </c>
      <c r="X6" s="20" t="s">
        <v>5</v>
      </c>
      <c r="Y6" s="20" t="s">
        <v>5</v>
      </c>
      <c r="Z6" s="20" t="s">
        <v>5</v>
      </c>
      <c r="AA6" s="20" t="s">
        <v>5</v>
      </c>
      <c r="AC6" s="20" t="s">
        <v>6</v>
      </c>
      <c r="AD6" s="20" t="s">
        <v>6</v>
      </c>
      <c r="AE6" s="20" t="s">
        <v>6</v>
      </c>
      <c r="AF6" s="20" t="s">
        <v>6</v>
      </c>
      <c r="AG6" s="20" t="s">
        <v>6</v>
      </c>
      <c r="AH6" s="20" t="s">
        <v>6</v>
      </c>
      <c r="AI6" s="20" t="s">
        <v>6</v>
      </c>
      <c r="AJ6" s="20" t="s">
        <v>6</v>
      </c>
      <c r="AK6" s="20" t="s">
        <v>6</v>
      </c>
    </row>
    <row r="7" spans="1:37" ht="24.75">
      <c r="A7" s="19" t="s">
        <v>68</v>
      </c>
      <c r="C7" s="19" t="s">
        <v>69</v>
      </c>
      <c r="E7" s="19" t="s">
        <v>70</v>
      </c>
      <c r="G7" s="19" t="s">
        <v>71</v>
      </c>
      <c r="I7" s="19" t="s">
        <v>72</v>
      </c>
      <c r="K7" s="19" t="s">
        <v>73</v>
      </c>
      <c r="M7" s="19" t="s">
        <v>66</v>
      </c>
      <c r="O7" s="19" t="s">
        <v>7</v>
      </c>
      <c r="Q7" s="19" t="s">
        <v>8</v>
      </c>
      <c r="S7" s="19" t="s">
        <v>9</v>
      </c>
      <c r="U7" s="20" t="s">
        <v>10</v>
      </c>
      <c r="V7" s="20" t="s">
        <v>10</v>
      </c>
      <c r="W7" s="20" t="s">
        <v>10</v>
      </c>
      <c r="Y7" s="20" t="s">
        <v>11</v>
      </c>
      <c r="Z7" s="20" t="s">
        <v>11</v>
      </c>
      <c r="AA7" s="20" t="s">
        <v>11</v>
      </c>
      <c r="AC7" s="19" t="s">
        <v>7</v>
      </c>
      <c r="AE7" s="19" t="s">
        <v>74</v>
      </c>
      <c r="AG7" s="19" t="s">
        <v>8</v>
      </c>
      <c r="AI7" s="19" t="s">
        <v>9</v>
      </c>
      <c r="AK7" s="19" t="s">
        <v>13</v>
      </c>
    </row>
    <row r="8" spans="1:37" ht="24.75">
      <c r="A8" s="20" t="s">
        <v>68</v>
      </c>
      <c r="C8" s="20" t="s">
        <v>69</v>
      </c>
      <c r="E8" s="20" t="s">
        <v>70</v>
      </c>
      <c r="G8" s="20" t="s">
        <v>71</v>
      </c>
      <c r="I8" s="20" t="s">
        <v>72</v>
      </c>
      <c r="K8" s="20" t="s">
        <v>73</v>
      </c>
      <c r="M8" s="20" t="s">
        <v>66</v>
      </c>
      <c r="O8" s="20" t="s">
        <v>7</v>
      </c>
      <c r="Q8" s="20" t="s">
        <v>8</v>
      </c>
      <c r="S8" s="20" t="s">
        <v>9</v>
      </c>
      <c r="U8" s="20" t="s">
        <v>7</v>
      </c>
      <c r="W8" s="20" t="s">
        <v>8</v>
      </c>
      <c r="Y8" s="20" t="s">
        <v>7</v>
      </c>
      <c r="AA8" s="20" t="s">
        <v>14</v>
      </c>
      <c r="AC8" s="20" t="s">
        <v>7</v>
      </c>
      <c r="AD8" s="11"/>
      <c r="AE8" s="20" t="s">
        <v>74</v>
      </c>
      <c r="AG8" s="20" t="s">
        <v>8</v>
      </c>
      <c r="AI8" s="20" t="s">
        <v>9</v>
      </c>
      <c r="AK8" s="20" t="s">
        <v>13</v>
      </c>
    </row>
    <row r="9" spans="1:37">
      <c r="A9" s="1" t="s">
        <v>75</v>
      </c>
      <c r="B9" s="5"/>
      <c r="C9" s="5" t="s">
        <v>76</v>
      </c>
      <c r="D9" s="5"/>
      <c r="E9" s="5" t="s">
        <v>76</v>
      </c>
      <c r="F9" s="5"/>
      <c r="G9" s="5" t="s">
        <v>77</v>
      </c>
      <c r="H9" s="5"/>
      <c r="I9" s="5" t="s">
        <v>78</v>
      </c>
      <c r="J9" s="5"/>
      <c r="K9" s="7">
        <v>0</v>
      </c>
      <c r="L9" s="5"/>
      <c r="M9" s="7">
        <v>0</v>
      </c>
      <c r="N9" s="5"/>
      <c r="O9" s="7">
        <v>144840</v>
      </c>
      <c r="P9" s="5"/>
      <c r="Q9" s="7">
        <v>117313248571</v>
      </c>
      <c r="R9" s="5"/>
      <c r="S9" s="7">
        <v>117384575788</v>
      </c>
      <c r="T9" s="5"/>
      <c r="U9" s="7">
        <v>0</v>
      </c>
      <c r="V9" s="5"/>
      <c r="W9" s="7">
        <v>0</v>
      </c>
      <c r="X9" s="5"/>
      <c r="Y9" s="7">
        <v>0</v>
      </c>
      <c r="Z9" s="5"/>
      <c r="AA9" s="7">
        <v>0</v>
      </c>
      <c r="AB9" s="5"/>
      <c r="AC9" s="7">
        <v>144840</v>
      </c>
      <c r="AD9" s="5"/>
      <c r="AE9" s="7">
        <v>827600</v>
      </c>
      <c r="AF9" s="5"/>
      <c r="AG9" s="7">
        <v>117313248571</v>
      </c>
      <c r="AH9" s="5"/>
      <c r="AI9" s="7">
        <v>119847857637</v>
      </c>
      <c r="AJ9" s="5"/>
      <c r="AK9" s="9">
        <v>5.7375217237643598E-3</v>
      </c>
    </row>
    <row r="10" spans="1:37">
      <c r="A10" s="1" t="s">
        <v>79</v>
      </c>
      <c r="B10" s="5"/>
      <c r="C10" s="5" t="s">
        <v>76</v>
      </c>
      <c r="D10" s="5"/>
      <c r="E10" s="5" t="s">
        <v>76</v>
      </c>
      <c r="F10" s="5"/>
      <c r="G10" s="5" t="s">
        <v>80</v>
      </c>
      <c r="H10" s="5"/>
      <c r="I10" s="5" t="s">
        <v>81</v>
      </c>
      <c r="J10" s="5"/>
      <c r="K10" s="7">
        <v>0</v>
      </c>
      <c r="L10" s="5"/>
      <c r="M10" s="7">
        <v>0</v>
      </c>
      <c r="N10" s="5"/>
      <c r="O10" s="7">
        <v>113610</v>
      </c>
      <c r="P10" s="5"/>
      <c r="Q10" s="7">
        <v>90297998257</v>
      </c>
      <c r="R10" s="5"/>
      <c r="S10" s="7">
        <v>90237697652</v>
      </c>
      <c r="T10" s="5"/>
      <c r="U10" s="7">
        <v>0</v>
      </c>
      <c r="V10" s="5"/>
      <c r="W10" s="7">
        <v>0</v>
      </c>
      <c r="X10" s="5"/>
      <c r="Y10" s="7">
        <v>0</v>
      </c>
      <c r="Z10" s="5"/>
      <c r="AA10" s="7">
        <v>0</v>
      </c>
      <c r="AB10" s="5"/>
      <c r="AC10" s="7">
        <v>113610</v>
      </c>
      <c r="AD10" s="5"/>
      <c r="AE10" s="7">
        <v>815340</v>
      </c>
      <c r="AF10" s="5"/>
      <c r="AG10" s="7">
        <v>90297998257</v>
      </c>
      <c r="AH10" s="5"/>
      <c r="AI10" s="7">
        <v>92613988071</v>
      </c>
      <c r="AJ10" s="5"/>
      <c r="AK10" s="9">
        <v>4.433744406940214E-3</v>
      </c>
    </row>
    <row r="11" spans="1:37">
      <c r="A11" s="1" t="s">
        <v>82</v>
      </c>
      <c r="B11" s="5"/>
      <c r="C11" s="5" t="s">
        <v>76</v>
      </c>
      <c r="D11" s="5"/>
      <c r="E11" s="5" t="s">
        <v>76</v>
      </c>
      <c r="F11" s="5"/>
      <c r="G11" s="5" t="s">
        <v>83</v>
      </c>
      <c r="H11" s="5"/>
      <c r="I11" s="5" t="s">
        <v>84</v>
      </c>
      <c r="J11" s="5"/>
      <c r="K11" s="7">
        <v>0</v>
      </c>
      <c r="L11" s="5"/>
      <c r="M11" s="7">
        <v>0</v>
      </c>
      <c r="N11" s="5"/>
      <c r="O11" s="7">
        <v>49600</v>
      </c>
      <c r="P11" s="5"/>
      <c r="Q11" s="7">
        <v>40104403604</v>
      </c>
      <c r="R11" s="5"/>
      <c r="S11" s="7">
        <v>40181115852</v>
      </c>
      <c r="T11" s="5"/>
      <c r="U11" s="7">
        <v>0</v>
      </c>
      <c r="V11" s="5"/>
      <c r="W11" s="7">
        <v>0</v>
      </c>
      <c r="X11" s="5"/>
      <c r="Y11" s="7">
        <v>0</v>
      </c>
      <c r="Z11" s="5"/>
      <c r="AA11" s="7">
        <v>0</v>
      </c>
      <c r="AB11" s="5"/>
      <c r="AC11" s="7">
        <v>49600</v>
      </c>
      <c r="AD11" s="5"/>
      <c r="AE11" s="7">
        <v>834990</v>
      </c>
      <c r="AF11" s="5"/>
      <c r="AG11" s="7">
        <v>40104403604</v>
      </c>
      <c r="AH11" s="5"/>
      <c r="AI11" s="7">
        <v>41407997439</v>
      </c>
      <c r="AJ11" s="5"/>
      <c r="AK11" s="9">
        <v>1.9823406903395064E-3</v>
      </c>
    </row>
    <row r="12" spans="1:37">
      <c r="A12" s="1" t="s">
        <v>85</v>
      </c>
      <c r="B12" s="5"/>
      <c r="C12" s="5" t="s">
        <v>76</v>
      </c>
      <c r="D12" s="5"/>
      <c r="E12" s="5" t="s">
        <v>76</v>
      </c>
      <c r="F12" s="5"/>
      <c r="G12" s="5" t="s">
        <v>86</v>
      </c>
      <c r="H12" s="5"/>
      <c r="I12" s="5" t="s">
        <v>81</v>
      </c>
      <c r="J12" s="5"/>
      <c r="K12" s="7">
        <v>0</v>
      </c>
      <c r="L12" s="5"/>
      <c r="M12" s="7">
        <v>0</v>
      </c>
      <c r="N12" s="5"/>
      <c r="O12" s="7">
        <v>100</v>
      </c>
      <c r="P12" s="5"/>
      <c r="Q12" s="7">
        <v>73300282</v>
      </c>
      <c r="R12" s="5"/>
      <c r="S12" s="7">
        <v>79508586</v>
      </c>
      <c r="T12" s="5"/>
      <c r="U12" s="7">
        <v>0</v>
      </c>
      <c r="V12" s="5"/>
      <c r="W12" s="7">
        <v>0</v>
      </c>
      <c r="X12" s="5"/>
      <c r="Y12" s="7">
        <v>0</v>
      </c>
      <c r="Z12" s="5"/>
      <c r="AA12" s="7">
        <v>0</v>
      </c>
      <c r="AB12" s="5"/>
      <c r="AC12" s="7">
        <v>100</v>
      </c>
      <c r="AD12" s="5"/>
      <c r="AE12" s="7">
        <v>813210</v>
      </c>
      <c r="AF12" s="5"/>
      <c r="AG12" s="7">
        <v>73300282</v>
      </c>
      <c r="AH12" s="5"/>
      <c r="AI12" s="7">
        <v>81306260</v>
      </c>
      <c r="AJ12" s="5"/>
      <c r="AK12" s="9">
        <v>3.892405273033552E-6</v>
      </c>
    </row>
    <row r="13" spans="1:37">
      <c r="A13" s="1" t="s">
        <v>87</v>
      </c>
      <c r="B13" s="5"/>
      <c r="C13" s="5" t="s">
        <v>76</v>
      </c>
      <c r="D13" s="5"/>
      <c r="E13" s="5" t="s">
        <v>76</v>
      </c>
      <c r="F13" s="5"/>
      <c r="G13" s="5" t="s">
        <v>88</v>
      </c>
      <c r="H13" s="5"/>
      <c r="I13" s="5" t="s">
        <v>89</v>
      </c>
      <c r="J13" s="5"/>
      <c r="K13" s="7">
        <v>0</v>
      </c>
      <c r="L13" s="5"/>
      <c r="M13" s="7">
        <v>0</v>
      </c>
      <c r="N13" s="5"/>
      <c r="O13" s="7">
        <v>239309</v>
      </c>
      <c r="P13" s="5"/>
      <c r="Q13" s="7">
        <v>196814075147</v>
      </c>
      <c r="R13" s="5"/>
      <c r="S13" s="7">
        <v>236198239928</v>
      </c>
      <c r="T13" s="5"/>
      <c r="U13" s="7">
        <v>0</v>
      </c>
      <c r="V13" s="5"/>
      <c r="W13" s="7">
        <v>0</v>
      </c>
      <c r="X13" s="5"/>
      <c r="Y13" s="7">
        <v>239309</v>
      </c>
      <c r="Z13" s="5"/>
      <c r="AA13" s="7">
        <v>239309000000</v>
      </c>
      <c r="AB13" s="5"/>
      <c r="AC13" s="7">
        <v>0</v>
      </c>
      <c r="AD13" s="5"/>
      <c r="AE13" s="7">
        <v>0</v>
      </c>
      <c r="AF13" s="5"/>
      <c r="AG13" s="7">
        <v>0</v>
      </c>
      <c r="AH13" s="5"/>
      <c r="AI13" s="7">
        <v>0</v>
      </c>
      <c r="AJ13" s="5"/>
      <c r="AK13" s="9">
        <v>0</v>
      </c>
    </row>
    <row r="14" spans="1:37">
      <c r="A14" s="1" t="s">
        <v>90</v>
      </c>
      <c r="B14" s="5"/>
      <c r="C14" s="5" t="s">
        <v>76</v>
      </c>
      <c r="D14" s="5"/>
      <c r="E14" s="5" t="s">
        <v>76</v>
      </c>
      <c r="F14" s="5"/>
      <c r="G14" s="5" t="s">
        <v>91</v>
      </c>
      <c r="H14" s="5"/>
      <c r="I14" s="5" t="s">
        <v>92</v>
      </c>
      <c r="J14" s="5"/>
      <c r="K14" s="7">
        <v>0</v>
      </c>
      <c r="L14" s="5"/>
      <c r="M14" s="7">
        <v>0</v>
      </c>
      <c r="N14" s="5"/>
      <c r="O14" s="7">
        <v>392486</v>
      </c>
      <c r="P14" s="5"/>
      <c r="Q14" s="7">
        <v>315231056341</v>
      </c>
      <c r="R14" s="5"/>
      <c r="S14" s="7">
        <v>381333066212</v>
      </c>
      <c r="T14" s="5"/>
      <c r="U14" s="7">
        <v>0</v>
      </c>
      <c r="V14" s="5"/>
      <c r="W14" s="7">
        <v>0</v>
      </c>
      <c r="X14" s="5"/>
      <c r="Y14" s="7">
        <v>311727</v>
      </c>
      <c r="Z14" s="5"/>
      <c r="AA14" s="7">
        <v>307481154904</v>
      </c>
      <c r="AB14" s="5"/>
      <c r="AC14" s="7">
        <v>80759</v>
      </c>
      <c r="AD14" s="5"/>
      <c r="AE14" s="7">
        <v>990970</v>
      </c>
      <c r="AF14" s="5"/>
      <c r="AG14" s="7">
        <v>64862810085</v>
      </c>
      <c r="AH14" s="5"/>
      <c r="AI14" s="7">
        <v>80015240838</v>
      </c>
      <c r="AJ14" s="5"/>
      <c r="AK14" s="9">
        <v>3.8305998254117308E-3</v>
      </c>
    </row>
    <row r="15" spans="1:37">
      <c r="A15" s="1" t="s">
        <v>93</v>
      </c>
      <c r="B15" s="5"/>
      <c r="C15" s="5" t="s">
        <v>76</v>
      </c>
      <c r="D15" s="5"/>
      <c r="E15" s="5" t="s">
        <v>76</v>
      </c>
      <c r="F15" s="5"/>
      <c r="G15" s="5" t="s">
        <v>94</v>
      </c>
      <c r="H15" s="5"/>
      <c r="I15" s="5" t="s">
        <v>95</v>
      </c>
      <c r="J15" s="5"/>
      <c r="K15" s="7">
        <v>0</v>
      </c>
      <c r="L15" s="5"/>
      <c r="M15" s="7">
        <v>0</v>
      </c>
      <c r="N15" s="5"/>
      <c r="O15" s="7">
        <v>129761</v>
      </c>
      <c r="P15" s="5"/>
      <c r="Q15" s="7">
        <v>104483352899</v>
      </c>
      <c r="R15" s="5"/>
      <c r="S15" s="7">
        <v>122723872605</v>
      </c>
      <c r="T15" s="5"/>
      <c r="U15" s="7">
        <v>0</v>
      </c>
      <c r="V15" s="5"/>
      <c r="W15" s="7">
        <v>0</v>
      </c>
      <c r="X15" s="5"/>
      <c r="Y15" s="7">
        <v>129761</v>
      </c>
      <c r="Z15" s="5"/>
      <c r="AA15" s="7">
        <v>124113553455</v>
      </c>
      <c r="AB15" s="5"/>
      <c r="AC15" s="7">
        <v>0</v>
      </c>
      <c r="AD15" s="5"/>
      <c r="AE15" s="7">
        <v>0</v>
      </c>
      <c r="AF15" s="5"/>
      <c r="AG15" s="7">
        <v>0</v>
      </c>
      <c r="AH15" s="5"/>
      <c r="AI15" s="7">
        <v>0</v>
      </c>
      <c r="AJ15" s="5"/>
      <c r="AK15" s="9">
        <v>0</v>
      </c>
    </row>
    <row r="16" spans="1:37">
      <c r="A16" s="1" t="s">
        <v>96</v>
      </c>
      <c r="B16" s="5"/>
      <c r="C16" s="5" t="s">
        <v>76</v>
      </c>
      <c r="D16" s="5"/>
      <c r="E16" s="5" t="s">
        <v>76</v>
      </c>
      <c r="F16" s="5"/>
      <c r="G16" s="5" t="s">
        <v>97</v>
      </c>
      <c r="H16" s="5"/>
      <c r="I16" s="5" t="s">
        <v>98</v>
      </c>
      <c r="J16" s="5"/>
      <c r="K16" s="7">
        <v>0</v>
      </c>
      <c r="L16" s="5"/>
      <c r="M16" s="7">
        <v>0</v>
      </c>
      <c r="N16" s="5"/>
      <c r="O16" s="7">
        <v>79244</v>
      </c>
      <c r="P16" s="5"/>
      <c r="Q16" s="7">
        <v>58667762950</v>
      </c>
      <c r="R16" s="5"/>
      <c r="S16" s="7">
        <v>72148884364</v>
      </c>
      <c r="T16" s="5"/>
      <c r="U16" s="7">
        <v>0</v>
      </c>
      <c r="V16" s="5"/>
      <c r="W16" s="7">
        <v>0</v>
      </c>
      <c r="X16" s="5"/>
      <c r="Y16" s="7">
        <v>0</v>
      </c>
      <c r="Z16" s="5"/>
      <c r="AA16" s="7">
        <v>0</v>
      </c>
      <c r="AB16" s="5"/>
      <c r="AC16" s="7">
        <v>79244</v>
      </c>
      <c r="AD16" s="5"/>
      <c r="AE16" s="7">
        <v>929100</v>
      </c>
      <c r="AF16" s="5"/>
      <c r="AG16" s="7">
        <v>58667762950</v>
      </c>
      <c r="AH16" s="5"/>
      <c r="AI16" s="7">
        <v>73612255759</v>
      </c>
      <c r="AJ16" s="5"/>
      <c r="AK16" s="9">
        <v>3.5240673039963473E-3</v>
      </c>
    </row>
    <row r="17" spans="1:37">
      <c r="A17" s="1" t="s">
        <v>99</v>
      </c>
      <c r="B17" s="5"/>
      <c r="C17" s="5" t="s">
        <v>76</v>
      </c>
      <c r="D17" s="5"/>
      <c r="E17" s="5" t="s">
        <v>76</v>
      </c>
      <c r="F17" s="5"/>
      <c r="G17" s="5" t="s">
        <v>100</v>
      </c>
      <c r="H17" s="5"/>
      <c r="I17" s="5" t="s">
        <v>101</v>
      </c>
      <c r="J17" s="5"/>
      <c r="K17" s="7">
        <v>0</v>
      </c>
      <c r="L17" s="5"/>
      <c r="M17" s="7">
        <v>0</v>
      </c>
      <c r="N17" s="5"/>
      <c r="O17" s="7">
        <v>54325</v>
      </c>
      <c r="P17" s="5"/>
      <c r="Q17" s="7">
        <v>41891768390</v>
      </c>
      <c r="R17" s="5"/>
      <c r="S17" s="7">
        <v>45801796419</v>
      </c>
      <c r="T17" s="5"/>
      <c r="U17" s="7">
        <v>0</v>
      </c>
      <c r="V17" s="5"/>
      <c r="W17" s="7">
        <v>0</v>
      </c>
      <c r="X17" s="5"/>
      <c r="Y17" s="7">
        <v>0</v>
      </c>
      <c r="Z17" s="5"/>
      <c r="AA17" s="7">
        <v>0</v>
      </c>
      <c r="AB17" s="5"/>
      <c r="AC17" s="7">
        <v>54325</v>
      </c>
      <c r="AD17" s="5"/>
      <c r="AE17" s="7">
        <v>861860</v>
      </c>
      <c r="AF17" s="5"/>
      <c r="AG17" s="7">
        <v>41891768390</v>
      </c>
      <c r="AH17" s="5"/>
      <c r="AI17" s="7">
        <v>46812058276</v>
      </c>
      <c r="AJ17" s="5"/>
      <c r="AK17" s="9">
        <v>2.2410513344858847E-3</v>
      </c>
    </row>
    <row r="18" spans="1:37">
      <c r="A18" s="1" t="s">
        <v>102</v>
      </c>
      <c r="B18" s="5"/>
      <c r="C18" s="5" t="s">
        <v>76</v>
      </c>
      <c r="D18" s="5"/>
      <c r="E18" s="5" t="s">
        <v>76</v>
      </c>
      <c r="F18" s="5"/>
      <c r="G18" s="5" t="s">
        <v>103</v>
      </c>
      <c r="H18" s="5"/>
      <c r="I18" s="5" t="s">
        <v>104</v>
      </c>
      <c r="J18" s="5"/>
      <c r="K18" s="7">
        <v>0</v>
      </c>
      <c r="L18" s="5"/>
      <c r="M18" s="7">
        <v>0</v>
      </c>
      <c r="N18" s="5"/>
      <c r="O18" s="7">
        <v>25770</v>
      </c>
      <c r="P18" s="5"/>
      <c r="Q18" s="7">
        <v>20711203065</v>
      </c>
      <c r="R18" s="5"/>
      <c r="S18" s="7">
        <v>22981385368</v>
      </c>
      <c r="T18" s="5"/>
      <c r="U18" s="7">
        <v>0</v>
      </c>
      <c r="V18" s="5"/>
      <c r="W18" s="7">
        <v>0</v>
      </c>
      <c r="X18" s="5"/>
      <c r="Y18" s="7">
        <v>0</v>
      </c>
      <c r="Z18" s="5"/>
      <c r="AA18" s="7">
        <v>0</v>
      </c>
      <c r="AB18" s="5"/>
      <c r="AC18" s="7">
        <v>25770</v>
      </c>
      <c r="AD18" s="5"/>
      <c r="AE18" s="7">
        <v>911120</v>
      </c>
      <c r="AF18" s="5"/>
      <c r="AG18" s="7">
        <v>20711203065</v>
      </c>
      <c r="AH18" s="5"/>
      <c r="AI18" s="7">
        <v>23475306729</v>
      </c>
      <c r="AJ18" s="5"/>
      <c r="AK18" s="9">
        <v>1.1238422195048649E-3</v>
      </c>
    </row>
    <row r="19" spans="1:37">
      <c r="A19" s="1" t="s">
        <v>105</v>
      </c>
      <c r="B19" s="5"/>
      <c r="C19" s="5" t="s">
        <v>76</v>
      </c>
      <c r="D19" s="5"/>
      <c r="E19" s="5" t="s">
        <v>76</v>
      </c>
      <c r="F19" s="5"/>
      <c r="G19" s="5" t="s">
        <v>106</v>
      </c>
      <c r="H19" s="5"/>
      <c r="I19" s="5" t="s">
        <v>107</v>
      </c>
      <c r="J19" s="5"/>
      <c r="K19" s="7">
        <v>0</v>
      </c>
      <c r="L19" s="5"/>
      <c r="M19" s="7">
        <v>0</v>
      </c>
      <c r="N19" s="5"/>
      <c r="O19" s="7">
        <v>87450</v>
      </c>
      <c r="P19" s="5"/>
      <c r="Q19" s="7">
        <v>70012039867</v>
      </c>
      <c r="R19" s="5"/>
      <c r="S19" s="7">
        <v>70347243550</v>
      </c>
      <c r="T19" s="5"/>
      <c r="U19" s="7">
        <v>0</v>
      </c>
      <c r="V19" s="5"/>
      <c r="W19" s="7">
        <v>0</v>
      </c>
      <c r="X19" s="5"/>
      <c r="Y19" s="7">
        <v>0</v>
      </c>
      <c r="Z19" s="5"/>
      <c r="AA19" s="7">
        <v>0</v>
      </c>
      <c r="AB19" s="5"/>
      <c r="AC19" s="7">
        <v>87450</v>
      </c>
      <c r="AD19" s="5"/>
      <c r="AE19" s="7">
        <v>813406</v>
      </c>
      <c r="AF19" s="5"/>
      <c r="AG19" s="7">
        <v>70012039867</v>
      </c>
      <c r="AH19" s="5"/>
      <c r="AI19" s="7">
        <v>71119461960</v>
      </c>
      <c r="AJ19" s="5"/>
      <c r="AK19" s="9">
        <v>3.4047288455822848E-3</v>
      </c>
    </row>
    <row r="20" spans="1:37">
      <c r="A20" s="1" t="s">
        <v>108</v>
      </c>
      <c r="B20" s="5"/>
      <c r="C20" s="5" t="s">
        <v>76</v>
      </c>
      <c r="D20" s="5"/>
      <c r="E20" s="5" t="s">
        <v>76</v>
      </c>
      <c r="F20" s="5"/>
      <c r="G20" s="5" t="s">
        <v>109</v>
      </c>
      <c r="H20" s="5"/>
      <c r="I20" s="5" t="s">
        <v>110</v>
      </c>
      <c r="J20" s="5"/>
      <c r="K20" s="7">
        <v>18</v>
      </c>
      <c r="L20" s="5"/>
      <c r="M20" s="7">
        <v>18</v>
      </c>
      <c r="N20" s="5"/>
      <c r="O20" s="7">
        <v>245479</v>
      </c>
      <c r="P20" s="5"/>
      <c r="Q20" s="7">
        <v>240710909171</v>
      </c>
      <c r="R20" s="5"/>
      <c r="S20" s="7">
        <v>241546824341</v>
      </c>
      <c r="T20" s="5"/>
      <c r="U20" s="7">
        <v>0</v>
      </c>
      <c r="V20" s="5"/>
      <c r="W20" s="7">
        <v>0</v>
      </c>
      <c r="X20" s="5"/>
      <c r="Y20" s="7">
        <v>0</v>
      </c>
      <c r="Z20" s="5"/>
      <c r="AA20" s="7">
        <v>0</v>
      </c>
      <c r="AB20" s="5"/>
      <c r="AC20" s="7">
        <v>245479</v>
      </c>
      <c r="AD20" s="5"/>
      <c r="AE20" s="7">
        <v>982000</v>
      </c>
      <c r="AF20" s="5"/>
      <c r="AG20" s="7">
        <v>240710909171</v>
      </c>
      <c r="AH20" s="5"/>
      <c r="AI20" s="7">
        <v>241016685806</v>
      </c>
      <c r="AJ20" s="5"/>
      <c r="AK20" s="9">
        <v>1.1538282768391328E-2</v>
      </c>
    </row>
    <row r="21" spans="1:37">
      <c r="A21" s="1" t="s">
        <v>111</v>
      </c>
      <c r="B21" s="5"/>
      <c r="C21" s="5" t="s">
        <v>76</v>
      </c>
      <c r="D21" s="5"/>
      <c r="E21" s="5" t="s">
        <v>76</v>
      </c>
      <c r="F21" s="5"/>
      <c r="G21" s="5" t="s">
        <v>112</v>
      </c>
      <c r="H21" s="5"/>
      <c r="I21" s="5" t="s">
        <v>113</v>
      </c>
      <c r="J21" s="5"/>
      <c r="K21" s="7">
        <v>16</v>
      </c>
      <c r="L21" s="5"/>
      <c r="M21" s="7">
        <v>16</v>
      </c>
      <c r="N21" s="5"/>
      <c r="O21" s="7">
        <v>200000</v>
      </c>
      <c r="P21" s="5"/>
      <c r="Q21" s="7">
        <v>187082000000</v>
      </c>
      <c r="R21" s="5"/>
      <c r="S21" s="7">
        <v>194002830618</v>
      </c>
      <c r="T21" s="5"/>
      <c r="U21" s="7">
        <v>0</v>
      </c>
      <c r="V21" s="5"/>
      <c r="W21" s="7">
        <v>0</v>
      </c>
      <c r="X21" s="5"/>
      <c r="Y21" s="7">
        <v>0</v>
      </c>
      <c r="Z21" s="5"/>
      <c r="AA21" s="7">
        <v>0</v>
      </c>
      <c r="AB21" s="5"/>
      <c r="AC21" s="7">
        <v>200000</v>
      </c>
      <c r="AD21" s="5"/>
      <c r="AE21" s="7">
        <v>971000</v>
      </c>
      <c r="AF21" s="5"/>
      <c r="AG21" s="7">
        <v>187082000000</v>
      </c>
      <c r="AH21" s="5"/>
      <c r="AI21" s="7">
        <v>194164801250</v>
      </c>
      <c r="AJ21" s="5"/>
      <c r="AK21" s="9">
        <v>9.2953248153710612E-3</v>
      </c>
    </row>
    <row r="22" spans="1:37">
      <c r="A22" s="1" t="s">
        <v>114</v>
      </c>
      <c r="B22" s="5"/>
      <c r="C22" s="5" t="s">
        <v>76</v>
      </c>
      <c r="D22" s="5"/>
      <c r="E22" s="5" t="s">
        <v>76</v>
      </c>
      <c r="F22" s="5"/>
      <c r="G22" s="5" t="s">
        <v>115</v>
      </c>
      <c r="H22" s="5"/>
      <c r="I22" s="5" t="s">
        <v>107</v>
      </c>
      <c r="J22" s="5"/>
      <c r="K22" s="7">
        <v>0</v>
      </c>
      <c r="L22" s="5"/>
      <c r="M22" s="7">
        <v>0</v>
      </c>
      <c r="N22" s="5"/>
      <c r="O22" s="7">
        <v>0</v>
      </c>
      <c r="P22" s="5"/>
      <c r="Q22" s="7">
        <v>0</v>
      </c>
      <c r="R22" s="5"/>
      <c r="S22" s="7">
        <v>0</v>
      </c>
      <c r="T22" s="5"/>
      <c r="U22" s="7">
        <v>170000</v>
      </c>
      <c r="V22" s="5"/>
      <c r="W22" s="7">
        <v>137384896500</v>
      </c>
      <c r="X22" s="5"/>
      <c r="Y22" s="7">
        <v>0</v>
      </c>
      <c r="Z22" s="5"/>
      <c r="AA22" s="7">
        <v>0</v>
      </c>
      <c r="AB22" s="5"/>
      <c r="AC22" s="7">
        <v>170000</v>
      </c>
      <c r="AD22" s="5"/>
      <c r="AE22" s="7">
        <v>813620</v>
      </c>
      <c r="AF22" s="5"/>
      <c r="AG22" s="7">
        <v>137384896500</v>
      </c>
      <c r="AH22" s="5"/>
      <c r="AI22" s="7">
        <v>138290330333</v>
      </c>
      <c r="AJ22" s="5"/>
      <c r="AK22" s="9">
        <v>6.6204251800257557E-3</v>
      </c>
    </row>
    <row r="23" spans="1:37" ht="24.75" thickBot="1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8">
        <f>SUM(Q9:Q22)</f>
        <v>1483393118544</v>
      </c>
      <c r="R23" s="5"/>
      <c r="S23" s="8">
        <f>SUM(S9:S22)</f>
        <v>1634967041283</v>
      </c>
      <c r="T23" s="5"/>
      <c r="U23" s="5"/>
      <c r="V23" s="5"/>
      <c r="W23" s="8">
        <f>SUM(W9:W22)</f>
        <v>137384896500</v>
      </c>
      <c r="X23" s="5"/>
      <c r="Y23" s="5"/>
      <c r="Z23" s="5"/>
      <c r="AA23" s="8">
        <f>SUM(AA9:AA22)</f>
        <v>670903708359</v>
      </c>
      <c r="AB23" s="5"/>
      <c r="AC23" s="5"/>
      <c r="AD23" s="5"/>
      <c r="AE23" s="5"/>
      <c r="AF23" s="5"/>
      <c r="AG23" s="8">
        <f>SUM(AG9:AG22)</f>
        <v>1069112340742</v>
      </c>
      <c r="AH23" s="5"/>
      <c r="AI23" s="8">
        <f>SUM(AI9:AI22)</f>
        <v>1122457290358</v>
      </c>
      <c r="AJ23" s="5"/>
      <c r="AK23" s="10">
        <f>SUM(AK9:AK22)</f>
        <v>5.3735821519086374E-2</v>
      </c>
    </row>
    <row r="24" spans="1:37" ht="24.75" thickTop="1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7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7"/>
      <c r="AH24" s="5"/>
      <c r="AI24" s="7"/>
      <c r="AJ24" s="5"/>
      <c r="AK24" s="5"/>
    </row>
  </sheetData>
  <mergeCells count="28">
    <mergeCell ref="W8"/>
    <mergeCell ref="U7:W7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  <mergeCell ref="A3:AK3"/>
    <mergeCell ref="A2:AK2"/>
    <mergeCell ref="A4:AK4"/>
    <mergeCell ref="AE7:AE8"/>
    <mergeCell ref="AG7:AG8"/>
    <mergeCell ref="AI7:AI8"/>
    <mergeCell ref="AK7:AK8"/>
    <mergeCell ref="AC6:AK6"/>
    <mergeCell ref="Y8"/>
    <mergeCell ref="AA8"/>
    <mergeCell ref="Y7:AA7"/>
    <mergeCell ref="U6:AA6"/>
    <mergeCell ref="AC7:AC8"/>
    <mergeCell ref="S7:S8"/>
    <mergeCell ref="O6:S6"/>
    <mergeCell ref="U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S12"/>
  <sheetViews>
    <sheetView rightToLeft="1" workbookViewId="0">
      <selection activeCell="S8" sqref="S8:S10"/>
    </sheetView>
  </sheetViews>
  <sheetFormatPr defaultRowHeight="24"/>
  <cols>
    <col min="1" max="1" width="26.28515625" style="1" bestFit="1" customWidth="1"/>
    <col min="2" max="2" width="1" style="1" customWidth="1"/>
    <col min="3" max="3" width="26" style="1" bestFit="1" customWidth="1"/>
    <col min="4" max="4" width="1" style="1" customWidth="1"/>
    <col min="5" max="5" width="15.42578125" style="1" bestFit="1" customWidth="1"/>
    <col min="6" max="6" width="1" style="1" customWidth="1"/>
    <col min="7" max="7" width="13.85546875" style="1" bestFit="1" customWidth="1"/>
    <col min="8" max="8" width="1" style="1" customWidth="1"/>
    <col min="9" max="9" width="10.28515625" style="1" bestFit="1" customWidth="1"/>
    <col min="10" max="10" width="1" style="1" customWidth="1"/>
    <col min="11" max="11" width="15.7109375" style="1" bestFit="1" customWidth="1"/>
    <col min="12" max="12" width="1" style="1" customWidth="1"/>
    <col min="13" max="13" width="18.42578125" style="1" bestFit="1" customWidth="1"/>
    <col min="14" max="14" width="1" style="1" customWidth="1"/>
    <col min="15" max="15" width="18.42578125" style="1" bestFit="1" customWidth="1"/>
    <col min="16" max="16" width="1" style="1" customWidth="1"/>
    <col min="17" max="17" width="16.5703125" style="1" bestFit="1" customWidth="1"/>
    <col min="18" max="18" width="1" style="1" customWidth="1"/>
    <col min="19" max="19" width="23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4.75">
      <c r="A2" s="19" t="s">
        <v>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</row>
    <row r="3" spans="1:19" ht="24.75">
      <c r="A3" s="19" t="s">
        <v>1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</row>
    <row r="4" spans="1:19" ht="24.75">
      <c r="A4" s="19" t="s">
        <v>2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</row>
    <row r="6" spans="1:19" ht="24.75">
      <c r="A6" s="19" t="s">
        <v>117</v>
      </c>
      <c r="C6" s="20" t="s">
        <v>118</v>
      </c>
      <c r="D6" s="20" t="s">
        <v>118</v>
      </c>
      <c r="E6" s="20" t="s">
        <v>118</v>
      </c>
      <c r="F6" s="20" t="s">
        <v>118</v>
      </c>
      <c r="G6" s="20" t="s">
        <v>118</v>
      </c>
      <c r="H6" s="20" t="s">
        <v>118</v>
      </c>
      <c r="I6" s="20" t="s">
        <v>118</v>
      </c>
      <c r="K6" s="20" t="s">
        <v>189</v>
      </c>
      <c r="M6" s="20" t="s">
        <v>5</v>
      </c>
      <c r="N6" s="20" t="s">
        <v>5</v>
      </c>
      <c r="O6" s="20" t="s">
        <v>5</v>
      </c>
      <c r="Q6" s="20" t="s">
        <v>6</v>
      </c>
      <c r="R6" s="20" t="s">
        <v>6</v>
      </c>
      <c r="S6" s="20" t="s">
        <v>6</v>
      </c>
    </row>
    <row r="7" spans="1:19" ht="24.75">
      <c r="A7" s="20" t="s">
        <v>117</v>
      </c>
      <c r="C7" s="20" t="s">
        <v>119</v>
      </c>
      <c r="E7" s="20" t="s">
        <v>120</v>
      </c>
      <c r="G7" s="20" t="s">
        <v>121</v>
      </c>
      <c r="I7" s="20" t="s">
        <v>73</v>
      </c>
      <c r="K7" s="20" t="s">
        <v>122</v>
      </c>
      <c r="M7" s="20" t="s">
        <v>123</v>
      </c>
      <c r="O7" s="20" t="s">
        <v>124</v>
      </c>
      <c r="Q7" s="20" t="s">
        <v>122</v>
      </c>
      <c r="S7" s="20" t="s">
        <v>116</v>
      </c>
    </row>
    <row r="8" spans="1:19">
      <c r="A8" s="1" t="s">
        <v>125</v>
      </c>
      <c r="C8" s="5" t="s">
        <v>126</v>
      </c>
      <c r="D8" s="5"/>
      <c r="E8" s="5" t="s">
        <v>127</v>
      </c>
      <c r="F8" s="5"/>
      <c r="G8" s="5" t="s">
        <v>128</v>
      </c>
      <c r="H8" s="5"/>
      <c r="I8" s="7">
        <v>8</v>
      </c>
      <c r="J8" s="5"/>
      <c r="K8" s="7">
        <v>3873946640</v>
      </c>
      <c r="L8" s="5"/>
      <c r="M8" s="7">
        <v>992865964102</v>
      </c>
      <c r="N8" s="5"/>
      <c r="O8" s="7">
        <v>994151952900</v>
      </c>
      <c r="P8" s="5"/>
      <c r="Q8" s="7">
        <v>2587957842</v>
      </c>
      <c r="R8" s="5"/>
      <c r="S8" s="9">
        <v>1.2389428256310561E-4</v>
      </c>
    </row>
    <row r="9" spans="1:19">
      <c r="A9" s="1" t="s">
        <v>129</v>
      </c>
      <c r="C9" s="5" t="s">
        <v>130</v>
      </c>
      <c r="D9" s="5"/>
      <c r="E9" s="5" t="s">
        <v>127</v>
      </c>
      <c r="F9" s="5"/>
      <c r="G9" s="5" t="s">
        <v>131</v>
      </c>
      <c r="H9" s="5"/>
      <c r="I9" s="7">
        <v>8</v>
      </c>
      <c r="J9" s="5"/>
      <c r="K9" s="7">
        <v>2336671561</v>
      </c>
      <c r="L9" s="5"/>
      <c r="M9" s="7">
        <v>25220957614</v>
      </c>
      <c r="N9" s="5"/>
      <c r="O9" s="7">
        <v>26232000000</v>
      </c>
      <c r="P9" s="5"/>
      <c r="Q9" s="7">
        <v>1325629175</v>
      </c>
      <c r="R9" s="5"/>
      <c r="S9" s="9">
        <v>6.3462345837296134E-5</v>
      </c>
    </row>
    <row r="10" spans="1:19">
      <c r="A10" s="1" t="s">
        <v>132</v>
      </c>
      <c r="C10" s="5" t="s">
        <v>133</v>
      </c>
      <c r="D10" s="5"/>
      <c r="E10" s="5" t="s">
        <v>127</v>
      </c>
      <c r="F10" s="5"/>
      <c r="G10" s="5" t="s">
        <v>134</v>
      </c>
      <c r="H10" s="5"/>
      <c r="I10" s="7">
        <v>8</v>
      </c>
      <c r="J10" s="5"/>
      <c r="K10" s="7">
        <v>17783672040</v>
      </c>
      <c r="L10" s="5"/>
      <c r="M10" s="7">
        <v>2440186580458</v>
      </c>
      <c r="N10" s="5"/>
      <c r="O10" s="7">
        <v>1822464389839</v>
      </c>
      <c r="P10" s="5"/>
      <c r="Q10" s="7">
        <v>635505862659</v>
      </c>
      <c r="R10" s="5"/>
      <c r="S10" s="9">
        <v>3.0423812026990637E-2</v>
      </c>
    </row>
    <row r="11" spans="1:19" ht="24.75" thickBot="1">
      <c r="C11" s="5"/>
      <c r="D11" s="5"/>
      <c r="E11" s="5"/>
      <c r="F11" s="5"/>
      <c r="G11" s="5"/>
      <c r="H11" s="5"/>
      <c r="I11" s="5"/>
      <c r="J11" s="5"/>
      <c r="K11" s="8">
        <f>SUM(K8:K10)</f>
        <v>23994290241</v>
      </c>
      <c r="L11" s="5"/>
      <c r="M11" s="8">
        <f>SUM(M8:M10)</f>
        <v>3458273502174</v>
      </c>
      <c r="N11" s="5"/>
      <c r="O11" s="8">
        <f>SUM(O8:O10)</f>
        <v>2842848342739</v>
      </c>
      <c r="P11" s="5"/>
      <c r="Q11" s="8">
        <f>SUM(Q8:Q10)</f>
        <v>639419449676</v>
      </c>
      <c r="R11" s="5"/>
      <c r="S11" s="10">
        <f>SUM(S8:S10)</f>
        <v>3.0611168655391038E-2</v>
      </c>
    </row>
    <row r="12" spans="1:19" ht="24.75" thickTop="1"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</row>
  </sheetData>
  <mergeCells count="17">
    <mergeCell ref="C6:I6"/>
    <mergeCell ref="A4:S4"/>
    <mergeCell ref="A3:S3"/>
    <mergeCell ref="A2:S2"/>
    <mergeCell ref="Q7"/>
    <mergeCell ref="S7"/>
    <mergeCell ref="Q6:S6"/>
    <mergeCell ref="K7"/>
    <mergeCell ref="K6"/>
    <mergeCell ref="M7"/>
    <mergeCell ref="O7"/>
    <mergeCell ref="M6:O6"/>
    <mergeCell ref="A6:A7"/>
    <mergeCell ref="C7"/>
    <mergeCell ref="E7"/>
    <mergeCell ref="G7"/>
    <mergeCell ref="I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V20"/>
  <sheetViews>
    <sheetView rightToLeft="1" workbookViewId="0">
      <selection activeCell="M16" sqref="M16:S22"/>
    </sheetView>
  </sheetViews>
  <sheetFormatPr defaultRowHeight="24"/>
  <cols>
    <col min="1" max="1" width="34.85546875" style="1" bestFit="1" customWidth="1"/>
    <col min="2" max="2" width="1" style="1" customWidth="1"/>
    <col min="3" max="3" width="18.28515625" style="1" bestFit="1" customWidth="1"/>
    <col min="4" max="4" width="1" style="1" customWidth="1"/>
    <col min="5" max="5" width="17.28515625" style="1" bestFit="1" customWidth="1"/>
    <col min="6" max="6" width="1" style="1" customWidth="1"/>
    <col min="7" max="7" width="10.28515625" style="1" bestFit="1" customWidth="1"/>
    <col min="8" max="8" width="1" style="1" customWidth="1"/>
    <col min="9" max="9" width="14.28515625" style="1" bestFit="1" customWidth="1"/>
    <col min="10" max="10" width="1" style="1" customWidth="1"/>
    <col min="11" max="11" width="13.42578125" style="1" bestFit="1" customWidth="1"/>
    <col min="12" max="12" width="1" style="1" customWidth="1"/>
    <col min="13" max="13" width="14.28515625" style="1" bestFit="1" customWidth="1"/>
    <col min="14" max="14" width="1" style="1" customWidth="1"/>
    <col min="15" max="15" width="15.42578125" style="1" bestFit="1" customWidth="1"/>
    <col min="16" max="16" width="1" style="1" customWidth="1"/>
    <col min="17" max="17" width="13.42578125" style="1" bestFit="1" customWidth="1"/>
    <col min="18" max="18" width="1" style="1" customWidth="1"/>
    <col min="19" max="19" width="15.425781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22" ht="24.75">
      <c r="A2" s="19" t="s">
        <v>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</row>
    <row r="3" spans="1:22" ht="24.75">
      <c r="A3" s="19" t="s">
        <v>135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</row>
    <row r="4" spans="1:22" ht="24.75">
      <c r="A4" s="19" t="s">
        <v>2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</row>
    <row r="6" spans="1:22" ht="24.75">
      <c r="A6" s="20" t="s">
        <v>136</v>
      </c>
      <c r="B6" s="20" t="s">
        <v>136</v>
      </c>
      <c r="C6" s="20" t="s">
        <v>136</v>
      </c>
      <c r="D6" s="20" t="s">
        <v>136</v>
      </c>
      <c r="E6" s="20" t="s">
        <v>136</v>
      </c>
      <c r="F6" s="20" t="s">
        <v>136</v>
      </c>
      <c r="G6" s="20" t="s">
        <v>136</v>
      </c>
      <c r="I6" s="20" t="s">
        <v>137</v>
      </c>
      <c r="J6" s="20" t="s">
        <v>137</v>
      </c>
      <c r="K6" s="20" t="s">
        <v>137</v>
      </c>
      <c r="L6" s="20" t="s">
        <v>137</v>
      </c>
      <c r="M6" s="20" t="s">
        <v>137</v>
      </c>
      <c r="O6" s="20" t="s">
        <v>138</v>
      </c>
      <c r="P6" s="20" t="s">
        <v>138</v>
      </c>
      <c r="Q6" s="20" t="s">
        <v>138</v>
      </c>
      <c r="R6" s="20" t="s">
        <v>138</v>
      </c>
      <c r="S6" s="20" t="s">
        <v>138</v>
      </c>
    </row>
    <row r="7" spans="1:22" ht="24.75">
      <c r="A7" s="20" t="s">
        <v>139</v>
      </c>
      <c r="C7" s="20" t="s">
        <v>140</v>
      </c>
      <c r="E7" s="20" t="s">
        <v>72</v>
      </c>
      <c r="G7" s="20" t="s">
        <v>73</v>
      </c>
      <c r="I7" s="20" t="s">
        <v>141</v>
      </c>
      <c r="K7" s="20" t="s">
        <v>142</v>
      </c>
      <c r="M7" s="20" t="s">
        <v>143</v>
      </c>
      <c r="O7" s="20" t="s">
        <v>141</v>
      </c>
      <c r="Q7" s="20" t="s">
        <v>142</v>
      </c>
      <c r="S7" s="20" t="s">
        <v>143</v>
      </c>
    </row>
    <row r="8" spans="1:22">
      <c r="A8" s="1" t="s">
        <v>144</v>
      </c>
      <c r="C8" s="5" t="s">
        <v>190</v>
      </c>
      <c r="D8" s="5"/>
      <c r="E8" s="5" t="s">
        <v>146</v>
      </c>
      <c r="F8" s="5"/>
      <c r="G8" s="7">
        <v>18</v>
      </c>
      <c r="H8" s="5"/>
      <c r="I8" s="7">
        <v>0</v>
      </c>
      <c r="J8" s="5"/>
      <c r="K8" s="7">
        <v>0</v>
      </c>
      <c r="L8" s="5"/>
      <c r="M8" s="7">
        <v>0</v>
      </c>
      <c r="N8" s="5"/>
      <c r="O8" s="7">
        <v>2065735459</v>
      </c>
      <c r="P8" s="5"/>
      <c r="Q8" s="7">
        <v>0</v>
      </c>
      <c r="R8" s="5"/>
      <c r="S8" s="7">
        <v>2065735459</v>
      </c>
      <c r="T8" s="5"/>
      <c r="U8" s="5"/>
      <c r="V8" s="5"/>
    </row>
    <row r="9" spans="1:22">
      <c r="A9" s="1" t="s">
        <v>108</v>
      </c>
      <c r="C9" s="5" t="s">
        <v>190</v>
      </c>
      <c r="D9" s="5"/>
      <c r="E9" s="5" t="s">
        <v>110</v>
      </c>
      <c r="F9" s="5"/>
      <c r="G9" s="7">
        <v>18</v>
      </c>
      <c r="H9" s="5"/>
      <c r="I9" s="7">
        <v>3455604520</v>
      </c>
      <c r="J9" s="5"/>
      <c r="K9" s="7">
        <v>0</v>
      </c>
      <c r="L9" s="5"/>
      <c r="M9" s="7">
        <v>3455604520</v>
      </c>
      <c r="N9" s="5"/>
      <c r="O9" s="7">
        <v>12389399848</v>
      </c>
      <c r="P9" s="5"/>
      <c r="Q9" s="7">
        <v>0</v>
      </c>
      <c r="R9" s="5"/>
      <c r="S9" s="7">
        <v>12389399848</v>
      </c>
      <c r="T9" s="5"/>
      <c r="U9" s="5"/>
      <c r="V9" s="5"/>
    </row>
    <row r="10" spans="1:22">
      <c r="A10" s="1" t="s">
        <v>111</v>
      </c>
      <c r="C10" s="5" t="s">
        <v>190</v>
      </c>
      <c r="D10" s="5"/>
      <c r="E10" s="5" t="s">
        <v>113</v>
      </c>
      <c r="F10" s="5"/>
      <c r="G10" s="7">
        <v>16</v>
      </c>
      <c r="H10" s="5"/>
      <c r="I10" s="7">
        <v>2514410964</v>
      </c>
      <c r="J10" s="5"/>
      <c r="K10" s="7">
        <v>0</v>
      </c>
      <c r="L10" s="5"/>
      <c r="M10" s="7">
        <v>2514410964</v>
      </c>
      <c r="N10" s="5"/>
      <c r="O10" s="7">
        <v>10542138390</v>
      </c>
      <c r="P10" s="5"/>
      <c r="Q10" s="7">
        <v>0</v>
      </c>
      <c r="R10" s="5"/>
      <c r="S10" s="7">
        <v>10542138390</v>
      </c>
      <c r="T10" s="5"/>
      <c r="U10" s="5"/>
      <c r="V10" s="5"/>
    </row>
    <row r="11" spans="1:22">
      <c r="A11" s="1" t="s">
        <v>147</v>
      </c>
      <c r="C11" s="5" t="s">
        <v>190</v>
      </c>
      <c r="D11" s="5"/>
      <c r="E11" s="5" t="s">
        <v>148</v>
      </c>
      <c r="F11" s="5"/>
      <c r="G11" s="7">
        <v>18</v>
      </c>
      <c r="H11" s="5"/>
      <c r="I11" s="7">
        <v>0</v>
      </c>
      <c r="J11" s="5"/>
      <c r="K11" s="7">
        <v>0</v>
      </c>
      <c r="L11" s="5"/>
      <c r="M11" s="7">
        <v>0</v>
      </c>
      <c r="N11" s="5"/>
      <c r="O11" s="7">
        <v>3665357534</v>
      </c>
      <c r="P11" s="5"/>
      <c r="Q11" s="7">
        <v>0</v>
      </c>
      <c r="R11" s="5"/>
      <c r="S11" s="7">
        <v>3665357534</v>
      </c>
      <c r="T11" s="5"/>
      <c r="U11" s="5"/>
      <c r="V11" s="5"/>
    </row>
    <row r="12" spans="1:22">
      <c r="A12" s="1" t="s">
        <v>125</v>
      </c>
      <c r="C12" s="7">
        <v>1</v>
      </c>
      <c r="D12" s="5"/>
      <c r="E12" s="5" t="s">
        <v>190</v>
      </c>
      <c r="F12" s="5"/>
      <c r="G12" s="7">
        <v>8</v>
      </c>
      <c r="H12" s="5"/>
      <c r="I12" s="7">
        <v>65047</v>
      </c>
      <c r="J12" s="5"/>
      <c r="K12" s="7">
        <v>0</v>
      </c>
      <c r="L12" s="5"/>
      <c r="M12" s="7">
        <v>65047</v>
      </c>
      <c r="N12" s="5"/>
      <c r="O12" s="7">
        <v>32648366</v>
      </c>
      <c r="P12" s="5"/>
      <c r="Q12" s="7">
        <v>0</v>
      </c>
      <c r="R12" s="5"/>
      <c r="S12" s="7">
        <v>32648366</v>
      </c>
      <c r="T12" s="5"/>
      <c r="U12" s="5"/>
      <c r="V12" s="5"/>
    </row>
    <row r="13" spans="1:22">
      <c r="A13" s="1" t="s">
        <v>129</v>
      </c>
      <c r="C13" s="7">
        <v>17</v>
      </c>
      <c r="D13" s="5"/>
      <c r="E13" s="5" t="s">
        <v>190</v>
      </c>
      <c r="F13" s="5"/>
      <c r="G13" s="7">
        <v>8</v>
      </c>
      <c r="H13" s="5"/>
      <c r="I13" s="7">
        <v>84306</v>
      </c>
      <c r="J13" s="5"/>
      <c r="K13" s="7">
        <v>0</v>
      </c>
      <c r="L13" s="5"/>
      <c r="M13" s="7">
        <v>84306</v>
      </c>
      <c r="N13" s="5"/>
      <c r="O13" s="7">
        <v>1198385066</v>
      </c>
      <c r="P13" s="5"/>
      <c r="Q13" s="7">
        <v>0</v>
      </c>
      <c r="R13" s="5"/>
      <c r="S13" s="7">
        <v>1198385066</v>
      </c>
      <c r="T13" s="5"/>
      <c r="U13" s="5"/>
      <c r="V13" s="5"/>
    </row>
    <row r="14" spans="1:22">
      <c r="A14" s="1" t="s">
        <v>132</v>
      </c>
      <c r="C14" s="7">
        <v>1</v>
      </c>
      <c r="D14" s="5"/>
      <c r="E14" s="5" t="s">
        <v>190</v>
      </c>
      <c r="F14" s="5"/>
      <c r="G14" s="7">
        <v>8</v>
      </c>
      <c r="H14" s="5"/>
      <c r="I14" s="7">
        <v>38190041</v>
      </c>
      <c r="J14" s="5"/>
      <c r="K14" s="7">
        <v>0</v>
      </c>
      <c r="L14" s="5"/>
      <c r="M14" s="7">
        <v>38190041</v>
      </c>
      <c r="N14" s="5"/>
      <c r="O14" s="7">
        <v>549770083</v>
      </c>
      <c r="P14" s="5"/>
      <c r="Q14" s="7">
        <v>0</v>
      </c>
      <c r="R14" s="5"/>
      <c r="S14" s="7">
        <v>549770083</v>
      </c>
      <c r="T14" s="5"/>
      <c r="U14" s="5"/>
      <c r="V14" s="5"/>
    </row>
    <row r="15" spans="1:22" ht="24.75" thickBot="1">
      <c r="C15" s="5"/>
      <c r="D15" s="5"/>
      <c r="E15" s="5"/>
      <c r="F15" s="5"/>
      <c r="G15" s="5"/>
      <c r="H15" s="5"/>
      <c r="I15" s="8">
        <f>SUM(I8:I14)</f>
        <v>6008354878</v>
      </c>
      <c r="J15" s="5"/>
      <c r="K15" s="8">
        <f>SUM(K8:K14)</f>
        <v>0</v>
      </c>
      <c r="L15" s="5"/>
      <c r="M15" s="8">
        <f>SUM(M8:M14)</f>
        <v>6008354878</v>
      </c>
      <c r="N15" s="5"/>
      <c r="O15" s="8">
        <f>SUM(O8:O14)</f>
        <v>30443434746</v>
      </c>
      <c r="P15" s="5"/>
      <c r="Q15" s="8">
        <f>SUM(Q8:Q14)</f>
        <v>0</v>
      </c>
      <c r="R15" s="5"/>
      <c r="S15" s="8">
        <f>SUM(S8:S14)</f>
        <v>30443434746</v>
      </c>
      <c r="T15" s="5"/>
      <c r="U15" s="5"/>
      <c r="V15" s="5"/>
    </row>
    <row r="16" spans="1:22" ht="24.75" thickTop="1">
      <c r="C16" s="5"/>
      <c r="D16" s="5"/>
      <c r="E16" s="5"/>
      <c r="F16" s="5"/>
      <c r="G16" s="5"/>
      <c r="H16" s="5"/>
      <c r="I16" s="5"/>
      <c r="J16" s="5"/>
      <c r="K16" s="5"/>
      <c r="L16" s="5"/>
      <c r="M16" s="7"/>
      <c r="N16" s="7"/>
      <c r="O16" s="7"/>
      <c r="P16" s="7"/>
      <c r="Q16" s="7"/>
      <c r="R16" s="7"/>
      <c r="S16" s="7"/>
      <c r="T16" s="5"/>
      <c r="U16" s="5"/>
      <c r="V16" s="5"/>
    </row>
    <row r="17" spans="3:22"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</row>
    <row r="20" spans="3:22">
      <c r="M20" s="3"/>
      <c r="N20" s="3"/>
      <c r="O20" s="3"/>
      <c r="P20" s="3"/>
      <c r="Q20" s="3"/>
      <c r="R20" s="3"/>
      <c r="S20" s="3"/>
    </row>
  </sheetData>
  <mergeCells count="16">
    <mergeCell ref="A4:Q4"/>
    <mergeCell ref="A3:Q3"/>
    <mergeCell ref="A2:Q2"/>
    <mergeCell ref="Q7"/>
    <mergeCell ref="S7"/>
    <mergeCell ref="O6:S6"/>
    <mergeCell ref="I7"/>
    <mergeCell ref="K7"/>
    <mergeCell ref="M7"/>
    <mergeCell ref="I6:M6"/>
    <mergeCell ref="O7"/>
    <mergeCell ref="A7"/>
    <mergeCell ref="C7"/>
    <mergeCell ref="E7"/>
    <mergeCell ref="G7"/>
    <mergeCell ref="A6:G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S19"/>
  <sheetViews>
    <sheetView rightToLeft="1" workbookViewId="0">
      <selection activeCell="Q16" sqref="Q16"/>
    </sheetView>
  </sheetViews>
  <sheetFormatPr defaultRowHeight="24"/>
  <cols>
    <col min="1" max="1" width="27.42578125" style="1" bestFit="1" customWidth="1"/>
    <col min="2" max="2" width="1" style="1" customWidth="1"/>
    <col min="3" max="3" width="13.7109375" style="1" bestFit="1" customWidth="1"/>
    <col min="4" max="4" width="1" style="1" customWidth="1"/>
    <col min="5" max="5" width="36" style="1" bestFit="1" customWidth="1"/>
    <col min="6" max="6" width="1" style="1" customWidth="1"/>
    <col min="7" max="7" width="24.5703125" style="1" bestFit="1" customWidth="1"/>
    <col min="8" max="8" width="1" style="1" customWidth="1"/>
    <col min="9" max="9" width="24.140625" style="1" bestFit="1" customWidth="1"/>
    <col min="10" max="10" width="1" style="1" customWidth="1"/>
    <col min="11" max="11" width="15.42578125" style="1" bestFit="1" customWidth="1"/>
    <col min="12" max="12" width="1" style="1" customWidth="1"/>
    <col min="13" max="13" width="26.140625" style="1" bestFit="1" customWidth="1"/>
    <col min="14" max="14" width="1" style="1" customWidth="1"/>
    <col min="15" max="15" width="24.140625" style="1" bestFit="1" customWidth="1"/>
    <col min="16" max="16" width="1" style="1" customWidth="1"/>
    <col min="17" max="17" width="15.42578125" style="1" bestFit="1" customWidth="1"/>
    <col min="18" max="18" width="1" style="1" customWidth="1"/>
    <col min="19" max="19" width="26.140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4.75">
      <c r="A2" s="19" t="s">
        <v>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</row>
    <row r="3" spans="1:19" ht="24.75">
      <c r="A3" s="19" t="s">
        <v>135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</row>
    <row r="4" spans="1:19" ht="24.75">
      <c r="A4" s="19" t="s">
        <v>2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</row>
    <row r="6" spans="1:19" ht="24.75">
      <c r="A6" s="19" t="s">
        <v>3</v>
      </c>
      <c r="C6" s="20" t="s">
        <v>149</v>
      </c>
      <c r="D6" s="20" t="s">
        <v>149</v>
      </c>
      <c r="E6" s="20" t="s">
        <v>149</v>
      </c>
      <c r="F6" s="20" t="s">
        <v>149</v>
      </c>
      <c r="G6" s="20" t="s">
        <v>149</v>
      </c>
      <c r="I6" s="20" t="s">
        <v>137</v>
      </c>
      <c r="J6" s="20" t="s">
        <v>137</v>
      </c>
      <c r="K6" s="20" t="s">
        <v>137</v>
      </c>
      <c r="L6" s="20" t="s">
        <v>137</v>
      </c>
      <c r="M6" s="20" t="s">
        <v>137</v>
      </c>
      <c r="O6" s="20" t="s">
        <v>138</v>
      </c>
      <c r="P6" s="20" t="s">
        <v>138</v>
      </c>
      <c r="Q6" s="20" t="s">
        <v>138</v>
      </c>
      <c r="R6" s="20" t="s">
        <v>138</v>
      </c>
      <c r="S6" s="20" t="s">
        <v>138</v>
      </c>
    </row>
    <row r="7" spans="1:19" ht="24.75">
      <c r="A7" s="20" t="s">
        <v>3</v>
      </c>
      <c r="C7" s="20" t="s">
        <v>150</v>
      </c>
      <c r="E7" s="20" t="s">
        <v>151</v>
      </c>
      <c r="G7" s="20" t="s">
        <v>152</v>
      </c>
      <c r="I7" s="20" t="s">
        <v>153</v>
      </c>
      <c r="K7" s="20" t="s">
        <v>142</v>
      </c>
      <c r="M7" s="20" t="s">
        <v>154</v>
      </c>
      <c r="O7" s="20" t="s">
        <v>153</v>
      </c>
      <c r="Q7" s="20" t="s">
        <v>142</v>
      </c>
      <c r="S7" s="20" t="s">
        <v>154</v>
      </c>
    </row>
    <row r="8" spans="1:19">
      <c r="A8" s="1" t="s">
        <v>55</v>
      </c>
      <c r="C8" s="5" t="s">
        <v>155</v>
      </c>
      <c r="D8" s="5"/>
      <c r="E8" s="7">
        <v>10000000</v>
      </c>
      <c r="F8" s="5"/>
      <c r="G8" s="7">
        <v>350</v>
      </c>
      <c r="H8" s="5"/>
      <c r="I8" s="7">
        <v>0</v>
      </c>
      <c r="J8" s="5"/>
      <c r="K8" s="7">
        <v>0</v>
      </c>
      <c r="L8" s="5"/>
      <c r="M8" s="7">
        <v>0</v>
      </c>
      <c r="N8" s="5"/>
      <c r="O8" s="7">
        <v>3500000000</v>
      </c>
      <c r="P8" s="5"/>
      <c r="Q8" s="7">
        <v>58922559</v>
      </c>
      <c r="R8" s="5"/>
      <c r="S8" s="7">
        <v>3441077441</v>
      </c>
    </row>
    <row r="9" spans="1:19">
      <c r="A9" s="1" t="s">
        <v>58</v>
      </c>
      <c r="C9" s="5" t="s">
        <v>156</v>
      </c>
      <c r="D9" s="5"/>
      <c r="E9" s="7">
        <v>47100791</v>
      </c>
      <c r="F9" s="5"/>
      <c r="G9" s="7">
        <v>5100</v>
      </c>
      <c r="H9" s="5"/>
      <c r="I9" s="7">
        <v>240214034100</v>
      </c>
      <c r="J9" s="5"/>
      <c r="K9" s="7">
        <v>34154991923</v>
      </c>
      <c r="L9" s="5"/>
      <c r="M9" s="7">
        <v>206059042177</v>
      </c>
      <c r="N9" s="5"/>
      <c r="O9" s="7">
        <v>240214034100</v>
      </c>
      <c r="P9" s="5"/>
      <c r="Q9" s="7">
        <v>34154991923</v>
      </c>
      <c r="R9" s="5"/>
      <c r="S9" s="7">
        <v>206059042177</v>
      </c>
    </row>
    <row r="10" spans="1:19">
      <c r="A10" s="1" t="s">
        <v>20</v>
      </c>
      <c r="C10" s="5" t="s">
        <v>157</v>
      </c>
      <c r="D10" s="5"/>
      <c r="E10" s="7">
        <v>3621979</v>
      </c>
      <c r="F10" s="5"/>
      <c r="G10" s="7">
        <v>23500</v>
      </c>
      <c r="H10" s="5"/>
      <c r="I10" s="7">
        <v>85116506500</v>
      </c>
      <c r="J10" s="5"/>
      <c r="K10" s="7">
        <v>232558761</v>
      </c>
      <c r="L10" s="5"/>
      <c r="M10" s="7">
        <v>84883947739</v>
      </c>
      <c r="N10" s="5"/>
      <c r="O10" s="7">
        <v>85116506500</v>
      </c>
      <c r="P10" s="5"/>
      <c r="Q10" s="7">
        <v>232558761</v>
      </c>
      <c r="R10" s="5"/>
      <c r="S10" s="7">
        <v>84883947739</v>
      </c>
    </row>
    <row r="11" spans="1:19">
      <c r="A11" s="1" t="s">
        <v>49</v>
      </c>
      <c r="C11" s="5" t="s">
        <v>158</v>
      </c>
      <c r="D11" s="5"/>
      <c r="E11" s="7">
        <v>31701011</v>
      </c>
      <c r="F11" s="5"/>
      <c r="G11" s="7">
        <v>500</v>
      </c>
      <c r="H11" s="5"/>
      <c r="I11" s="7">
        <v>500</v>
      </c>
      <c r="J11" s="5"/>
      <c r="K11" s="7">
        <v>0</v>
      </c>
      <c r="L11" s="5"/>
      <c r="M11" s="7">
        <v>500</v>
      </c>
      <c r="N11" s="5"/>
      <c r="O11" s="7">
        <f>15850505500+500</f>
        <v>15850506000</v>
      </c>
      <c r="P11" s="5"/>
      <c r="Q11" s="7">
        <v>0</v>
      </c>
      <c r="R11" s="5"/>
      <c r="S11" s="7">
        <v>15850506000</v>
      </c>
    </row>
    <row r="12" spans="1:19">
      <c r="A12" s="1" t="s">
        <v>60</v>
      </c>
      <c r="C12" s="5" t="s">
        <v>155</v>
      </c>
      <c r="D12" s="5"/>
      <c r="E12" s="7">
        <v>4179296</v>
      </c>
      <c r="F12" s="5"/>
      <c r="G12" s="7">
        <v>1100</v>
      </c>
      <c r="H12" s="5"/>
      <c r="I12" s="7">
        <v>0</v>
      </c>
      <c r="J12" s="5"/>
      <c r="K12" s="7">
        <v>0</v>
      </c>
      <c r="L12" s="5"/>
      <c r="M12" s="7">
        <v>0</v>
      </c>
      <c r="N12" s="5"/>
      <c r="O12" s="7">
        <v>4597225600</v>
      </c>
      <c r="P12" s="5"/>
      <c r="Q12" s="7">
        <v>0</v>
      </c>
      <c r="R12" s="5"/>
      <c r="S12" s="7">
        <v>4597225600</v>
      </c>
    </row>
    <row r="13" spans="1:19">
      <c r="A13" s="1" t="s">
        <v>159</v>
      </c>
      <c r="C13" s="5" t="s">
        <v>160</v>
      </c>
      <c r="D13" s="5"/>
      <c r="E13" s="7">
        <v>2741383</v>
      </c>
      <c r="F13" s="5"/>
      <c r="G13" s="7">
        <v>6000</v>
      </c>
      <c r="H13" s="5"/>
      <c r="I13" s="7">
        <v>0</v>
      </c>
      <c r="J13" s="5"/>
      <c r="K13" s="7">
        <v>0</v>
      </c>
      <c r="L13" s="5"/>
      <c r="M13" s="7">
        <v>0</v>
      </c>
      <c r="N13" s="5"/>
      <c r="O13" s="7">
        <v>16448298000</v>
      </c>
      <c r="P13" s="5"/>
      <c r="Q13" s="7">
        <v>0</v>
      </c>
      <c r="R13" s="5"/>
      <c r="S13" s="7">
        <v>16448298000</v>
      </c>
    </row>
    <row r="14" spans="1:19">
      <c r="A14" s="1" t="s">
        <v>32</v>
      </c>
      <c r="C14" s="5" t="s">
        <v>158</v>
      </c>
      <c r="D14" s="5"/>
      <c r="E14" s="7">
        <v>200000000</v>
      </c>
      <c r="F14" s="5"/>
      <c r="G14" s="7">
        <v>135</v>
      </c>
      <c r="H14" s="5"/>
      <c r="I14" s="7">
        <v>0</v>
      </c>
      <c r="J14" s="5"/>
      <c r="K14" s="7">
        <v>0</v>
      </c>
      <c r="L14" s="5"/>
      <c r="M14" s="7">
        <v>0</v>
      </c>
      <c r="N14" s="5"/>
      <c r="O14" s="7">
        <v>27000000000</v>
      </c>
      <c r="P14" s="5"/>
      <c r="Q14" s="7">
        <v>0</v>
      </c>
      <c r="R14" s="5"/>
      <c r="S14" s="7">
        <v>27000000000</v>
      </c>
    </row>
    <row r="15" spans="1:19" ht="24.75" thickBot="1">
      <c r="C15" s="5"/>
      <c r="D15" s="5"/>
      <c r="E15" s="5"/>
      <c r="F15" s="5"/>
      <c r="G15" s="5"/>
      <c r="H15" s="5"/>
      <c r="I15" s="8">
        <f>SUM(I8:I14)</f>
        <v>325330541100</v>
      </c>
      <c r="J15" s="5"/>
      <c r="K15" s="8">
        <f>SUM(K8:K14)</f>
        <v>34387550684</v>
      </c>
      <c r="L15" s="5"/>
      <c r="M15" s="8">
        <f>SUM(M8:M14)</f>
        <v>290942990416</v>
      </c>
      <c r="N15" s="5"/>
      <c r="O15" s="8">
        <f>SUM(O8:O14)</f>
        <v>392726570200</v>
      </c>
      <c r="P15" s="5"/>
      <c r="Q15" s="8">
        <f>SUM(Q8:Q14)</f>
        <v>34446473243</v>
      </c>
      <c r="R15" s="5"/>
      <c r="S15" s="8">
        <f>SUM(S8:S14)</f>
        <v>358280096957</v>
      </c>
    </row>
    <row r="16" spans="1:19" ht="24.75" thickTop="1">
      <c r="C16" s="5"/>
      <c r="D16" s="5"/>
      <c r="E16" s="5"/>
      <c r="F16" s="5"/>
      <c r="G16" s="5"/>
      <c r="H16" s="5"/>
      <c r="I16" s="7"/>
      <c r="J16" s="5"/>
      <c r="K16" s="7"/>
      <c r="L16" s="5"/>
      <c r="M16" s="5"/>
      <c r="N16" s="5"/>
      <c r="O16" s="7"/>
      <c r="P16" s="5"/>
      <c r="Q16" s="7"/>
      <c r="R16" s="5"/>
      <c r="S16" s="5"/>
    </row>
    <row r="17" spans="3:19">
      <c r="C17" s="5"/>
      <c r="D17" s="5"/>
      <c r="E17" s="5"/>
      <c r="F17" s="5"/>
      <c r="G17" s="5"/>
      <c r="H17" s="5"/>
      <c r="I17" s="7"/>
      <c r="J17" s="7">
        <f t="shared" ref="J17:P17" si="0">J16-J15</f>
        <v>0</v>
      </c>
      <c r="K17" s="7"/>
      <c r="L17" s="7"/>
      <c r="M17" s="7"/>
      <c r="N17" s="7">
        <f t="shared" si="0"/>
        <v>0</v>
      </c>
      <c r="O17" s="7"/>
      <c r="P17" s="7">
        <f t="shared" si="0"/>
        <v>0</v>
      </c>
      <c r="Q17" s="7"/>
      <c r="R17" s="5"/>
      <c r="S17" s="5"/>
    </row>
    <row r="18" spans="3:19"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</row>
    <row r="19" spans="3:19"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</row>
  </sheetData>
  <mergeCells count="16">
    <mergeCell ref="A2:S2"/>
    <mergeCell ref="A4:S4"/>
    <mergeCell ref="A3:S3"/>
    <mergeCell ref="Q7"/>
    <mergeCell ref="S7"/>
    <mergeCell ref="O6:S6"/>
    <mergeCell ref="I7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76"/>
  <sheetViews>
    <sheetView rightToLeft="1" workbookViewId="0">
      <selection activeCell="G72" sqref="G72:Q78"/>
    </sheetView>
  </sheetViews>
  <sheetFormatPr defaultRowHeight="24"/>
  <cols>
    <col min="1" max="1" width="40.85546875" style="1" bestFit="1" customWidth="1"/>
    <col min="2" max="2" width="1" style="1" customWidth="1"/>
    <col min="3" max="3" width="13.28515625" style="1" bestFit="1" customWidth="1"/>
    <col min="4" max="4" width="1" style="1" customWidth="1"/>
    <col min="5" max="5" width="20.28515625" style="1" bestFit="1" customWidth="1"/>
    <col min="6" max="6" width="1" style="1" customWidth="1"/>
    <col min="7" max="7" width="20.28515625" style="1" bestFit="1" customWidth="1"/>
    <col min="8" max="8" width="1" style="1" customWidth="1"/>
    <col min="9" max="9" width="34.7109375" style="1" bestFit="1" customWidth="1"/>
    <col min="10" max="10" width="1" style="1" customWidth="1"/>
    <col min="11" max="11" width="13.28515625" style="1" bestFit="1" customWidth="1"/>
    <col min="12" max="12" width="1" style="1" customWidth="1"/>
    <col min="13" max="13" width="20.28515625" style="1" bestFit="1" customWidth="1"/>
    <col min="14" max="14" width="1" style="1" customWidth="1"/>
    <col min="15" max="15" width="20.28515625" style="1" bestFit="1" customWidth="1"/>
    <col min="16" max="16" width="1" style="1" customWidth="1"/>
    <col min="17" max="17" width="34.710937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4.75">
      <c r="A2" s="19" t="s">
        <v>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</row>
    <row r="3" spans="1:17" ht="24.75">
      <c r="A3" s="19" t="s">
        <v>135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</row>
    <row r="4" spans="1:17" ht="24.75">
      <c r="A4" s="19" t="s">
        <v>2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</row>
    <row r="6" spans="1:17" ht="24.75">
      <c r="A6" s="19" t="s">
        <v>3</v>
      </c>
      <c r="C6" s="20" t="s">
        <v>137</v>
      </c>
      <c r="D6" s="20" t="s">
        <v>137</v>
      </c>
      <c r="E6" s="20" t="s">
        <v>137</v>
      </c>
      <c r="F6" s="20" t="s">
        <v>137</v>
      </c>
      <c r="G6" s="20" t="s">
        <v>137</v>
      </c>
      <c r="H6" s="20" t="s">
        <v>137</v>
      </c>
      <c r="I6" s="20" t="s">
        <v>137</v>
      </c>
      <c r="K6" s="20" t="s">
        <v>138</v>
      </c>
      <c r="L6" s="20" t="s">
        <v>138</v>
      </c>
      <c r="M6" s="20" t="s">
        <v>138</v>
      </c>
      <c r="N6" s="20" t="s">
        <v>138</v>
      </c>
      <c r="O6" s="20" t="s">
        <v>138</v>
      </c>
      <c r="P6" s="20" t="s">
        <v>138</v>
      </c>
      <c r="Q6" s="20" t="s">
        <v>138</v>
      </c>
    </row>
    <row r="7" spans="1:17" ht="24.75">
      <c r="A7" s="20" t="s">
        <v>3</v>
      </c>
      <c r="C7" s="20" t="s">
        <v>7</v>
      </c>
      <c r="E7" s="20" t="s">
        <v>161</v>
      </c>
      <c r="G7" s="20" t="s">
        <v>162</v>
      </c>
      <c r="I7" s="20" t="s">
        <v>163</v>
      </c>
      <c r="K7" s="20" t="s">
        <v>7</v>
      </c>
      <c r="M7" s="20" t="s">
        <v>161</v>
      </c>
      <c r="O7" s="20" t="s">
        <v>162</v>
      </c>
      <c r="Q7" s="20" t="s">
        <v>163</v>
      </c>
    </row>
    <row r="8" spans="1:17">
      <c r="A8" s="1" t="s">
        <v>24</v>
      </c>
      <c r="C8" s="12">
        <v>123116207</v>
      </c>
      <c r="D8" s="12"/>
      <c r="E8" s="12">
        <v>655976447446</v>
      </c>
      <c r="F8" s="12"/>
      <c r="G8" s="12">
        <v>550481727726</v>
      </c>
      <c r="H8" s="12"/>
      <c r="I8" s="12">
        <f>E8-G8</f>
        <v>105494719720</v>
      </c>
      <c r="J8" s="12"/>
      <c r="K8" s="12">
        <v>123116207</v>
      </c>
      <c r="L8" s="12"/>
      <c r="M8" s="12">
        <v>655976447446</v>
      </c>
      <c r="N8" s="12"/>
      <c r="O8" s="12">
        <v>549869809445</v>
      </c>
      <c r="P8" s="12"/>
      <c r="Q8" s="12">
        <f>M8-O8</f>
        <v>106106638001</v>
      </c>
    </row>
    <row r="9" spans="1:17">
      <c r="A9" s="1" t="s">
        <v>19</v>
      </c>
      <c r="C9" s="12">
        <v>86975360</v>
      </c>
      <c r="D9" s="12"/>
      <c r="E9" s="12">
        <v>1470648140902</v>
      </c>
      <c r="F9" s="12"/>
      <c r="G9" s="12">
        <v>1397158962785</v>
      </c>
      <c r="H9" s="12"/>
      <c r="I9" s="12">
        <f t="shared" ref="I9:I70" si="0">E9-G9</f>
        <v>73489178117</v>
      </c>
      <c r="J9" s="12"/>
      <c r="K9" s="12">
        <v>86975360</v>
      </c>
      <c r="L9" s="12"/>
      <c r="M9" s="12">
        <v>1470648140902</v>
      </c>
      <c r="N9" s="12"/>
      <c r="O9" s="12">
        <v>1199170471152</v>
      </c>
      <c r="P9" s="12"/>
      <c r="Q9" s="12">
        <f t="shared" ref="Q9:Q70" si="1">M9-O9</f>
        <v>271477669750</v>
      </c>
    </row>
    <row r="10" spans="1:17">
      <c r="A10" s="1" t="s">
        <v>50</v>
      </c>
      <c r="C10" s="12">
        <v>7691309</v>
      </c>
      <c r="D10" s="12"/>
      <c r="E10" s="12">
        <v>477311418765</v>
      </c>
      <c r="F10" s="12"/>
      <c r="G10" s="12">
        <v>456591989887</v>
      </c>
      <c r="H10" s="12"/>
      <c r="I10" s="12">
        <f t="shared" si="0"/>
        <v>20719428878</v>
      </c>
      <c r="J10" s="12"/>
      <c r="K10" s="12">
        <v>7691309</v>
      </c>
      <c r="L10" s="12"/>
      <c r="M10" s="12">
        <v>477311418765</v>
      </c>
      <c r="N10" s="12"/>
      <c r="O10" s="12">
        <v>461790960971</v>
      </c>
      <c r="P10" s="12"/>
      <c r="Q10" s="12">
        <f t="shared" si="1"/>
        <v>15520457794</v>
      </c>
    </row>
    <row r="11" spans="1:17">
      <c r="A11" s="1" t="s">
        <v>46</v>
      </c>
      <c r="C11" s="12">
        <v>3927689</v>
      </c>
      <c r="D11" s="12"/>
      <c r="E11" s="12">
        <v>109867543707</v>
      </c>
      <c r="F11" s="12"/>
      <c r="G11" s="12">
        <v>100067702389</v>
      </c>
      <c r="H11" s="12"/>
      <c r="I11" s="12">
        <f t="shared" si="0"/>
        <v>9799841318</v>
      </c>
      <c r="J11" s="12"/>
      <c r="K11" s="12">
        <v>3927689</v>
      </c>
      <c r="L11" s="12"/>
      <c r="M11" s="12">
        <v>109867543707</v>
      </c>
      <c r="N11" s="12"/>
      <c r="O11" s="12">
        <v>100344098020</v>
      </c>
      <c r="P11" s="12"/>
      <c r="Q11" s="12">
        <f t="shared" si="1"/>
        <v>9523445687</v>
      </c>
    </row>
    <row r="12" spans="1:17">
      <c r="A12" s="1" t="s">
        <v>33</v>
      </c>
      <c r="C12" s="12">
        <v>8898275</v>
      </c>
      <c r="D12" s="12"/>
      <c r="E12" s="12">
        <v>228563334015</v>
      </c>
      <c r="F12" s="12"/>
      <c r="G12" s="12">
        <v>180710097288</v>
      </c>
      <c r="H12" s="12"/>
      <c r="I12" s="12">
        <f t="shared" si="0"/>
        <v>47853236727</v>
      </c>
      <c r="J12" s="12"/>
      <c r="K12" s="12">
        <v>8898275</v>
      </c>
      <c r="L12" s="12"/>
      <c r="M12" s="12">
        <v>228563334015</v>
      </c>
      <c r="N12" s="12"/>
      <c r="O12" s="12">
        <v>160041098089</v>
      </c>
      <c r="P12" s="12"/>
      <c r="Q12" s="12">
        <f t="shared" si="1"/>
        <v>68522235926</v>
      </c>
    </row>
    <row r="13" spans="1:17">
      <c r="A13" s="1" t="s">
        <v>32</v>
      </c>
      <c r="C13" s="12">
        <v>280000000</v>
      </c>
      <c r="D13" s="12"/>
      <c r="E13" s="12">
        <v>301157388000</v>
      </c>
      <c r="F13" s="12"/>
      <c r="G13" s="12">
        <v>257581200766</v>
      </c>
      <c r="H13" s="12"/>
      <c r="I13" s="12">
        <f t="shared" si="0"/>
        <v>43576187234</v>
      </c>
      <c r="J13" s="12"/>
      <c r="K13" s="12">
        <v>280000000</v>
      </c>
      <c r="L13" s="12"/>
      <c r="M13" s="12">
        <v>301157388000</v>
      </c>
      <c r="N13" s="12"/>
      <c r="O13" s="12">
        <v>250923919836</v>
      </c>
      <c r="P13" s="12"/>
      <c r="Q13" s="12">
        <f t="shared" si="1"/>
        <v>50233468164</v>
      </c>
    </row>
    <row r="14" spans="1:17">
      <c r="A14" s="1" t="s">
        <v>27</v>
      </c>
      <c r="C14" s="12">
        <v>1415799</v>
      </c>
      <c r="D14" s="12"/>
      <c r="E14" s="12">
        <v>21335804938</v>
      </c>
      <c r="F14" s="12"/>
      <c r="G14" s="12">
        <v>-2086626884</v>
      </c>
      <c r="H14" s="12"/>
      <c r="I14" s="12">
        <f t="shared" si="0"/>
        <v>23422431822</v>
      </c>
      <c r="J14" s="12"/>
      <c r="K14" s="12">
        <v>1415799</v>
      </c>
      <c r="L14" s="12"/>
      <c r="M14" s="12">
        <v>21335804938</v>
      </c>
      <c r="N14" s="12"/>
      <c r="O14" s="12">
        <v>41873438416</v>
      </c>
      <c r="P14" s="12"/>
      <c r="Q14" s="12">
        <f t="shared" si="1"/>
        <v>-20537633478</v>
      </c>
    </row>
    <row r="15" spans="1:17">
      <c r="A15" s="1" t="s">
        <v>39</v>
      </c>
      <c r="C15" s="12">
        <v>35273977</v>
      </c>
      <c r="D15" s="12"/>
      <c r="E15" s="12">
        <v>520351197058</v>
      </c>
      <c r="F15" s="12"/>
      <c r="G15" s="12">
        <v>457235822752</v>
      </c>
      <c r="H15" s="12"/>
      <c r="I15" s="12">
        <f t="shared" si="0"/>
        <v>63115374306</v>
      </c>
      <c r="J15" s="12"/>
      <c r="K15" s="12">
        <v>35273977</v>
      </c>
      <c r="L15" s="12"/>
      <c r="M15" s="12">
        <v>520351197058</v>
      </c>
      <c r="N15" s="12"/>
      <c r="O15" s="12">
        <v>386477560277</v>
      </c>
      <c r="P15" s="12"/>
      <c r="Q15" s="12">
        <f t="shared" si="1"/>
        <v>133873636781</v>
      </c>
    </row>
    <row r="16" spans="1:17">
      <c r="A16" s="1" t="s">
        <v>42</v>
      </c>
      <c r="C16" s="12">
        <v>1975806</v>
      </c>
      <c r="D16" s="12"/>
      <c r="E16" s="12">
        <v>147598354065</v>
      </c>
      <c r="F16" s="12"/>
      <c r="G16" s="12">
        <v>127565044531</v>
      </c>
      <c r="H16" s="12"/>
      <c r="I16" s="12">
        <f t="shared" si="0"/>
        <v>20033309534</v>
      </c>
      <c r="J16" s="12"/>
      <c r="K16" s="12">
        <v>1975806</v>
      </c>
      <c r="L16" s="12"/>
      <c r="M16" s="12">
        <v>147598354065</v>
      </c>
      <c r="N16" s="12"/>
      <c r="O16" s="12">
        <v>110190086338</v>
      </c>
      <c r="P16" s="12"/>
      <c r="Q16" s="12">
        <f t="shared" si="1"/>
        <v>37408267727</v>
      </c>
    </row>
    <row r="17" spans="1:17">
      <c r="A17" s="1" t="s">
        <v>47</v>
      </c>
      <c r="C17" s="12">
        <v>16600000</v>
      </c>
      <c r="D17" s="12"/>
      <c r="E17" s="12">
        <v>141745565700</v>
      </c>
      <c r="F17" s="12"/>
      <c r="G17" s="12">
        <v>123350927995</v>
      </c>
      <c r="H17" s="12"/>
      <c r="I17" s="12">
        <f t="shared" si="0"/>
        <v>18394637705</v>
      </c>
      <c r="J17" s="12"/>
      <c r="K17" s="12">
        <v>16600000</v>
      </c>
      <c r="L17" s="12"/>
      <c r="M17" s="12">
        <v>141745565700</v>
      </c>
      <c r="N17" s="12"/>
      <c r="O17" s="12">
        <v>114001289608</v>
      </c>
      <c r="P17" s="12"/>
      <c r="Q17" s="12">
        <f t="shared" si="1"/>
        <v>27744276092</v>
      </c>
    </row>
    <row r="18" spans="1:17">
      <c r="A18" s="1" t="s">
        <v>45</v>
      </c>
      <c r="C18" s="12">
        <v>23229612</v>
      </c>
      <c r="D18" s="12"/>
      <c r="E18" s="12">
        <v>277558577619</v>
      </c>
      <c r="F18" s="12"/>
      <c r="G18" s="12">
        <v>253426131607</v>
      </c>
      <c r="H18" s="12"/>
      <c r="I18" s="12">
        <f t="shared" si="0"/>
        <v>24132446012</v>
      </c>
      <c r="J18" s="12"/>
      <c r="K18" s="12">
        <v>23229612</v>
      </c>
      <c r="L18" s="12"/>
      <c r="M18" s="12">
        <v>277558577619</v>
      </c>
      <c r="N18" s="12"/>
      <c r="O18" s="12">
        <v>194221756947</v>
      </c>
      <c r="P18" s="12"/>
      <c r="Q18" s="12">
        <f t="shared" si="1"/>
        <v>83336820672</v>
      </c>
    </row>
    <row r="19" spans="1:17">
      <c r="A19" s="1" t="s">
        <v>55</v>
      </c>
      <c r="C19" s="12">
        <v>15000000</v>
      </c>
      <c r="D19" s="12"/>
      <c r="E19" s="12">
        <v>180569182500</v>
      </c>
      <c r="F19" s="12"/>
      <c r="G19" s="12">
        <v>140056674750</v>
      </c>
      <c r="H19" s="12"/>
      <c r="I19" s="12">
        <f t="shared" si="0"/>
        <v>40512507750</v>
      </c>
      <c r="J19" s="12"/>
      <c r="K19" s="12">
        <v>15000000</v>
      </c>
      <c r="L19" s="12"/>
      <c r="M19" s="12">
        <v>180569182500</v>
      </c>
      <c r="N19" s="12"/>
      <c r="O19" s="12">
        <v>146920590000</v>
      </c>
      <c r="P19" s="12"/>
      <c r="Q19" s="12">
        <f t="shared" si="1"/>
        <v>33648592500</v>
      </c>
    </row>
    <row r="20" spans="1:17">
      <c r="A20" s="1" t="s">
        <v>41</v>
      </c>
      <c r="C20" s="12">
        <v>10156472</v>
      </c>
      <c r="D20" s="12"/>
      <c r="E20" s="12">
        <v>324991559519</v>
      </c>
      <c r="F20" s="12"/>
      <c r="G20" s="12">
        <v>297126486382</v>
      </c>
      <c r="H20" s="12"/>
      <c r="I20" s="12">
        <f t="shared" si="0"/>
        <v>27865073137</v>
      </c>
      <c r="J20" s="12"/>
      <c r="K20" s="12">
        <v>10156472</v>
      </c>
      <c r="L20" s="12"/>
      <c r="M20" s="12">
        <v>324991559519</v>
      </c>
      <c r="N20" s="12"/>
      <c r="O20" s="12">
        <v>219701578042</v>
      </c>
      <c r="P20" s="12"/>
      <c r="Q20" s="12">
        <f t="shared" si="1"/>
        <v>105289981477</v>
      </c>
    </row>
    <row r="21" spans="1:17">
      <c r="A21" s="1" t="s">
        <v>25</v>
      </c>
      <c r="C21" s="12">
        <v>3267240</v>
      </c>
      <c r="D21" s="12"/>
      <c r="E21" s="12">
        <v>35173673155</v>
      </c>
      <c r="F21" s="12"/>
      <c r="G21" s="12">
        <v>35512836642</v>
      </c>
      <c r="H21" s="12"/>
      <c r="I21" s="12">
        <f t="shared" si="0"/>
        <v>-339163487</v>
      </c>
      <c r="J21" s="12"/>
      <c r="K21" s="12">
        <v>3267240</v>
      </c>
      <c r="L21" s="12"/>
      <c r="M21" s="12">
        <v>35173673155</v>
      </c>
      <c r="N21" s="12"/>
      <c r="O21" s="12">
        <v>28870470524</v>
      </c>
      <c r="P21" s="12"/>
      <c r="Q21" s="12">
        <f t="shared" si="1"/>
        <v>6303202631</v>
      </c>
    </row>
    <row r="22" spans="1:17">
      <c r="A22" s="1" t="s">
        <v>28</v>
      </c>
      <c r="C22" s="12">
        <v>5377190</v>
      </c>
      <c r="D22" s="12"/>
      <c r="E22" s="12">
        <v>67456369980</v>
      </c>
      <c r="F22" s="12"/>
      <c r="G22" s="12">
        <v>62431886003</v>
      </c>
      <c r="H22" s="12"/>
      <c r="I22" s="12">
        <f t="shared" si="0"/>
        <v>5024483977</v>
      </c>
      <c r="J22" s="12"/>
      <c r="K22" s="12">
        <v>5377190</v>
      </c>
      <c r="L22" s="12"/>
      <c r="M22" s="12">
        <v>67456369980</v>
      </c>
      <c r="N22" s="12"/>
      <c r="O22" s="12">
        <v>60721423373</v>
      </c>
      <c r="P22" s="12"/>
      <c r="Q22" s="12">
        <f t="shared" si="1"/>
        <v>6734946607</v>
      </c>
    </row>
    <row r="23" spans="1:17">
      <c r="A23" s="1" t="s">
        <v>62</v>
      </c>
      <c r="C23" s="12">
        <v>18769593</v>
      </c>
      <c r="D23" s="12"/>
      <c r="E23" s="12">
        <v>361403792662</v>
      </c>
      <c r="F23" s="12"/>
      <c r="G23" s="12">
        <v>268673960471</v>
      </c>
      <c r="H23" s="12"/>
      <c r="I23" s="12">
        <f t="shared" si="0"/>
        <v>92729832191</v>
      </c>
      <c r="J23" s="12"/>
      <c r="K23" s="12">
        <v>18769593</v>
      </c>
      <c r="L23" s="12"/>
      <c r="M23" s="12">
        <v>361403792662</v>
      </c>
      <c r="N23" s="12"/>
      <c r="O23" s="12">
        <v>243858934955</v>
      </c>
      <c r="P23" s="12"/>
      <c r="Q23" s="12">
        <f t="shared" si="1"/>
        <v>117544857707</v>
      </c>
    </row>
    <row r="24" spans="1:17">
      <c r="A24" s="1" t="s">
        <v>26</v>
      </c>
      <c r="C24" s="12">
        <v>22980170</v>
      </c>
      <c r="D24" s="12"/>
      <c r="E24" s="12">
        <v>921504288456</v>
      </c>
      <c r="F24" s="12"/>
      <c r="G24" s="12">
        <v>823734373865</v>
      </c>
      <c r="H24" s="12"/>
      <c r="I24" s="12">
        <f t="shared" si="0"/>
        <v>97769914591</v>
      </c>
      <c r="J24" s="12"/>
      <c r="K24" s="12">
        <v>22980170</v>
      </c>
      <c r="L24" s="12"/>
      <c r="M24" s="12">
        <v>921504288456</v>
      </c>
      <c r="N24" s="12"/>
      <c r="O24" s="12">
        <v>759561970346</v>
      </c>
      <c r="P24" s="12"/>
      <c r="Q24" s="12">
        <f t="shared" si="1"/>
        <v>161942318110</v>
      </c>
    </row>
    <row r="25" spans="1:17">
      <c r="A25" s="1" t="s">
        <v>34</v>
      </c>
      <c r="C25" s="12">
        <v>16666666</v>
      </c>
      <c r="D25" s="12"/>
      <c r="E25" s="12">
        <v>66303132347</v>
      </c>
      <c r="F25" s="12"/>
      <c r="G25" s="12">
        <v>56561442737</v>
      </c>
      <c r="H25" s="12"/>
      <c r="I25" s="12">
        <f t="shared" si="0"/>
        <v>9741689610</v>
      </c>
      <c r="J25" s="12"/>
      <c r="K25" s="12">
        <v>16666666</v>
      </c>
      <c r="L25" s="12"/>
      <c r="M25" s="12">
        <v>66303132347</v>
      </c>
      <c r="N25" s="12"/>
      <c r="O25" s="12">
        <v>54192290332</v>
      </c>
      <c r="P25" s="12"/>
      <c r="Q25" s="12">
        <f t="shared" si="1"/>
        <v>12110842015</v>
      </c>
    </row>
    <row r="26" spans="1:17">
      <c r="A26" s="1" t="s">
        <v>48</v>
      </c>
      <c r="C26" s="12">
        <v>11496875</v>
      </c>
      <c r="D26" s="12"/>
      <c r="E26" s="12">
        <v>116341810284</v>
      </c>
      <c r="F26" s="12"/>
      <c r="G26" s="12">
        <v>96341990245</v>
      </c>
      <c r="H26" s="12"/>
      <c r="I26" s="12">
        <f t="shared" si="0"/>
        <v>19999820039</v>
      </c>
      <c r="J26" s="12"/>
      <c r="K26" s="12">
        <v>11496875</v>
      </c>
      <c r="L26" s="12"/>
      <c r="M26" s="12">
        <v>116341810284</v>
      </c>
      <c r="N26" s="12"/>
      <c r="O26" s="12">
        <v>92456310923</v>
      </c>
      <c r="P26" s="12"/>
      <c r="Q26" s="12">
        <f t="shared" si="1"/>
        <v>23885499361</v>
      </c>
    </row>
    <row r="27" spans="1:17">
      <c r="A27" s="1" t="s">
        <v>56</v>
      </c>
      <c r="C27" s="12">
        <v>9362792</v>
      </c>
      <c r="D27" s="12"/>
      <c r="E27" s="12">
        <v>124714917393</v>
      </c>
      <c r="F27" s="12"/>
      <c r="G27" s="12">
        <v>121085154872</v>
      </c>
      <c r="H27" s="12"/>
      <c r="I27" s="12">
        <f t="shared" si="0"/>
        <v>3629762521</v>
      </c>
      <c r="J27" s="12"/>
      <c r="K27" s="12">
        <v>9362792</v>
      </c>
      <c r="L27" s="12"/>
      <c r="M27" s="12">
        <v>124714917393</v>
      </c>
      <c r="N27" s="12"/>
      <c r="O27" s="12">
        <v>115593975397</v>
      </c>
      <c r="P27" s="12"/>
      <c r="Q27" s="12">
        <f t="shared" si="1"/>
        <v>9120941996</v>
      </c>
    </row>
    <row r="28" spans="1:17">
      <c r="A28" s="1" t="s">
        <v>35</v>
      </c>
      <c r="C28" s="12">
        <v>3583604</v>
      </c>
      <c r="D28" s="12"/>
      <c r="E28" s="12">
        <v>44314782559</v>
      </c>
      <c r="F28" s="12"/>
      <c r="G28" s="12">
        <v>37332710708</v>
      </c>
      <c r="H28" s="12"/>
      <c r="I28" s="12">
        <f t="shared" si="0"/>
        <v>6982071851</v>
      </c>
      <c r="J28" s="12"/>
      <c r="K28" s="12">
        <v>3583604</v>
      </c>
      <c r="L28" s="12"/>
      <c r="M28" s="12">
        <v>44314782559</v>
      </c>
      <c r="N28" s="12"/>
      <c r="O28" s="12">
        <v>29103840314</v>
      </c>
      <c r="P28" s="12"/>
      <c r="Q28" s="12">
        <f t="shared" si="1"/>
        <v>15210942245</v>
      </c>
    </row>
    <row r="29" spans="1:17">
      <c r="A29" s="1" t="s">
        <v>30</v>
      </c>
      <c r="C29" s="12">
        <v>6375000</v>
      </c>
      <c r="D29" s="12"/>
      <c r="E29" s="12">
        <v>32059230806</v>
      </c>
      <c r="F29" s="12"/>
      <c r="G29" s="12">
        <v>26926205118</v>
      </c>
      <c r="H29" s="12"/>
      <c r="I29" s="12">
        <f t="shared" si="0"/>
        <v>5133025688</v>
      </c>
      <c r="J29" s="12"/>
      <c r="K29" s="12">
        <v>6375000</v>
      </c>
      <c r="L29" s="12"/>
      <c r="M29" s="12">
        <v>32059230806</v>
      </c>
      <c r="N29" s="12"/>
      <c r="O29" s="12">
        <v>25842566322</v>
      </c>
      <c r="P29" s="12"/>
      <c r="Q29" s="12">
        <f t="shared" si="1"/>
        <v>6216664484</v>
      </c>
    </row>
    <row r="30" spans="1:17">
      <c r="A30" s="1" t="s">
        <v>22</v>
      </c>
      <c r="C30" s="12">
        <v>3759913</v>
      </c>
      <c r="D30" s="12"/>
      <c r="E30" s="12">
        <v>282109633752</v>
      </c>
      <c r="F30" s="12"/>
      <c r="G30" s="12">
        <v>279680231765</v>
      </c>
      <c r="H30" s="12"/>
      <c r="I30" s="12">
        <f t="shared" si="0"/>
        <v>2429401987</v>
      </c>
      <c r="J30" s="12"/>
      <c r="K30" s="12">
        <v>3759913</v>
      </c>
      <c r="L30" s="12"/>
      <c r="M30" s="12">
        <v>282109633752</v>
      </c>
      <c r="N30" s="12"/>
      <c r="O30" s="12">
        <v>257479235150</v>
      </c>
      <c r="P30" s="12"/>
      <c r="Q30" s="12">
        <f t="shared" si="1"/>
        <v>24630398602</v>
      </c>
    </row>
    <row r="31" spans="1:17">
      <c r="A31" s="1" t="s">
        <v>63</v>
      </c>
      <c r="C31" s="12">
        <v>12360000</v>
      </c>
      <c r="D31" s="12"/>
      <c r="E31" s="12">
        <v>248432180760</v>
      </c>
      <c r="F31" s="12"/>
      <c r="G31" s="12">
        <v>220173327360</v>
      </c>
      <c r="H31" s="12"/>
      <c r="I31" s="12">
        <f t="shared" si="0"/>
        <v>28258853400</v>
      </c>
      <c r="J31" s="12"/>
      <c r="K31" s="12">
        <v>12360000</v>
      </c>
      <c r="L31" s="12"/>
      <c r="M31" s="12">
        <v>248432180760</v>
      </c>
      <c r="N31" s="12"/>
      <c r="O31" s="12">
        <v>185688158747</v>
      </c>
      <c r="P31" s="12"/>
      <c r="Q31" s="12">
        <f t="shared" si="1"/>
        <v>62744022013</v>
      </c>
    </row>
    <row r="32" spans="1:17">
      <c r="A32" s="1" t="s">
        <v>44</v>
      </c>
      <c r="C32" s="12">
        <v>1585960</v>
      </c>
      <c r="D32" s="12"/>
      <c r="E32" s="12">
        <v>65362665885</v>
      </c>
      <c r="F32" s="12"/>
      <c r="G32" s="12">
        <v>57401222018</v>
      </c>
      <c r="H32" s="12"/>
      <c r="I32" s="12">
        <f t="shared" si="0"/>
        <v>7961443867</v>
      </c>
      <c r="J32" s="12"/>
      <c r="K32" s="12">
        <v>1585960</v>
      </c>
      <c r="L32" s="12"/>
      <c r="M32" s="12">
        <v>65362665885</v>
      </c>
      <c r="N32" s="12"/>
      <c r="O32" s="12">
        <v>55887759422</v>
      </c>
      <c r="P32" s="12"/>
      <c r="Q32" s="12">
        <f t="shared" si="1"/>
        <v>9474906463</v>
      </c>
    </row>
    <row r="33" spans="1:17">
      <c r="A33" s="1" t="s">
        <v>51</v>
      </c>
      <c r="C33" s="12">
        <v>11400000</v>
      </c>
      <c r="D33" s="12"/>
      <c r="E33" s="12">
        <v>72933846120</v>
      </c>
      <c r="F33" s="12"/>
      <c r="G33" s="12">
        <v>72933846120</v>
      </c>
      <c r="H33" s="12"/>
      <c r="I33" s="12">
        <f t="shared" si="0"/>
        <v>0</v>
      </c>
      <c r="J33" s="12"/>
      <c r="K33" s="12">
        <v>11400000</v>
      </c>
      <c r="L33" s="12"/>
      <c r="M33" s="12">
        <v>72933846120</v>
      </c>
      <c r="N33" s="12"/>
      <c r="O33" s="12">
        <v>72933846120</v>
      </c>
      <c r="P33" s="12"/>
      <c r="Q33" s="12">
        <f t="shared" si="1"/>
        <v>0</v>
      </c>
    </row>
    <row r="34" spans="1:17">
      <c r="A34" s="1" t="s">
        <v>52</v>
      </c>
      <c r="C34" s="12">
        <v>2874557</v>
      </c>
      <c r="D34" s="12"/>
      <c r="E34" s="12">
        <v>147844638183</v>
      </c>
      <c r="F34" s="12"/>
      <c r="G34" s="12">
        <v>123041942794</v>
      </c>
      <c r="H34" s="12"/>
      <c r="I34" s="12">
        <f t="shared" si="0"/>
        <v>24802695389</v>
      </c>
      <c r="J34" s="12"/>
      <c r="K34" s="12">
        <v>2874557</v>
      </c>
      <c r="L34" s="12"/>
      <c r="M34" s="12">
        <v>147844638183</v>
      </c>
      <c r="N34" s="12"/>
      <c r="O34" s="12">
        <v>103096918161</v>
      </c>
      <c r="P34" s="12"/>
      <c r="Q34" s="12">
        <f t="shared" si="1"/>
        <v>44747720022</v>
      </c>
    </row>
    <row r="35" spans="1:17">
      <c r="A35" s="1" t="s">
        <v>38</v>
      </c>
      <c r="C35" s="12">
        <v>38729730</v>
      </c>
      <c r="D35" s="12"/>
      <c r="E35" s="12">
        <v>172900302886</v>
      </c>
      <c r="F35" s="12"/>
      <c r="G35" s="12">
        <v>158155075541</v>
      </c>
      <c r="H35" s="12"/>
      <c r="I35" s="12">
        <f t="shared" si="0"/>
        <v>14745227345</v>
      </c>
      <c r="J35" s="12"/>
      <c r="K35" s="12">
        <v>38729730</v>
      </c>
      <c r="L35" s="12"/>
      <c r="M35" s="12">
        <v>172900302886</v>
      </c>
      <c r="N35" s="12"/>
      <c r="O35" s="12">
        <v>124275702007</v>
      </c>
      <c r="P35" s="12"/>
      <c r="Q35" s="12">
        <f t="shared" si="1"/>
        <v>48624600879</v>
      </c>
    </row>
    <row r="36" spans="1:17">
      <c r="A36" s="1" t="s">
        <v>58</v>
      </c>
      <c r="C36" s="12">
        <v>47100791</v>
      </c>
      <c r="D36" s="12"/>
      <c r="E36" s="12">
        <v>1548823505990</v>
      </c>
      <c r="F36" s="12"/>
      <c r="G36" s="12">
        <v>1767007228418</v>
      </c>
      <c r="H36" s="12"/>
      <c r="I36" s="12">
        <f t="shared" si="0"/>
        <v>-218183722428</v>
      </c>
      <c r="J36" s="12"/>
      <c r="K36" s="12">
        <v>47100791</v>
      </c>
      <c r="L36" s="12"/>
      <c r="M36" s="12">
        <v>1548823505990</v>
      </c>
      <c r="N36" s="12"/>
      <c r="O36" s="12">
        <v>1467355764139</v>
      </c>
      <c r="P36" s="12"/>
      <c r="Q36" s="12">
        <f t="shared" si="1"/>
        <v>81467741851</v>
      </c>
    </row>
    <row r="37" spans="1:17">
      <c r="A37" s="1" t="s">
        <v>15</v>
      </c>
      <c r="C37" s="12">
        <v>55000000</v>
      </c>
      <c r="D37" s="12"/>
      <c r="E37" s="12">
        <v>105245043750</v>
      </c>
      <c r="F37" s="12"/>
      <c r="G37" s="12">
        <v>83430616500</v>
      </c>
      <c r="H37" s="12"/>
      <c r="I37" s="12">
        <f t="shared" si="0"/>
        <v>21814427250</v>
      </c>
      <c r="J37" s="12"/>
      <c r="K37" s="12">
        <v>55000000</v>
      </c>
      <c r="L37" s="12"/>
      <c r="M37" s="12">
        <v>105245043750</v>
      </c>
      <c r="N37" s="12"/>
      <c r="O37" s="12">
        <v>77252595750</v>
      </c>
      <c r="P37" s="12"/>
      <c r="Q37" s="12">
        <f t="shared" si="1"/>
        <v>27992448000</v>
      </c>
    </row>
    <row r="38" spans="1:17">
      <c r="A38" s="1" t="s">
        <v>31</v>
      </c>
      <c r="C38" s="12">
        <v>13422564</v>
      </c>
      <c r="D38" s="12"/>
      <c r="E38" s="12">
        <v>61296362624</v>
      </c>
      <c r="F38" s="12"/>
      <c r="G38" s="12">
        <v>66046363733</v>
      </c>
      <c r="H38" s="12"/>
      <c r="I38" s="12">
        <f t="shared" si="0"/>
        <v>-4750001109</v>
      </c>
      <c r="J38" s="12"/>
      <c r="K38" s="12">
        <v>13422564</v>
      </c>
      <c r="L38" s="12"/>
      <c r="M38" s="12">
        <v>61296362624</v>
      </c>
      <c r="N38" s="12"/>
      <c r="O38" s="12">
        <v>59250633128</v>
      </c>
      <c r="P38" s="12"/>
      <c r="Q38" s="12">
        <f t="shared" si="1"/>
        <v>2045729496</v>
      </c>
    </row>
    <row r="39" spans="1:17">
      <c r="A39" s="1" t="s">
        <v>54</v>
      </c>
      <c r="C39" s="12">
        <v>192050817</v>
      </c>
      <c r="D39" s="12"/>
      <c r="E39" s="12">
        <v>1221811933688</v>
      </c>
      <c r="F39" s="12"/>
      <c r="G39" s="12">
        <v>1055721873952</v>
      </c>
      <c r="H39" s="12"/>
      <c r="I39" s="12">
        <f t="shared" si="0"/>
        <v>166090059736</v>
      </c>
      <c r="J39" s="12"/>
      <c r="K39" s="12">
        <v>192050817</v>
      </c>
      <c r="L39" s="12"/>
      <c r="M39" s="12">
        <v>1221811933688</v>
      </c>
      <c r="N39" s="12"/>
      <c r="O39" s="12">
        <v>958358735487</v>
      </c>
      <c r="P39" s="12"/>
      <c r="Q39" s="12">
        <f t="shared" si="1"/>
        <v>263453198201</v>
      </c>
    </row>
    <row r="40" spans="1:17">
      <c r="A40" s="1" t="s">
        <v>16</v>
      </c>
      <c r="C40" s="12">
        <v>182552900</v>
      </c>
      <c r="D40" s="12"/>
      <c r="E40" s="12">
        <v>654731890563</v>
      </c>
      <c r="F40" s="12"/>
      <c r="G40" s="12">
        <v>536052662063</v>
      </c>
      <c r="H40" s="12"/>
      <c r="I40" s="12">
        <f t="shared" si="0"/>
        <v>118679228500</v>
      </c>
      <c r="J40" s="12"/>
      <c r="K40" s="12">
        <v>182552900</v>
      </c>
      <c r="L40" s="12"/>
      <c r="M40" s="12">
        <v>654731890563</v>
      </c>
      <c r="N40" s="12"/>
      <c r="O40" s="12">
        <v>479797981888</v>
      </c>
      <c r="P40" s="12"/>
      <c r="Q40" s="12">
        <f t="shared" si="1"/>
        <v>174933908675</v>
      </c>
    </row>
    <row r="41" spans="1:17">
      <c r="A41" s="1" t="s">
        <v>37</v>
      </c>
      <c r="C41" s="12">
        <v>243093377</v>
      </c>
      <c r="D41" s="12"/>
      <c r="E41" s="12">
        <v>1201952035777</v>
      </c>
      <c r="F41" s="12"/>
      <c r="G41" s="12">
        <v>1055755618076</v>
      </c>
      <c r="H41" s="12"/>
      <c r="I41" s="12">
        <f t="shared" si="0"/>
        <v>146196417701</v>
      </c>
      <c r="J41" s="12"/>
      <c r="K41" s="12">
        <v>243093377</v>
      </c>
      <c r="L41" s="12"/>
      <c r="M41" s="12">
        <v>1201952035777</v>
      </c>
      <c r="N41" s="12"/>
      <c r="O41" s="12">
        <v>961271652256</v>
      </c>
      <c r="P41" s="12"/>
      <c r="Q41" s="12">
        <f t="shared" si="1"/>
        <v>240680383521</v>
      </c>
    </row>
    <row r="42" spans="1:17">
      <c r="A42" s="1" t="s">
        <v>61</v>
      </c>
      <c r="C42" s="12">
        <v>11589687</v>
      </c>
      <c r="D42" s="12"/>
      <c r="E42" s="12">
        <v>379723206823</v>
      </c>
      <c r="F42" s="12"/>
      <c r="G42" s="12">
        <v>343432912481</v>
      </c>
      <c r="H42" s="12"/>
      <c r="I42" s="12">
        <f t="shared" si="0"/>
        <v>36290294342</v>
      </c>
      <c r="J42" s="12"/>
      <c r="K42" s="12">
        <v>11589687</v>
      </c>
      <c r="L42" s="12"/>
      <c r="M42" s="12">
        <v>379723206823</v>
      </c>
      <c r="N42" s="12"/>
      <c r="O42" s="12">
        <v>277649553532</v>
      </c>
      <c r="P42" s="12"/>
      <c r="Q42" s="12">
        <f t="shared" si="1"/>
        <v>102073653291</v>
      </c>
    </row>
    <row r="43" spans="1:17">
      <c r="A43" s="1" t="s">
        <v>53</v>
      </c>
      <c r="C43" s="12">
        <v>11465714</v>
      </c>
      <c r="D43" s="12"/>
      <c r="E43" s="12">
        <v>179396539846</v>
      </c>
      <c r="F43" s="12"/>
      <c r="G43" s="12">
        <v>147825484232</v>
      </c>
      <c r="H43" s="12"/>
      <c r="I43" s="12">
        <f t="shared" si="0"/>
        <v>31571055614</v>
      </c>
      <c r="J43" s="12"/>
      <c r="K43" s="12">
        <v>11465714</v>
      </c>
      <c r="L43" s="12"/>
      <c r="M43" s="12">
        <v>179396539846</v>
      </c>
      <c r="N43" s="12"/>
      <c r="O43" s="12">
        <v>144518766146</v>
      </c>
      <c r="P43" s="12"/>
      <c r="Q43" s="12">
        <f t="shared" si="1"/>
        <v>34877773700</v>
      </c>
    </row>
    <row r="44" spans="1:17">
      <c r="A44" s="1" t="s">
        <v>60</v>
      </c>
      <c r="C44" s="12">
        <v>4179296</v>
      </c>
      <c r="D44" s="12"/>
      <c r="E44" s="12">
        <v>64601373885</v>
      </c>
      <c r="F44" s="12"/>
      <c r="G44" s="12">
        <v>59117527356</v>
      </c>
      <c r="H44" s="12"/>
      <c r="I44" s="12">
        <f t="shared" si="0"/>
        <v>5483846529</v>
      </c>
      <c r="J44" s="12"/>
      <c r="K44" s="12">
        <v>4179296</v>
      </c>
      <c r="L44" s="12"/>
      <c r="M44" s="12">
        <v>64601373885</v>
      </c>
      <c r="N44" s="12"/>
      <c r="O44" s="12">
        <v>57372667097</v>
      </c>
      <c r="P44" s="12"/>
      <c r="Q44" s="12">
        <f t="shared" si="1"/>
        <v>7228706788</v>
      </c>
    </row>
    <row r="45" spans="1:17">
      <c r="A45" s="1" t="s">
        <v>23</v>
      </c>
      <c r="C45" s="12">
        <v>15000000</v>
      </c>
      <c r="D45" s="12"/>
      <c r="E45" s="12">
        <v>424210837500</v>
      </c>
      <c r="F45" s="12"/>
      <c r="G45" s="12">
        <v>370383030000</v>
      </c>
      <c r="H45" s="12"/>
      <c r="I45" s="12">
        <f t="shared" si="0"/>
        <v>53827807500</v>
      </c>
      <c r="J45" s="12"/>
      <c r="K45" s="12">
        <v>15000000</v>
      </c>
      <c r="L45" s="12"/>
      <c r="M45" s="12">
        <v>424210837500</v>
      </c>
      <c r="N45" s="12"/>
      <c r="O45" s="12">
        <v>276121368000</v>
      </c>
      <c r="P45" s="12"/>
      <c r="Q45" s="12">
        <f t="shared" si="1"/>
        <v>148089469500</v>
      </c>
    </row>
    <row r="46" spans="1:17">
      <c r="A46" s="1" t="s">
        <v>64</v>
      </c>
      <c r="C46" s="12">
        <v>46891602</v>
      </c>
      <c r="D46" s="12"/>
      <c r="E46" s="12">
        <v>279675581808</v>
      </c>
      <c r="F46" s="12"/>
      <c r="G46" s="12">
        <v>241453252294</v>
      </c>
      <c r="H46" s="12"/>
      <c r="I46" s="12">
        <f t="shared" si="0"/>
        <v>38222329514</v>
      </c>
      <c r="J46" s="12"/>
      <c r="K46" s="12">
        <v>46891602</v>
      </c>
      <c r="L46" s="12"/>
      <c r="M46" s="12">
        <v>279675581808</v>
      </c>
      <c r="N46" s="12"/>
      <c r="O46" s="12">
        <v>200769489910</v>
      </c>
      <c r="P46" s="12"/>
      <c r="Q46" s="12">
        <f t="shared" si="1"/>
        <v>78906091898</v>
      </c>
    </row>
    <row r="47" spans="1:17">
      <c r="A47" s="1" t="s">
        <v>49</v>
      </c>
      <c r="C47" s="12">
        <v>21701012</v>
      </c>
      <c r="D47" s="12"/>
      <c r="E47" s="12">
        <v>201697180649</v>
      </c>
      <c r="F47" s="12"/>
      <c r="G47" s="12">
        <v>190048359521</v>
      </c>
      <c r="H47" s="12"/>
      <c r="I47" s="12">
        <f t="shared" si="0"/>
        <v>11648821128</v>
      </c>
      <c r="J47" s="12"/>
      <c r="K47" s="12">
        <v>21701012</v>
      </c>
      <c r="L47" s="12"/>
      <c r="M47" s="12">
        <v>201697180649</v>
      </c>
      <c r="N47" s="12"/>
      <c r="O47" s="12">
        <v>149924637627</v>
      </c>
      <c r="P47" s="12"/>
      <c r="Q47" s="12">
        <f t="shared" si="1"/>
        <v>51772543022</v>
      </c>
    </row>
    <row r="48" spans="1:17">
      <c r="A48" s="1" t="s">
        <v>18</v>
      </c>
      <c r="C48" s="12">
        <v>75671122</v>
      </c>
      <c r="D48" s="12"/>
      <c r="E48" s="12">
        <v>726633689440</v>
      </c>
      <c r="F48" s="12"/>
      <c r="G48" s="12">
        <v>672474656687</v>
      </c>
      <c r="H48" s="12"/>
      <c r="I48" s="12">
        <f t="shared" si="0"/>
        <v>54159032753</v>
      </c>
      <c r="J48" s="12"/>
      <c r="K48" s="12">
        <v>75671122</v>
      </c>
      <c r="L48" s="12"/>
      <c r="M48" s="12">
        <v>726633689440</v>
      </c>
      <c r="N48" s="12"/>
      <c r="O48" s="12">
        <v>522032899039</v>
      </c>
      <c r="P48" s="12"/>
      <c r="Q48" s="12">
        <f t="shared" si="1"/>
        <v>204600790401</v>
      </c>
    </row>
    <row r="49" spans="1:17">
      <c r="A49" s="1" t="s">
        <v>59</v>
      </c>
      <c r="C49" s="12">
        <v>28325252</v>
      </c>
      <c r="D49" s="12"/>
      <c r="E49" s="12">
        <v>166687763163</v>
      </c>
      <c r="F49" s="12"/>
      <c r="G49" s="12">
        <v>145288658433</v>
      </c>
      <c r="H49" s="12"/>
      <c r="I49" s="12">
        <f t="shared" si="0"/>
        <v>21399104730</v>
      </c>
      <c r="J49" s="12"/>
      <c r="K49" s="12">
        <v>28325252</v>
      </c>
      <c r="L49" s="12"/>
      <c r="M49" s="12">
        <v>166687763163</v>
      </c>
      <c r="N49" s="12"/>
      <c r="O49" s="12">
        <v>129971404520</v>
      </c>
      <c r="P49" s="12"/>
      <c r="Q49" s="12">
        <f t="shared" si="1"/>
        <v>36716358643</v>
      </c>
    </row>
    <row r="50" spans="1:17">
      <c r="A50" s="1" t="s">
        <v>57</v>
      </c>
      <c r="C50" s="12">
        <v>29800000</v>
      </c>
      <c r="D50" s="12"/>
      <c r="E50" s="12">
        <v>74086347690</v>
      </c>
      <c r="F50" s="12"/>
      <c r="G50" s="12">
        <v>51573103290</v>
      </c>
      <c r="H50" s="12"/>
      <c r="I50" s="12">
        <f t="shared" si="0"/>
        <v>22513244400</v>
      </c>
      <c r="J50" s="12"/>
      <c r="K50" s="12">
        <v>29800000</v>
      </c>
      <c r="L50" s="12"/>
      <c r="M50" s="12">
        <v>74086347690</v>
      </c>
      <c r="N50" s="12"/>
      <c r="O50" s="12">
        <v>45470829150</v>
      </c>
      <c r="P50" s="12"/>
      <c r="Q50" s="12">
        <f t="shared" si="1"/>
        <v>28615518540</v>
      </c>
    </row>
    <row r="51" spans="1:17">
      <c r="A51" s="1" t="s">
        <v>43</v>
      </c>
      <c r="C51" s="12">
        <v>3749907</v>
      </c>
      <c r="D51" s="12"/>
      <c r="E51" s="12">
        <v>214560371270</v>
      </c>
      <c r="F51" s="12"/>
      <c r="G51" s="12">
        <v>171245716750</v>
      </c>
      <c r="H51" s="12"/>
      <c r="I51" s="12">
        <f t="shared" si="0"/>
        <v>43314654520</v>
      </c>
      <c r="J51" s="12"/>
      <c r="K51" s="12">
        <v>3749907</v>
      </c>
      <c r="L51" s="12"/>
      <c r="M51" s="12">
        <v>214560371270</v>
      </c>
      <c r="N51" s="12"/>
      <c r="O51" s="12">
        <v>159813405810</v>
      </c>
      <c r="P51" s="12"/>
      <c r="Q51" s="12">
        <f t="shared" si="1"/>
        <v>54746965460</v>
      </c>
    </row>
    <row r="52" spans="1:17">
      <c r="A52" s="1" t="s">
        <v>36</v>
      </c>
      <c r="C52" s="12">
        <v>61944503</v>
      </c>
      <c r="D52" s="12"/>
      <c r="E52" s="12">
        <v>368224080578</v>
      </c>
      <c r="F52" s="12"/>
      <c r="G52" s="12">
        <v>296057086647</v>
      </c>
      <c r="H52" s="12"/>
      <c r="I52" s="12">
        <f t="shared" si="0"/>
        <v>72166993931</v>
      </c>
      <c r="J52" s="12"/>
      <c r="K52" s="12">
        <v>61944503</v>
      </c>
      <c r="L52" s="12"/>
      <c r="M52" s="12">
        <v>368224080578</v>
      </c>
      <c r="N52" s="12"/>
      <c r="O52" s="12">
        <v>235220063852</v>
      </c>
      <c r="P52" s="12"/>
      <c r="Q52" s="12">
        <f t="shared" si="1"/>
        <v>133004016726</v>
      </c>
    </row>
    <row r="53" spans="1:17">
      <c r="A53" s="1" t="s">
        <v>17</v>
      </c>
      <c r="C53" s="12">
        <v>15829799</v>
      </c>
      <c r="D53" s="12"/>
      <c r="E53" s="12">
        <v>663885457452</v>
      </c>
      <c r="F53" s="12"/>
      <c r="G53" s="12">
        <v>465459393966</v>
      </c>
      <c r="H53" s="12"/>
      <c r="I53" s="12">
        <f t="shared" si="0"/>
        <v>198426063486</v>
      </c>
      <c r="J53" s="12"/>
      <c r="K53" s="12">
        <v>15829799</v>
      </c>
      <c r="L53" s="12"/>
      <c r="M53" s="12">
        <v>663885457452</v>
      </c>
      <c r="N53" s="12"/>
      <c r="O53" s="12">
        <v>364908835229</v>
      </c>
      <c r="P53" s="12"/>
      <c r="Q53" s="12">
        <f t="shared" si="1"/>
        <v>298976622223</v>
      </c>
    </row>
    <row r="54" spans="1:17">
      <c r="A54" s="1" t="s">
        <v>65</v>
      </c>
      <c r="C54" s="12">
        <v>12042028</v>
      </c>
      <c r="D54" s="12"/>
      <c r="E54" s="12">
        <v>389396394173</v>
      </c>
      <c r="F54" s="12"/>
      <c r="G54" s="12">
        <v>395962841953</v>
      </c>
      <c r="H54" s="12"/>
      <c r="I54" s="12">
        <f t="shared" si="0"/>
        <v>-6566447780</v>
      </c>
      <c r="J54" s="12"/>
      <c r="K54" s="12">
        <v>12042028</v>
      </c>
      <c r="L54" s="12"/>
      <c r="M54" s="12">
        <v>389396394173</v>
      </c>
      <c r="N54" s="12"/>
      <c r="O54" s="12">
        <v>395962841953</v>
      </c>
      <c r="P54" s="12"/>
      <c r="Q54" s="12">
        <f t="shared" si="1"/>
        <v>-6566447780</v>
      </c>
    </row>
    <row r="55" spans="1:17">
      <c r="A55" s="1" t="s">
        <v>40</v>
      </c>
      <c r="C55" s="12">
        <v>66410148</v>
      </c>
      <c r="D55" s="12"/>
      <c r="E55" s="12">
        <v>1241742293320</v>
      </c>
      <c r="F55" s="12"/>
      <c r="G55" s="12">
        <v>1167145334710</v>
      </c>
      <c r="H55" s="12"/>
      <c r="I55" s="12">
        <f t="shared" si="0"/>
        <v>74596958610</v>
      </c>
      <c r="J55" s="12"/>
      <c r="K55" s="12">
        <v>66410148</v>
      </c>
      <c r="L55" s="12"/>
      <c r="M55" s="12">
        <v>1241742293320</v>
      </c>
      <c r="N55" s="12"/>
      <c r="O55" s="12">
        <v>893188956541</v>
      </c>
      <c r="P55" s="12"/>
      <c r="Q55" s="12">
        <f t="shared" si="1"/>
        <v>348553336779</v>
      </c>
    </row>
    <row r="56" spans="1:17">
      <c r="A56" s="1" t="s">
        <v>20</v>
      </c>
      <c r="C56" s="12">
        <v>3621979</v>
      </c>
      <c r="D56" s="12"/>
      <c r="E56" s="12">
        <v>563034965817</v>
      </c>
      <c r="F56" s="12"/>
      <c r="G56" s="12">
        <v>690202090722</v>
      </c>
      <c r="H56" s="12"/>
      <c r="I56" s="12">
        <f t="shared" si="0"/>
        <v>-127167124905</v>
      </c>
      <c r="J56" s="12"/>
      <c r="K56" s="12">
        <v>3621979</v>
      </c>
      <c r="L56" s="12"/>
      <c r="M56" s="12">
        <v>563034965817</v>
      </c>
      <c r="N56" s="12"/>
      <c r="O56" s="12">
        <v>678032643412</v>
      </c>
      <c r="P56" s="12"/>
      <c r="Q56" s="12">
        <f t="shared" si="1"/>
        <v>-114997677595</v>
      </c>
    </row>
    <row r="57" spans="1:17">
      <c r="A57" s="1" t="s">
        <v>21</v>
      </c>
      <c r="C57" s="12">
        <v>18653968</v>
      </c>
      <c r="D57" s="12"/>
      <c r="E57" s="12">
        <v>234754087432</v>
      </c>
      <c r="F57" s="12"/>
      <c r="G57" s="12">
        <v>199162040351</v>
      </c>
      <c r="H57" s="12"/>
      <c r="I57" s="12">
        <f t="shared" si="0"/>
        <v>35592047081</v>
      </c>
      <c r="J57" s="12"/>
      <c r="K57" s="12">
        <v>18653968</v>
      </c>
      <c r="L57" s="12"/>
      <c r="M57" s="12">
        <v>234754087432</v>
      </c>
      <c r="N57" s="12"/>
      <c r="O57" s="12">
        <v>194725201270</v>
      </c>
      <c r="P57" s="12"/>
      <c r="Q57" s="12">
        <f t="shared" si="1"/>
        <v>40028886162</v>
      </c>
    </row>
    <row r="58" spans="1:17">
      <c r="A58" s="1" t="s">
        <v>29</v>
      </c>
      <c r="C58" s="12">
        <v>7527460</v>
      </c>
      <c r="D58" s="12"/>
      <c r="E58" s="12">
        <v>153394768066</v>
      </c>
      <c r="F58" s="12"/>
      <c r="G58" s="12">
        <v>138653904988</v>
      </c>
      <c r="H58" s="12"/>
      <c r="I58" s="12">
        <f t="shared" si="0"/>
        <v>14740863078</v>
      </c>
      <c r="J58" s="12"/>
      <c r="K58" s="12">
        <v>7527460</v>
      </c>
      <c r="L58" s="12"/>
      <c r="M58" s="12">
        <v>153394768066</v>
      </c>
      <c r="N58" s="12"/>
      <c r="O58" s="12">
        <v>124960615937</v>
      </c>
      <c r="P58" s="12"/>
      <c r="Q58" s="12">
        <f t="shared" si="1"/>
        <v>28434152129</v>
      </c>
    </row>
    <row r="59" spans="1:17">
      <c r="A59" s="1" t="s">
        <v>99</v>
      </c>
      <c r="C59" s="12">
        <v>54325</v>
      </c>
      <c r="D59" s="12"/>
      <c r="E59" s="12">
        <v>46812058276</v>
      </c>
      <c r="F59" s="12"/>
      <c r="G59" s="12">
        <v>45801796419</v>
      </c>
      <c r="H59" s="12"/>
      <c r="I59" s="12">
        <f t="shared" si="0"/>
        <v>1010261857</v>
      </c>
      <c r="J59" s="12"/>
      <c r="K59" s="12">
        <v>54325</v>
      </c>
      <c r="L59" s="12"/>
      <c r="M59" s="12">
        <v>46812058276</v>
      </c>
      <c r="N59" s="12"/>
      <c r="O59" s="12">
        <v>45182060522</v>
      </c>
      <c r="P59" s="12"/>
      <c r="Q59" s="12">
        <f t="shared" si="1"/>
        <v>1629997754</v>
      </c>
    </row>
    <row r="60" spans="1:17">
      <c r="A60" s="1" t="s">
        <v>82</v>
      </c>
      <c r="C60" s="12">
        <v>49600</v>
      </c>
      <c r="D60" s="12"/>
      <c r="E60" s="12">
        <v>41407997439</v>
      </c>
      <c r="F60" s="12"/>
      <c r="G60" s="12">
        <v>40181115852</v>
      </c>
      <c r="H60" s="12"/>
      <c r="I60" s="12">
        <f t="shared" si="0"/>
        <v>1226881587</v>
      </c>
      <c r="J60" s="12"/>
      <c r="K60" s="12">
        <v>49600</v>
      </c>
      <c r="L60" s="12"/>
      <c r="M60" s="12">
        <v>41407997439</v>
      </c>
      <c r="N60" s="12"/>
      <c r="O60" s="12">
        <v>40104403604</v>
      </c>
      <c r="P60" s="12"/>
      <c r="Q60" s="12">
        <f t="shared" si="1"/>
        <v>1303593835</v>
      </c>
    </row>
    <row r="61" spans="1:17">
      <c r="A61" s="1" t="s">
        <v>105</v>
      </c>
      <c r="C61" s="12">
        <v>87450</v>
      </c>
      <c r="D61" s="12"/>
      <c r="E61" s="12">
        <v>71119461960</v>
      </c>
      <c r="F61" s="12"/>
      <c r="G61" s="12">
        <v>70347243550</v>
      </c>
      <c r="H61" s="12"/>
      <c r="I61" s="12">
        <f t="shared" si="0"/>
        <v>772218410</v>
      </c>
      <c r="J61" s="12"/>
      <c r="K61" s="12">
        <v>87450</v>
      </c>
      <c r="L61" s="12"/>
      <c r="M61" s="12">
        <v>71119461960</v>
      </c>
      <c r="N61" s="12"/>
      <c r="O61" s="12">
        <v>70012039867</v>
      </c>
      <c r="P61" s="12"/>
      <c r="Q61" s="12">
        <f t="shared" si="1"/>
        <v>1107422093</v>
      </c>
    </row>
    <row r="62" spans="1:17">
      <c r="A62" s="1" t="s">
        <v>79</v>
      </c>
      <c r="C62" s="12">
        <v>113610</v>
      </c>
      <c r="D62" s="12"/>
      <c r="E62" s="12">
        <v>92613988071</v>
      </c>
      <c r="F62" s="12"/>
      <c r="G62" s="12">
        <v>90237697652</v>
      </c>
      <c r="H62" s="12"/>
      <c r="I62" s="12">
        <f t="shared" si="0"/>
        <v>2376290419</v>
      </c>
      <c r="J62" s="12"/>
      <c r="K62" s="12">
        <v>113610</v>
      </c>
      <c r="L62" s="12"/>
      <c r="M62" s="12">
        <v>92613988071</v>
      </c>
      <c r="N62" s="12"/>
      <c r="O62" s="12">
        <v>90298544770</v>
      </c>
      <c r="P62" s="12"/>
      <c r="Q62" s="12">
        <f t="shared" si="1"/>
        <v>2315443301</v>
      </c>
    </row>
    <row r="63" spans="1:17">
      <c r="A63" s="1" t="s">
        <v>114</v>
      </c>
      <c r="C63" s="12">
        <v>170000</v>
      </c>
      <c r="D63" s="12"/>
      <c r="E63" s="12">
        <v>138290330333</v>
      </c>
      <c r="F63" s="12"/>
      <c r="G63" s="12">
        <v>137384896500</v>
      </c>
      <c r="H63" s="12"/>
      <c r="I63" s="12">
        <f t="shared" si="0"/>
        <v>905433833</v>
      </c>
      <c r="J63" s="12"/>
      <c r="K63" s="12">
        <v>170000</v>
      </c>
      <c r="L63" s="12"/>
      <c r="M63" s="12">
        <v>138290330333</v>
      </c>
      <c r="N63" s="12"/>
      <c r="O63" s="12">
        <v>137384896500</v>
      </c>
      <c r="P63" s="12"/>
      <c r="Q63" s="12">
        <f t="shared" si="1"/>
        <v>905433833</v>
      </c>
    </row>
    <row r="64" spans="1:17">
      <c r="A64" s="1" t="s">
        <v>108</v>
      </c>
      <c r="C64" s="12">
        <v>245479</v>
      </c>
      <c r="D64" s="12"/>
      <c r="E64" s="12">
        <v>241016685806</v>
      </c>
      <c r="F64" s="12"/>
      <c r="G64" s="12">
        <v>241546824341</v>
      </c>
      <c r="H64" s="12"/>
      <c r="I64" s="12">
        <f t="shared" si="0"/>
        <v>-530138535</v>
      </c>
      <c r="J64" s="12"/>
      <c r="K64" s="12">
        <v>245479</v>
      </c>
      <c r="L64" s="12"/>
      <c r="M64" s="12">
        <v>241016685806</v>
      </c>
      <c r="N64" s="12"/>
      <c r="O64" s="12">
        <v>241044571139</v>
      </c>
      <c r="P64" s="12"/>
      <c r="Q64" s="12">
        <f t="shared" si="1"/>
        <v>-27885333</v>
      </c>
    </row>
    <row r="65" spans="1:17">
      <c r="A65" s="1" t="s">
        <v>111</v>
      </c>
      <c r="C65" s="12">
        <v>200000</v>
      </c>
      <c r="D65" s="12"/>
      <c r="E65" s="12">
        <v>194164801250</v>
      </c>
      <c r="F65" s="12"/>
      <c r="G65" s="12">
        <v>194002830612</v>
      </c>
      <c r="H65" s="12"/>
      <c r="I65" s="12">
        <f t="shared" si="0"/>
        <v>161970638</v>
      </c>
      <c r="J65" s="12"/>
      <c r="K65" s="12">
        <v>200000</v>
      </c>
      <c r="L65" s="12"/>
      <c r="M65" s="12">
        <v>194164801250</v>
      </c>
      <c r="N65" s="12"/>
      <c r="O65" s="12">
        <v>194130807412</v>
      </c>
      <c r="P65" s="12"/>
      <c r="Q65" s="12">
        <f t="shared" si="1"/>
        <v>33993838</v>
      </c>
    </row>
    <row r="66" spans="1:17">
      <c r="A66" s="1" t="s">
        <v>85</v>
      </c>
      <c r="C66" s="12">
        <v>100</v>
      </c>
      <c r="D66" s="12"/>
      <c r="E66" s="12">
        <v>81306260</v>
      </c>
      <c r="F66" s="12"/>
      <c r="G66" s="12">
        <v>79508586</v>
      </c>
      <c r="H66" s="12"/>
      <c r="I66" s="12">
        <f t="shared" si="0"/>
        <v>1797674</v>
      </c>
      <c r="J66" s="12"/>
      <c r="K66" s="12">
        <v>100</v>
      </c>
      <c r="L66" s="12"/>
      <c r="M66" s="12">
        <v>81306260</v>
      </c>
      <c r="N66" s="12"/>
      <c r="O66" s="12">
        <v>79290625</v>
      </c>
      <c r="P66" s="12"/>
      <c r="Q66" s="12">
        <f t="shared" si="1"/>
        <v>2015635</v>
      </c>
    </row>
    <row r="67" spans="1:17">
      <c r="A67" s="1" t="s">
        <v>90</v>
      </c>
      <c r="C67" s="12">
        <v>80759</v>
      </c>
      <c r="D67" s="12"/>
      <c r="E67" s="12">
        <v>80015240838</v>
      </c>
      <c r="F67" s="12"/>
      <c r="G67" s="12">
        <v>91267565757</v>
      </c>
      <c r="H67" s="12"/>
      <c r="I67" s="12">
        <f t="shared" si="0"/>
        <v>-11252324919</v>
      </c>
      <c r="J67" s="12"/>
      <c r="K67" s="12">
        <v>80759</v>
      </c>
      <c r="L67" s="12"/>
      <c r="M67" s="12">
        <v>80015240838</v>
      </c>
      <c r="N67" s="12"/>
      <c r="O67" s="12">
        <v>75147163229</v>
      </c>
      <c r="P67" s="12"/>
      <c r="Q67" s="12">
        <f t="shared" si="1"/>
        <v>4868077609</v>
      </c>
    </row>
    <row r="68" spans="1:17">
      <c r="A68" s="1" t="s">
        <v>75</v>
      </c>
      <c r="C68" s="12">
        <v>144840</v>
      </c>
      <c r="D68" s="12"/>
      <c r="E68" s="12">
        <v>119847857637</v>
      </c>
      <c r="F68" s="12"/>
      <c r="G68" s="12">
        <v>117384575788</v>
      </c>
      <c r="H68" s="12"/>
      <c r="I68" s="12">
        <f t="shared" si="0"/>
        <v>2463281849</v>
      </c>
      <c r="J68" s="12"/>
      <c r="K68" s="12">
        <v>144840</v>
      </c>
      <c r="L68" s="12"/>
      <c r="M68" s="12">
        <v>119847857637</v>
      </c>
      <c r="N68" s="12"/>
      <c r="O68" s="12">
        <v>117315485511</v>
      </c>
      <c r="P68" s="12"/>
      <c r="Q68" s="12">
        <f t="shared" si="1"/>
        <v>2532372126</v>
      </c>
    </row>
    <row r="69" spans="1:17">
      <c r="A69" s="1" t="s">
        <v>96</v>
      </c>
      <c r="C69" s="12">
        <v>79244</v>
      </c>
      <c r="D69" s="12"/>
      <c r="E69" s="12">
        <v>73612255759</v>
      </c>
      <c r="F69" s="12"/>
      <c r="G69" s="12">
        <v>72148884364</v>
      </c>
      <c r="H69" s="12"/>
      <c r="I69" s="12">
        <f t="shared" si="0"/>
        <v>1463371395</v>
      </c>
      <c r="J69" s="12"/>
      <c r="K69" s="12">
        <v>79244</v>
      </c>
      <c r="L69" s="12"/>
      <c r="M69" s="12">
        <v>73612255759</v>
      </c>
      <c r="N69" s="12"/>
      <c r="O69" s="12">
        <v>69889255115</v>
      </c>
      <c r="P69" s="12"/>
      <c r="Q69" s="12">
        <f t="shared" si="1"/>
        <v>3723000644</v>
      </c>
    </row>
    <row r="70" spans="1:17">
      <c r="A70" s="1" t="s">
        <v>102</v>
      </c>
      <c r="C70" s="12">
        <v>25770</v>
      </c>
      <c r="D70" s="12"/>
      <c r="E70" s="12">
        <v>23475306729</v>
      </c>
      <c r="F70" s="12"/>
      <c r="G70" s="12">
        <v>22981385368</v>
      </c>
      <c r="H70" s="12"/>
      <c r="I70" s="12">
        <f t="shared" si="0"/>
        <v>493921361</v>
      </c>
      <c r="J70" s="12"/>
      <c r="K70" s="12">
        <v>25770</v>
      </c>
      <c r="L70" s="12"/>
      <c r="M70" s="12">
        <v>23475306729</v>
      </c>
      <c r="N70" s="12"/>
      <c r="O70" s="12">
        <v>22420989458</v>
      </c>
      <c r="P70" s="12"/>
      <c r="Q70" s="12">
        <f t="shared" si="1"/>
        <v>1054317271</v>
      </c>
    </row>
    <row r="71" spans="1:17" ht="24.75" thickBot="1">
      <c r="C71" s="12"/>
      <c r="D71" s="12"/>
      <c r="E71" s="13">
        <f>SUM(E8:E70)</f>
        <v>19858552781124</v>
      </c>
      <c r="F71" s="12"/>
      <c r="G71" s="13">
        <f>SUM(G8:G70)</f>
        <v>18212116430145</v>
      </c>
      <c r="H71" s="12"/>
      <c r="I71" s="13">
        <f>SUM(I8:I70)</f>
        <v>1646436350979</v>
      </c>
      <c r="J71" s="12"/>
      <c r="K71" s="12"/>
      <c r="L71" s="12"/>
      <c r="M71" s="13">
        <f>SUM(M8:M70)</f>
        <v>19858552781124</v>
      </c>
      <c r="N71" s="12"/>
      <c r="O71" s="13">
        <f>SUM(O8:O70)</f>
        <v>16102031108659</v>
      </c>
      <c r="P71" s="12"/>
      <c r="Q71" s="13">
        <f>SUM(Q8:Q70)</f>
        <v>3756521672465</v>
      </c>
    </row>
    <row r="72" spans="1:17" ht="24.75" thickTop="1"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</row>
    <row r="76" spans="1:17"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</row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Q52"/>
  <sheetViews>
    <sheetView rightToLeft="1" workbookViewId="0">
      <selection activeCell="G17" sqref="G17"/>
    </sheetView>
  </sheetViews>
  <sheetFormatPr defaultRowHeight="24"/>
  <cols>
    <col min="1" max="1" width="34.85546875" style="1" bestFit="1" customWidth="1"/>
    <col min="2" max="2" width="1" style="1" customWidth="1"/>
    <col min="3" max="3" width="10.85546875" style="1" bestFit="1" customWidth="1"/>
    <col min="4" max="4" width="1" style="1" customWidth="1"/>
    <col min="5" max="5" width="17.42578125" style="1" bestFit="1" customWidth="1"/>
    <col min="6" max="6" width="1" style="1" customWidth="1"/>
    <col min="7" max="7" width="17.42578125" style="1" bestFit="1" customWidth="1"/>
    <col min="8" max="8" width="1" style="1" customWidth="1"/>
    <col min="9" max="9" width="29.7109375" style="1" bestFit="1" customWidth="1"/>
    <col min="10" max="10" width="1" style="1" customWidth="1"/>
    <col min="11" max="11" width="12" style="1" bestFit="1" customWidth="1"/>
    <col min="12" max="12" width="1" style="1" customWidth="1"/>
    <col min="13" max="13" width="19.140625" style="1" bestFit="1" customWidth="1"/>
    <col min="14" max="14" width="1" style="1" customWidth="1"/>
    <col min="15" max="15" width="19.140625" style="1" bestFit="1" customWidth="1"/>
    <col min="16" max="16" width="1" style="1" customWidth="1"/>
    <col min="17" max="17" width="29.710937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4.75">
      <c r="A2" s="19" t="s">
        <v>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</row>
    <row r="3" spans="1:17" ht="24.75">
      <c r="A3" s="19" t="s">
        <v>135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</row>
    <row r="4" spans="1:17" ht="24.75">
      <c r="A4" s="19" t="s">
        <v>2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</row>
    <row r="6" spans="1:17" ht="24.75">
      <c r="A6" s="19" t="s">
        <v>3</v>
      </c>
      <c r="C6" s="20" t="s">
        <v>137</v>
      </c>
      <c r="D6" s="20" t="s">
        <v>137</v>
      </c>
      <c r="E6" s="20" t="s">
        <v>137</v>
      </c>
      <c r="F6" s="20" t="s">
        <v>137</v>
      </c>
      <c r="G6" s="20" t="s">
        <v>137</v>
      </c>
      <c r="H6" s="20" t="s">
        <v>137</v>
      </c>
      <c r="I6" s="20" t="s">
        <v>137</v>
      </c>
      <c r="K6" s="20" t="s">
        <v>138</v>
      </c>
      <c r="L6" s="20" t="s">
        <v>138</v>
      </c>
      <c r="M6" s="20" t="s">
        <v>138</v>
      </c>
      <c r="N6" s="20" t="s">
        <v>138</v>
      </c>
      <c r="O6" s="20" t="s">
        <v>138</v>
      </c>
      <c r="P6" s="20" t="s">
        <v>138</v>
      </c>
      <c r="Q6" s="20" t="s">
        <v>138</v>
      </c>
    </row>
    <row r="7" spans="1:17" ht="24.75">
      <c r="A7" s="20" t="s">
        <v>3</v>
      </c>
      <c r="C7" s="20" t="s">
        <v>7</v>
      </c>
      <c r="E7" s="20" t="s">
        <v>161</v>
      </c>
      <c r="G7" s="20" t="s">
        <v>162</v>
      </c>
      <c r="I7" s="20" t="s">
        <v>164</v>
      </c>
      <c r="K7" s="20" t="s">
        <v>7</v>
      </c>
      <c r="M7" s="20" t="s">
        <v>161</v>
      </c>
      <c r="O7" s="20" t="s">
        <v>162</v>
      </c>
      <c r="Q7" s="20" t="s">
        <v>164</v>
      </c>
    </row>
    <row r="8" spans="1:17">
      <c r="A8" s="1" t="s">
        <v>36</v>
      </c>
      <c r="C8" s="12">
        <v>1</v>
      </c>
      <c r="D8" s="12"/>
      <c r="E8" s="12">
        <v>1</v>
      </c>
      <c r="F8" s="12"/>
      <c r="G8" s="12">
        <v>3797</v>
      </c>
      <c r="H8" s="12"/>
      <c r="I8" s="12">
        <v>-3796</v>
      </c>
      <c r="J8" s="12"/>
      <c r="K8" s="12">
        <v>5000001</v>
      </c>
      <c r="L8" s="12"/>
      <c r="M8" s="12">
        <v>25944705001</v>
      </c>
      <c r="N8" s="12"/>
      <c r="O8" s="12">
        <v>23732947597</v>
      </c>
      <c r="P8" s="12"/>
      <c r="Q8" s="12">
        <v>2211757404</v>
      </c>
    </row>
    <row r="9" spans="1:17">
      <c r="A9" s="1" t="s">
        <v>25</v>
      </c>
      <c r="C9" s="12">
        <v>4</v>
      </c>
      <c r="D9" s="12"/>
      <c r="E9" s="12">
        <v>4</v>
      </c>
      <c r="F9" s="12"/>
      <c r="G9" s="12">
        <v>26524</v>
      </c>
      <c r="H9" s="12"/>
      <c r="I9" s="12">
        <v>-26520</v>
      </c>
      <c r="J9" s="12"/>
      <c r="K9" s="12">
        <v>4</v>
      </c>
      <c r="L9" s="12"/>
      <c r="M9" s="12">
        <v>4</v>
      </c>
      <c r="N9" s="12"/>
      <c r="O9" s="12">
        <v>26524</v>
      </c>
      <c r="P9" s="12"/>
      <c r="Q9" s="12">
        <v>-26520</v>
      </c>
    </row>
    <row r="10" spans="1:17">
      <c r="A10" s="1" t="s">
        <v>27</v>
      </c>
      <c r="C10" s="12">
        <v>1345930</v>
      </c>
      <c r="D10" s="12"/>
      <c r="E10" s="12">
        <v>22958875774</v>
      </c>
      <c r="F10" s="12"/>
      <c r="G10" s="12">
        <v>39807003713</v>
      </c>
      <c r="H10" s="12"/>
      <c r="I10" s="12">
        <v>-16848127939</v>
      </c>
      <c r="J10" s="12"/>
      <c r="K10" s="12">
        <v>1345930</v>
      </c>
      <c r="L10" s="12"/>
      <c r="M10" s="12">
        <v>22958875774</v>
      </c>
      <c r="N10" s="12"/>
      <c r="O10" s="12">
        <v>39807003713</v>
      </c>
      <c r="P10" s="12"/>
      <c r="Q10" s="12">
        <v>-16848127939</v>
      </c>
    </row>
    <row r="11" spans="1:17">
      <c r="A11" s="1" t="s">
        <v>45</v>
      </c>
      <c r="C11" s="12">
        <v>0</v>
      </c>
      <c r="D11" s="12"/>
      <c r="E11" s="12">
        <v>0</v>
      </c>
      <c r="F11" s="12"/>
      <c r="G11" s="12">
        <v>0</v>
      </c>
      <c r="H11" s="12"/>
      <c r="I11" s="12">
        <v>0</v>
      </c>
      <c r="J11" s="12"/>
      <c r="K11" s="12">
        <v>7</v>
      </c>
      <c r="L11" s="12"/>
      <c r="M11" s="12">
        <v>7</v>
      </c>
      <c r="N11" s="12"/>
      <c r="O11" s="12">
        <v>56502</v>
      </c>
      <c r="P11" s="12"/>
      <c r="Q11" s="12">
        <v>-56495</v>
      </c>
    </row>
    <row r="12" spans="1:17">
      <c r="A12" s="1" t="s">
        <v>165</v>
      </c>
      <c r="C12" s="12">
        <v>0</v>
      </c>
      <c r="D12" s="12"/>
      <c r="E12" s="12">
        <v>0</v>
      </c>
      <c r="F12" s="12"/>
      <c r="G12" s="12">
        <v>0</v>
      </c>
      <c r="H12" s="12"/>
      <c r="I12" s="12">
        <v>0</v>
      </c>
      <c r="J12" s="12"/>
      <c r="K12" s="12">
        <v>791731</v>
      </c>
      <c r="L12" s="12"/>
      <c r="M12" s="12">
        <v>20877270925</v>
      </c>
      <c r="N12" s="12"/>
      <c r="O12" s="12">
        <v>21721757535</v>
      </c>
      <c r="P12" s="12"/>
      <c r="Q12" s="12">
        <v>-844486610</v>
      </c>
    </row>
    <row r="13" spans="1:17">
      <c r="A13" s="1" t="s">
        <v>56</v>
      </c>
      <c r="C13" s="12">
        <v>0</v>
      </c>
      <c r="D13" s="12"/>
      <c r="E13" s="12">
        <v>0</v>
      </c>
      <c r="F13" s="12"/>
      <c r="G13" s="12">
        <v>0</v>
      </c>
      <c r="H13" s="12"/>
      <c r="I13" s="12">
        <v>0</v>
      </c>
      <c r="J13" s="12"/>
      <c r="K13" s="12">
        <v>37488270</v>
      </c>
      <c r="L13" s="12"/>
      <c r="M13" s="12">
        <v>459810881294</v>
      </c>
      <c r="N13" s="12"/>
      <c r="O13" s="12">
        <v>462833968012</v>
      </c>
      <c r="P13" s="12"/>
      <c r="Q13" s="12">
        <v>-3023086718</v>
      </c>
    </row>
    <row r="14" spans="1:17">
      <c r="A14" s="1" t="s">
        <v>159</v>
      </c>
      <c r="C14" s="12">
        <v>0</v>
      </c>
      <c r="D14" s="12"/>
      <c r="E14" s="12">
        <v>0</v>
      </c>
      <c r="F14" s="12"/>
      <c r="G14" s="12">
        <v>0</v>
      </c>
      <c r="H14" s="12"/>
      <c r="I14" s="12">
        <v>0</v>
      </c>
      <c r="J14" s="12"/>
      <c r="K14" s="12">
        <v>2741383</v>
      </c>
      <c r="L14" s="12"/>
      <c r="M14" s="12">
        <v>86227990205</v>
      </c>
      <c r="N14" s="12"/>
      <c r="O14" s="12">
        <v>101781430652</v>
      </c>
      <c r="P14" s="12"/>
      <c r="Q14" s="12">
        <v>-15553440447</v>
      </c>
    </row>
    <row r="15" spans="1:17">
      <c r="A15" s="1" t="s">
        <v>40</v>
      </c>
      <c r="C15" s="12">
        <v>0</v>
      </c>
      <c r="D15" s="12"/>
      <c r="E15" s="12">
        <v>0</v>
      </c>
      <c r="F15" s="12"/>
      <c r="G15" s="12">
        <v>0</v>
      </c>
      <c r="H15" s="12"/>
      <c r="I15" s="12">
        <v>0</v>
      </c>
      <c r="J15" s="12"/>
      <c r="K15" s="12">
        <v>2496</v>
      </c>
      <c r="L15" s="12"/>
      <c r="M15" s="12">
        <v>39698383</v>
      </c>
      <c r="N15" s="12"/>
      <c r="O15" s="12">
        <v>33569943</v>
      </c>
      <c r="P15" s="12"/>
      <c r="Q15" s="12">
        <v>6128440</v>
      </c>
    </row>
    <row r="16" spans="1:17">
      <c r="A16" s="1" t="s">
        <v>24</v>
      </c>
      <c r="C16" s="12">
        <v>0</v>
      </c>
      <c r="D16" s="12"/>
      <c r="E16" s="12">
        <v>0</v>
      </c>
      <c r="F16" s="12"/>
      <c r="G16" s="12">
        <v>0</v>
      </c>
      <c r="H16" s="12"/>
      <c r="I16" s="12">
        <v>0</v>
      </c>
      <c r="J16" s="12"/>
      <c r="K16" s="12">
        <v>18754375</v>
      </c>
      <c r="L16" s="12"/>
      <c r="M16" s="12">
        <v>79309705932</v>
      </c>
      <c r="N16" s="12"/>
      <c r="O16" s="12">
        <v>83762039557</v>
      </c>
      <c r="P16" s="12"/>
      <c r="Q16" s="12">
        <v>-4452333625</v>
      </c>
    </row>
    <row r="17" spans="1:17">
      <c r="A17" s="1" t="s">
        <v>166</v>
      </c>
      <c r="C17" s="12">
        <v>0</v>
      </c>
      <c r="D17" s="12"/>
      <c r="E17" s="12">
        <v>0</v>
      </c>
      <c r="F17" s="12"/>
      <c r="G17" s="12">
        <v>0</v>
      </c>
      <c r="H17" s="12"/>
      <c r="I17" s="12">
        <v>0</v>
      </c>
      <c r="J17" s="12"/>
      <c r="K17" s="12">
        <v>68129</v>
      </c>
      <c r="L17" s="12"/>
      <c r="M17" s="12">
        <v>532977166</v>
      </c>
      <c r="N17" s="12"/>
      <c r="O17" s="12">
        <v>633893199</v>
      </c>
      <c r="P17" s="12"/>
      <c r="Q17" s="12">
        <v>-100916033</v>
      </c>
    </row>
    <row r="18" spans="1:17">
      <c r="A18" s="1" t="s">
        <v>167</v>
      </c>
      <c r="C18" s="12">
        <v>0</v>
      </c>
      <c r="D18" s="12"/>
      <c r="E18" s="12">
        <v>0</v>
      </c>
      <c r="F18" s="12"/>
      <c r="G18" s="12">
        <v>0</v>
      </c>
      <c r="H18" s="12"/>
      <c r="I18" s="12">
        <v>0</v>
      </c>
      <c r="J18" s="12"/>
      <c r="K18" s="12">
        <v>20830000</v>
      </c>
      <c r="L18" s="12"/>
      <c r="M18" s="12">
        <v>77943298434</v>
      </c>
      <c r="N18" s="12"/>
      <c r="O18" s="12">
        <v>77254315456</v>
      </c>
      <c r="P18" s="12"/>
      <c r="Q18" s="12">
        <v>688982978</v>
      </c>
    </row>
    <row r="19" spans="1:17">
      <c r="A19" s="1" t="s">
        <v>49</v>
      </c>
      <c r="C19" s="12">
        <v>0</v>
      </c>
      <c r="D19" s="12"/>
      <c r="E19" s="12">
        <v>0</v>
      </c>
      <c r="F19" s="12"/>
      <c r="G19" s="12">
        <v>0</v>
      </c>
      <c r="H19" s="12"/>
      <c r="I19" s="12">
        <v>0</v>
      </c>
      <c r="J19" s="12"/>
      <c r="K19" s="12">
        <v>12185017</v>
      </c>
      <c r="L19" s="12"/>
      <c r="M19" s="12">
        <v>79859568204</v>
      </c>
      <c r="N19" s="12"/>
      <c r="O19" s="12">
        <v>84181985001</v>
      </c>
      <c r="P19" s="12"/>
      <c r="Q19" s="12">
        <v>-4322416797</v>
      </c>
    </row>
    <row r="20" spans="1:17">
      <c r="A20" s="1" t="s">
        <v>168</v>
      </c>
      <c r="C20" s="12">
        <v>0</v>
      </c>
      <c r="D20" s="12"/>
      <c r="E20" s="12">
        <v>0</v>
      </c>
      <c r="F20" s="12"/>
      <c r="G20" s="12">
        <v>0</v>
      </c>
      <c r="H20" s="12"/>
      <c r="I20" s="12">
        <v>0</v>
      </c>
      <c r="J20" s="12"/>
      <c r="K20" s="12">
        <v>2</v>
      </c>
      <c r="L20" s="12"/>
      <c r="M20" s="12">
        <v>2</v>
      </c>
      <c r="N20" s="12"/>
      <c r="O20" s="12">
        <v>29702</v>
      </c>
      <c r="P20" s="12"/>
      <c r="Q20" s="12">
        <v>-29700</v>
      </c>
    </row>
    <row r="21" spans="1:17">
      <c r="A21" s="1" t="s">
        <v>169</v>
      </c>
      <c r="C21" s="12">
        <v>0</v>
      </c>
      <c r="D21" s="12"/>
      <c r="E21" s="12">
        <v>0</v>
      </c>
      <c r="F21" s="12"/>
      <c r="G21" s="12">
        <v>0</v>
      </c>
      <c r="H21" s="12"/>
      <c r="I21" s="12">
        <v>0</v>
      </c>
      <c r="J21" s="12"/>
      <c r="K21" s="12">
        <v>22062500</v>
      </c>
      <c r="L21" s="12"/>
      <c r="M21" s="12">
        <v>322388420047</v>
      </c>
      <c r="N21" s="12"/>
      <c r="O21" s="12">
        <v>318222120093</v>
      </c>
      <c r="P21" s="12"/>
      <c r="Q21" s="12">
        <v>4166299954</v>
      </c>
    </row>
    <row r="22" spans="1:17">
      <c r="A22" s="1" t="s">
        <v>30</v>
      </c>
      <c r="C22" s="12">
        <v>0</v>
      </c>
      <c r="D22" s="12"/>
      <c r="E22" s="12">
        <v>0</v>
      </c>
      <c r="F22" s="12"/>
      <c r="G22" s="12">
        <v>0</v>
      </c>
      <c r="H22" s="12"/>
      <c r="I22" s="12">
        <v>0</v>
      </c>
      <c r="J22" s="12"/>
      <c r="K22" s="12">
        <v>950000</v>
      </c>
      <c r="L22" s="12"/>
      <c r="M22" s="12">
        <v>4275508549</v>
      </c>
      <c r="N22" s="12"/>
      <c r="O22" s="12">
        <v>3851049145</v>
      </c>
      <c r="P22" s="12"/>
      <c r="Q22" s="12">
        <v>424459404</v>
      </c>
    </row>
    <row r="23" spans="1:17">
      <c r="A23" s="1" t="s">
        <v>170</v>
      </c>
      <c r="C23" s="12">
        <v>0</v>
      </c>
      <c r="D23" s="12"/>
      <c r="E23" s="12">
        <v>0</v>
      </c>
      <c r="F23" s="12"/>
      <c r="G23" s="12">
        <v>0</v>
      </c>
      <c r="H23" s="12"/>
      <c r="I23" s="12">
        <v>0</v>
      </c>
      <c r="J23" s="12"/>
      <c r="K23" s="12">
        <v>9450756</v>
      </c>
      <c r="L23" s="12"/>
      <c r="M23" s="12">
        <v>79299031482</v>
      </c>
      <c r="N23" s="12"/>
      <c r="O23" s="12">
        <v>93541275485</v>
      </c>
      <c r="P23" s="12"/>
      <c r="Q23" s="12">
        <v>-14242244003</v>
      </c>
    </row>
    <row r="24" spans="1:17">
      <c r="A24" s="1" t="s">
        <v>37</v>
      </c>
      <c r="C24" s="12">
        <v>0</v>
      </c>
      <c r="D24" s="12"/>
      <c r="E24" s="12">
        <v>0</v>
      </c>
      <c r="F24" s="12"/>
      <c r="G24" s="12">
        <v>0</v>
      </c>
      <c r="H24" s="12"/>
      <c r="I24" s="12">
        <v>0</v>
      </c>
      <c r="J24" s="12"/>
      <c r="K24" s="12">
        <v>1</v>
      </c>
      <c r="L24" s="12"/>
      <c r="M24" s="12">
        <v>1</v>
      </c>
      <c r="N24" s="12"/>
      <c r="O24" s="12">
        <v>3954</v>
      </c>
      <c r="P24" s="12"/>
      <c r="Q24" s="12">
        <v>-3953</v>
      </c>
    </row>
    <row r="25" spans="1:17">
      <c r="A25" s="1" t="s">
        <v>16</v>
      </c>
      <c r="C25" s="12">
        <v>0</v>
      </c>
      <c r="D25" s="12"/>
      <c r="E25" s="12">
        <v>0</v>
      </c>
      <c r="F25" s="12"/>
      <c r="G25" s="12">
        <v>0</v>
      </c>
      <c r="H25" s="12"/>
      <c r="I25" s="12">
        <v>0</v>
      </c>
      <c r="J25" s="12"/>
      <c r="K25" s="12">
        <v>2</v>
      </c>
      <c r="L25" s="12"/>
      <c r="M25" s="12">
        <v>2</v>
      </c>
      <c r="N25" s="12"/>
      <c r="O25" s="12">
        <v>5256</v>
      </c>
      <c r="P25" s="12"/>
      <c r="Q25" s="12">
        <v>-5254</v>
      </c>
    </row>
    <row r="26" spans="1:17">
      <c r="A26" s="1" t="s">
        <v>20</v>
      </c>
      <c r="C26" s="12">
        <v>0</v>
      </c>
      <c r="D26" s="12"/>
      <c r="E26" s="12">
        <v>0</v>
      </c>
      <c r="F26" s="12"/>
      <c r="G26" s="12">
        <v>0</v>
      </c>
      <c r="H26" s="12"/>
      <c r="I26" s="12">
        <v>0</v>
      </c>
      <c r="J26" s="12"/>
      <c r="K26" s="12">
        <v>300000</v>
      </c>
      <c r="L26" s="12"/>
      <c r="M26" s="12">
        <v>53535010266</v>
      </c>
      <c r="N26" s="12"/>
      <c r="O26" s="12">
        <v>56159848710</v>
      </c>
      <c r="P26" s="12"/>
      <c r="Q26" s="12">
        <v>-2624838444</v>
      </c>
    </row>
    <row r="27" spans="1:17">
      <c r="A27" s="1" t="s">
        <v>171</v>
      </c>
      <c r="C27" s="12">
        <v>0</v>
      </c>
      <c r="D27" s="12"/>
      <c r="E27" s="12">
        <v>0</v>
      </c>
      <c r="F27" s="12"/>
      <c r="G27" s="12">
        <v>0</v>
      </c>
      <c r="H27" s="12"/>
      <c r="I27" s="12">
        <v>0</v>
      </c>
      <c r="J27" s="12"/>
      <c r="K27" s="12">
        <v>300000</v>
      </c>
      <c r="L27" s="12"/>
      <c r="M27" s="12">
        <v>2320112702</v>
      </c>
      <c r="N27" s="12"/>
      <c r="O27" s="12">
        <v>2326077000</v>
      </c>
      <c r="P27" s="12"/>
      <c r="Q27" s="12">
        <v>-5964298</v>
      </c>
    </row>
    <row r="28" spans="1:17">
      <c r="A28" s="1" t="s">
        <v>31</v>
      </c>
      <c r="C28" s="12">
        <v>0</v>
      </c>
      <c r="D28" s="12"/>
      <c r="E28" s="12">
        <v>0</v>
      </c>
      <c r="F28" s="12"/>
      <c r="G28" s="12">
        <v>0</v>
      </c>
      <c r="H28" s="12"/>
      <c r="I28" s="12">
        <v>0</v>
      </c>
      <c r="J28" s="12"/>
      <c r="K28" s="12">
        <v>28258031</v>
      </c>
      <c r="L28" s="12"/>
      <c r="M28" s="12">
        <v>122517578131</v>
      </c>
      <c r="N28" s="12"/>
      <c r="O28" s="12">
        <v>124738183808</v>
      </c>
      <c r="P28" s="12"/>
      <c r="Q28" s="12">
        <v>-2220605677</v>
      </c>
    </row>
    <row r="29" spans="1:17">
      <c r="A29" s="1" t="s">
        <v>87</v>
      </c>
      <c r="C29" s="12">
        <v>239309</v>
      </c>
      <c r="D29" s="12"/>
      <c r="E29" s="12">
        <v>239309000000</v>
      </c>
      <c r="F29" s="12"/>
      <c r="G29" s="12">
        <v>225094224240</v>
      </c>
      <c r="H29" s="12"/>
      <c r="I29" s="12">
        <v>14214775760</v>
      </c>
      <c r="J29" s="12"/>
      <c r="K29" s="12">
        <v>239309</v>
      </c>
      <c r="L29" s="12"/>
      <c r="M29" s="12">
        <v>239309000000</v>
      </c>
      <c r="N29" s="12"/>
      <c r="O29" s="12">
        <v>225094224240</v>
      </c>
      <c r="P29" s="12"/>
      <c r="Q29" s="12">
        <v>14214775760</v>
      </c>
    </row>
    <row r="30" spans="1:17">
      <c r="A30" s="1" t="s">
        <v>90</v>
      </c>
      <c r="C30" s="12">
        <v>311727</v>
      </c>
      <c r="D30" s="12"/>
      <c r="E30" s="12">
        <v>307481154904</v>
      </c>
      <c r="F30" s="12"/>
      <c r="G30" s="12">
        <v>290065500455</v>
      </c>
      <c r="H30" s="12"/>
      <c r="I30" s="12">
        <v>17415654449</v>
      </c>
      <c r="J30" s="12"/>
      <c r="K30" s="12">
        <v>311727</v>
      </c>
      <c r="L30" s="12"/>
      <c r="M30" s="12">
        <v>307481154904</v>
      </c>
      <c r="N30" s="12"/>
      <c r="O30" s="12">
        <v>290065500455</v>
      </c>
      <c r="P30" s="12"/>
      <c r="Q30" s="12">
        <v>17415654449</v>
      </c>
    </row>
    <row r="31" spans="1:17">
      <c r="A31" s="1" t="s">
        <v>93</v>
      </c>
      <c r="C31" s="12">
        <v>129761</v>
      </c>
      <c r="D31" s="12"/>
      <c r="E31" s="12">
        <v>124113553455</v>
      </c>
      <c r="F31" s="12"/>
      <c r="G31" s="12">
        <v>118848614053</v>
      </c>
      <c r="H31" s="12"/>
      <c r="I31" s="12">
        <v>5264939402</v>
      </c>
      <c r="J31" s="12"/>
      <c r="K31" s="12">
        <v>533636</v>
      </c>
      <c r="L31" s="12"/>
      <c r="M31" s="12">
        <v>506147969298</v>
      </c>
      <c r="N31" s="12"/>
      <c r="O31" s="12">
        <v>488759326832</v>
      </c>
      <c r="P31" s="12"/>
      <c r="Q31" s="12">
        <v>17388642466</v>
      </c>
    </row>
    <row r="32" spans="1:17">
      <c r="A32" s="1" t="s">
        <v>79</v>
      </c>
      <c r="C32" s="12">
        <v>0</v>
      </c>
      <c r="D32" s="12"/>
      <c r="E32" s="12">
        <v>0</v>
      </c>
      <c r="F32" s="12"/>
      <c r="G32" s="12">
        <v>0</v>
      </c>
      <c r="H32" s="12"/>
      <c r="I32" s="12">
        <v>0</v>
      </c>
      <c r="J32" s="12"/>
      <c r="K32" s="12">
        <v>383925</v>
      </c>
      <c r="L32" s="12"/>
      <c r="M32" s="12">
        <v>304395234638</v>
      </c>
      <c r="N32" s="12"/>
      <c r="O32" s="12">
        <v>304551290999</v>
      </c>
      <c r="P32" s="12"/>
      <c r="Q32" s="12">
        <v>-156056361</v>
      </c>
    </row>
    <row r="33" spans="1:17">
      <c r="A33" s="1" t="s">
        <v>147</v>
      </c>
      <c r="C33" s="12">
        <v>0</v>
      </c>
      <c r="D33" s="12"/>
      <c r="E33" s="12">
        <v>0</v>
      </c>
      <c r="F33" s="12"/>
      <c r="G33" s="12">
        <v>0</v>
      </c>
      <c r="H33" s="12"/>
      <c r="I33" s="12">
        <v>0</v>
      </c>
      <c r="J33" s="12"/>
      <c r="K33" s="12">
        <v>200000</v>
      </c>
      <c r="L33" s="12"/>
      <c r="M33" s="12">
        <v>200000000000</v>
      </c>
      <c r="N33" s="12"/>
      <c r="O33" s="12">
        <v>198993925812</v>
      </c>
      <c r="P33" s="12"/>
      <c r="Q33" s="12">
        <v>1006074188</v>
      </c>
    </row>
    <row r="34" spans="1:17">
      <c r="A34" s="1" t="s">
        <v>172</v>
      </c>
      <c r="C34" s="12">
        <v>0</v>
      </c>
      <c r="D34" s="12"/>
      <c r="E34" s="12">
        <v>0</v>
      </c>
      <c r="F34" s="12"/>
      <c r="G34" s="12">
        <v>0</v>
      </c>
      <c r="H34" s="12"/>
      <c r="I34" s="12">
        <v>0</v>
      </c>
      <c r="J34" s="12"/>
      <c r="K34" s="12">
        <v>65200</v>
      </c>
      <c r="L34" s="12"/>
      <c r="M34" s="12">
        <v>42646478927</v>
      </c>
      <c r="N34" s="12"/>
      <c r="O34" s="12">
        <v>43541794619</v>
      </c>
      <c r="P34" s="12"/>
      <c r="Q34" s="12">
        <v>-895315692</v>
      </c>
    </row>
    <row r="35" spans="1:17">
      <c r="A35" s="1" t="s">
        <v>108</v>
      </c>
      <c r="C35" s="12">
        <v>0</v>
      </c>
      <c r="D35" s="12"/>
      <c r="E35" s="12">
        <v>0</v>
      </c>
      <c r="F35" s="12"/>
      <c r="G35" s="12">
        <v>0</v>
      </c>
      <c r="H35" s="12"/>
      <c r="I35" s="12">
        <v>0</v>
      </c>
      <c r="J35" s="12"/>
      <c r="K35" s="12">
        <v>35000</v>
      </c>
      <c r="L35" s="12"/>
      <c r="M35" s="12">
        <v>34340674626</v>
      </c>
      <c r="N35" s="12"/>
      <c r="O35" s="12">
        <v>34328776782</v>
      </c>
      <c r="P35" s="12"/>
      <c r="Q35" s="12">
        <v>11897844</v>
      </c>
    </row>
    <row r="36" spans="1:17">
      <c r="A36" s="1" t="s">
        <v>96</v>
      </c>
      <c r="C36" s="12">
        <v>0</v>
      </c>
      <c r="D36" s="12"/>
      <c r="E36" s="12">
        <v>0</v>
      </c>
      <c r="F36" s="12"/>
      <c r="G36" s="12">
        <v>0</v>
      </c>
      <c r="H36" s="12"/>
      <c r="I36" s="12">
        <v>0</v>
      </c>
      <c r="J36" s="12"/>
      <c r="K36" s="12">
        <v>10000</v>
      </c>
      <c r="L36" s="12"/>
      <c r="M36" s="12">
        <v>9038961392</v>
      </c>
      <c r="N36" s="12"/>
      <c r="O36" s="12">
        <v>8819501176</v>
      </c>
      <c r="P36" s="12"/>
      <c r="Q36" s="12">
        <v>219460216</v>
      </c>
    </row>
    <row r="37" spans="1:17">
      <c r="A37" s="1" t="s">
        <v>102</v>
      </c>
      <c r="C37" s="12">
        <v>0</v>
      </c>
      <c r="D37" s="12"/>
      <c r="E37" s="12">
        <v>0</v>
      </c>
      <c r="F37" s="12"/>
      <c r="G37" s="12">
        <v>0</v>
      </c>
      <c r="H37" s="12"/>
      <c r="I37" s="12">
        <v>0</v>
      </c>
      <c r="J37" s="12"/>
      <c r="K37" s="12">
        <v>10600</v>
      </c>
      <c r="L37" s="12"/>
      <c r="M37" s="12">
        <v>9328540900</v>
      </c>
      <c r="N37" s="12"/>
      <c r="O37" s="12">
        <v>9222448129</v>
      </c>
      <c r="P37" s="12"/>
      <c r="Q37" s="12">
        <v>106092771</v>
      </c>
    </row>
    <row r="38" spans="1:17">
      <c r="A38" s="1" t="s">
        <v>75</v>
      </c>
      <c r="C38" s="12">
        <v>0</v>
      </c>
      <c r="D38" s="12"/>
      <c r="E38" s="12">
        <v>0</v>
      </c>
      <c r="F38" s="12"/>
      <c r="G38" s="12">
        <v>0</v>
      </c>
      <c r="H38" s="12"/>
      <c r="I38" s="12">
        <v>0</v>
      </c>
      <c r="J38" s="12"/>
      <c r="K38" s="12">
        <v>56400</v>
      </c>
      <c r="L38" s="12"/>
      <c r="M38" s="12">
        <v>45170887311</v>
      </c>
      <c r="N38" s="12"/>
      <c r="O38" s="12">
        <v>45333997724</v>
      </c>
      <c r="P38" s="12"/>
      <c r="Q38" s="12">
        <v>-163110413</v>
      </c>
    </row>
    <row r="39" spans="1:17">
      <c r="A39" s="1" t="s">
        <v>173</v>
      </c>
      <c r="C39" s="12">
        <v>0</v>
      </c>
      <c r="D39" s="12"/>
      <c r="E39" s="12">
        <v>0</v>
      </c>
      <c r="F39" s="12"/>
      <c r="G39" s="12">
        <v>0</v>
      </c>
      <c r="H39" s="12"/>
      <c r="I39" s="12">
        <v>0</v>
      </c>
      <c r="J39" s="12"/>
      <c r="K39" s="12">
        <v>25700</v>
      </c>
      <c r="L39" s="12"/>
      <c r="M39" s="12">
        <v>17177336047</v>
      </c>
      <c r="N39" s="12"/>
      <c r="O39" s="12">
        <v>17508292046</v>
      </c>
      <c r="P39" s="12"/>
      <c r="Q39" s="12">
        <v>-330955999</v>
      </c>
    </row>
    <row r="40" spans="1:17">
      <c r="A40" s="1" t="s">
        <v>144</v>
      </c>
      <c r="C40" s="12">
        <v>0</v>
      </c>
      <c r="D40" s="12"/>
      <c r="E40" s="12">
        <v>0</v>
      </c>
      <c r="F40" s="12"/>
      <c r="G40" s="12">
        <v>0</v>
      </c>
      <c r="H40" s="12"/>
      <c r="I40" s="12">
        <v>0</v>
      </c>
      <c r="J40" s="12"/>
      <c r="K40" s="12">
        <v>50000</v>
      </c>
      <c r="L40" s="12"/>
      <c r="M40" s="12">
        <v>46741526563</v>
      </c>
      <c r="N40" s="12"/>
      <c r="O40" s="12">
        <v>49990937500</v>
      </c>
      <c r="P40" s="12"/>
      <c r="Q40" s="12">
        <v>-3249410937</v>
      </c>
    </row>
    <row r="41" spans="1:17">
      <c r="A41" s="1" t="s">
        <v>174</v>
      </c>
      <c r="C41" s="12">
        <v>0</v>
      </c>
      <c r="D41" s="12"/>
      <c r="E41" s="12">
        <v>0</v>
      </c>
      <c r="F41" s="12"/>
      <c r="G41" s="12">
        <v>0</v>
      </c>
      <c r="H41" s="12"/>
      <c r="I41" s="12">
        <v>0</v>
      </c>
      <c r="J41" s="12"/>
      <c r="K41" s="12">
        <v>25400</v>
      </c>
      <c r="L41" s="12"/>
      <c r="M41" s="12">
        <v>19612773551</v>
      </c>
      <c r="N41" s="12"/>
      <c r="O41" s="12">
        <v>19605245905</v>
      </c>
      <c r="P41" s="12"/>
      <c r="Q41" s="12">
        <v>7527646</v>
      </c>
    </row>
    <row r="42" spans="1:17">
      <c r="A42" s="1" t="s">
        <v>99</v>
      </c>
      <c r="C42" s="12">
        <v>0</v>
      </c>
      <c r="D42" s="12"/>
      <c r="E42" s="12">
        <v>0</v>
      </c>
      <c r="F42" s="12"/>
      <c r="G42" s="12">
        <v>0</v>
      </c>
      <c r="H42" s="12"/>
      <c r="I42" s="12">
        <v>0</v>
      </c>
      <c r="J42" s="12"/>
      <c r="K42" s="12">
        <v>82300</v>
      </c>
      <c r="L42" s="12"/>
      <c r="M42" s="12">
        <v>68577300132</v>
      </c>
      <c r="N42" s="12"/>
      <c r="O42" s="12">
        <v>68448846392</v>
      </c>
      <c r="P42" s="12"/>
      <c r="Q42" s="12">
        <v>128453740</v>
      </c>
    </row>
    <row r="43" spans="1:17" ht="24.75" thickBot="1">
      <c r="C43" s="5"/>
      <c r="D43" s="5"/>
      <c r="E43" s="13">
        <f>SUM(E8:E42)</f>
        <v>693862584138</v>
      </c>
      <c r="F43" s="5"/>
      <c r="G43" s="13">
        <f>SUM(G8:G42)</f>
        <v>673815372782</v>
      </c>
      <c r="H43" s="5"/>
      <c r="I43" s="13">
        <f>SUM(SUM(I8:I42))</f>
        <v>20047211356</v>
      </c>
      <c r="M43" s="15">
        <f>SUM(M8:M42)</f>
        <v>3287808470800</v>
      </c>
      <c r="O43" s="15">
        <f>SUM(O8:O42)</f>
        <v>3298845695455</v>
      </c>
      <c r="Q43" s="13">
        <f>SUM(Q8:Q42)</f>
        <v>-11037224655</v>
      </c>
    </row>
    <row r="44" spans="1:17" ht="24.75" thickTop="1">
      <c r="H44" s="14">
        <f t="shared" ref="H44" si="0">SUM(H8:H28)</f>
        <v>0</v>
      </c>
      <c r="I44" s="14"/>
      <c r="J44" s="14"/>
      <c r="K44" s="14"/>
      <c r="L44" s="14"/>
      <c r="M44" s="14"/>
      <c r="N44" s="14"/>
      <c r="O44" s="14"/>
      <c r="P44" s="14"/>
      <c r="Q44" s="14"/>
    </row>
    <row r="48" spans="1:17">
      <c r="H48" s="14">
        <f t="shared" ref="H48" si="1">SUM(H29:H42)</f>
        <v>0</v>
      </c>
      <c r="I48" s="14"/>
      <c r="J48" s="14"/>
      <c r="K48" s="14"/>
      <c r="L48" s="14"/>
      <c r="M48" s="14"/>
      <c r="N48" s="14"/>
      <c r="O48" s="14"/>
      <c r="P48" s="14"/>
      <c r="Q48" s="14"/>
    </row>
    <row r="50" spans="9:17">
      <c r="I50" s="3"/>
      <c r="Q50" s="3"/>
    </row>
    <row r="51" spans="9:17">
      <c r="I51" s="3"/>
      <c r="Q51" s="16"/>
    </row>
    <row r="52" spans="9:17">
      <c r="Q52" s="17"/>
    </row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68"/>
  <sheetViews>
    <sheetView rightToLeft="1" workbookViewId="0">
      <selection activeCell="A68" sqref="A68:XFD68"/>
    </sheetView>
  </sheetViews>
  <sheetFormatPr defaultRowHeight="24"/>
  <cols>
    <col min="1" max="1" width="32.42578125" style="1" bestFit="1" customWidth="1"/>
    <col min="2" max="2" width="1" style="1" customWidth="1"/>
    <col min="3" max="3" width="18.85546875" style="14" bestFit="1" customWidth="1"/>
    <col min="4" max="4" width="1" style="14" customWidth="1"/>
    <col min="5" max="5" width="19.5703125" style="14" bestFit="1" customWidth="1"/>
    <col min="6" max="6" width="1" style="14" customWidth="1"/>
    <col min="7" max="7" width="16.85546875" style="14" bestFit="1" customWidth="1"/>
    <col min="8" max="8" width="1" style="14" customWidth="1"/>
    <col min="9" max="9" width="19.140625" style="14" bestFit="1" customWidth="1"/>
    <col min="10" max="10" width="1" style="14" customWidth="1"/>
    <col min="11" max="11" width="21.7109375" style="14" bestFit="1" customWidth="1"/>
    <col min="12" max="12" width="1" style="14" customWidth="1"/>
    <col min="13" max="13" width="18.85546875" style="14" bestFit="1" customWidth="1"/>
    <col min="14" max="14" width="1" style="14" customWidth="1"/>
    <col min="15" max="15" width="19.5703125" style="14" bestFit="1" customWidth="1"/>
    <col min="16" max="16" width="1" style="14" customWidth="1"/>
    <col min="17" max="17" width="16.85546875" style="14" bestFit="1" customWidth="1"/>
    <col min="18" max="18" width="1" style="14" customWidth="1"/>
    <col min="19" max="19" width="19.140625" style="14" bestFit="1" customWidth="1"/>
    <col min="20" max="20" width="1" style="14" customWidth="1"/>
    <col min="21" max="21" width="21.7109375" style="14" bestFit="1" customWidth="1"/>
    <col min="22" max="22" width="1" style="1" customWidth="1"/>
    <col min="23" max="23" width="9.140625" style="1" customWidth="1"/>
    <col min="24" max="16384" width="9.140625" style="1"/>
  </cols>
  <sheetData>
    <row r="2" spans="1:21" ht="24.75">
      <c r="A2" s="19" t="s">
        <v>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</row>
    <row r="3" spans="1:21" ht="24.75">
      <c r="A3" s="19" t="s">
        <v>135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</row>
    <row r="4" spans="1:21" ht="24.75">
      <c r="A4" s="19" t="s">
        <v>2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</row>
    <row r="6" spans="1:21" ht="24.75">
      <c r="A6" s="19" t="s">
        <v>3</v>
      </c>
      <c r="C6" s="21" t="s">
        <v>137</v>
      </c>
      <c r="D6" s="21" t="s">
        <v>137</v>
      </c>
      <c r="E6" s="21" t="s">
        <v>137</v>
      </c>
      <c r="F6" s="21" t="s">
        <v>137</v>
      </c>
      <c r="G6" s="21" t="s">
        <v>137</v>
      </c>
      <c r="H6" s="21" t="s">
        <v>137</v>
      </c>
      <c r="I6" s="21" t="s">
        <v>137</v>
      </c>
      <c r="J6" s="21" t="s">
        <v>137</v>
      </c>
      <c r="K6" s="21" t="s">
        <v>137</v>
      </c>
      <c r="M6" s="21" t="s">
        <v>138</v>
      </c>
      <c r="N6" s="21" t="s">
        <v>138</v>
      </c>
      <c r="O6" s="21" t="s">
        <v>138</v>
      </c>
      <c r="P6" s="21" t="s">
        <v>138</v>
      </c>
      <c r="Q6" s="21" t="s">
        <v>138</v>
      </c>
      <c r="R6" s="21" t="s">
        <v>138</v>
      </c>
      <c r="S6" s="21" t="s">
        <v>138</v>
      </c>
      <c r="T6" s="21" t="s">
        <v>138</v>
      </c>
      <c r="U6" s="21" t="s">
        <v>138</v>
      </c>
    </row>
    <row r="7" spans="1:21" ht="24.75">
      <c r="A7" s="20" t="s">
        <v>3</v>
      </c>
      <c r="C7" s="21" t="s">
        <v>175</v>
      </c>
      <c r="E7" s="21" t="s">
        <v>176</v>
      </c>
      <c r="G7" s="21" t="s">
        <v>177</v>
      </c>
      <c r="I7" s="21" t="s">
        <v>122</v>
      </c>
      <c r="K7" s="21" t="s">
        <v>178</v>
      </c>
      <c r="M7" s="21" t="s">
        <v>175</v>
      </c>
      <c r="O7" s="21" t="s">
        <v>176</v>
      </c>
      <c r="Q7" s="21" t="s">
        <v>177</v>
      </c>
      <c r="S7" s="21" t="s">
        <v>122</v>
      </c>
      <c r="U7" s="21" t="s">
        <v>178</v>
      </c>
    </row>
    <row r="8" spans="1:21">
      <c r="A8" s="1" t="s">
        <v>36</v>
      </c>
      <c r="C8" s="12">
        <v>0</v>
      </c>
      <c r="D8" s="12"/>
      <c r="E8" s="12">
        <v>72166993931</v>
      </c>
      <c r="F8" s="12"/>
      <c r="G8" s="12">
        <v>-3796</v>
      </c>
      <c r="H8" s="12"/>
      <c r="I8" s="12">
        <f>C8+E8+G8</f>
        <v>72166990135</v>
      </c>
      <c r="J8" s="12"/>
      <c r="K8" s="9">
        <f>I8/$I$67</f>
        <v>3.7558839766511164E-2</v>
      </c>
      <c r="L8" s="12"/>
      <c r="M8" s="12">
        <v>0</v>
      </c>
      <c r="N8" s="12"/>
      <c r="O8" s="12">
        <v>133004016726</v>
      </c>
      <c r="P8" s="12"/>
      <c r="Q8" s="12">
        <v>2211757404</v>
      </c>
      <c r="R8" s="12"/>
      <c r="S8" s="12">
        <f>M8+O8+Q8</f>
        <v>135215774130</v>
      </c>
      <c r="T8" s="12"/>
      <c r="U8" s="9">
        <f>S8/$S$67</f>
        <v>3.3480745256464273E-2</v>
      </c>
    </row>
    <row r="9" spans="1:21">
      <c r="A9" s="1" t="s">
        <v>25</v>
      </c>
      <c r="C9" s="12">
        <v>0</v>
      </c>
      <c r="D9" s="12"/>
      <c r="E9" s="12">
        <v>-339163486</v>
      </c>
      <c r="F9" s="12"/>
      <c r="G9" s="12">
        <v>-26520</v>
      </c>
      <c r="H9" s="12"/>
      <c r="I9" s="12">
        <f t="shared" ref="I9:I66" si="0">C9+E9+G9</f>
        <v>-339190006</v>
      </c>
      <c r="J9" s="12"/>
      <c r="K9" s="9">
        <f t="shared" ref="K9:K66" si="1">I9/$I$67</f>
        <v>-1.7652922841765347E-4</v>
      </c>
      <c r="L9" s="12"/>
      <c r="M9" s="12">
        <v>0</v>
      </c>
      <c r="N9" s="12"/>
      <c r="O9" s="12">
        <v>6303202631</v>
      </c>
      <c r="P9" s="12"/>
      <c r="Q9" s="12">
        <v>-26520</v>
      </c>
      <c r="R9" s="12"/>
      <c r="S9" s="12">
        <f t="shared" ref="S9:S66" si="2">M9+O9+Q9</f>
        <v>6303176111</v>
      </c>
      <c r="T9" s="12"/>
      <c r="U9" s="9">
        <f t="shared" ref="U9:U66" si="3">S9/$S$67</f>
        <v>1.5607279182984046E-3</v>
      </c>
    </row>
    <row r="10" spans="1:21">
      <c r="A10" s="1" t="s">
        <v>27</v>
      </c>
      <c r="C10" s="12">
        <v>0</v>
      </c>
      <c r="D10" s="12"/>
      <c r="E10" s="12">
        <v>23422431822</v>
      </c>
      <c r="F10" s="12"/>
      <c r="G10" s="12">
        <v>-16848127939</v>
      </c>
      <c r="H10" s="12"/>
      <c r="I10" s="12">
        <f t="shared" si="0"/>
        <v>6574303883</v>
      </c>
      <c r="J10" s="12"/>
      <c r="K10" s="9">
        <f t="shared" si="1"/>
        <v>3.421553616910438E-3</v>
      </c>
      <c r="L10" s="12"/>
      <c r="M10" s="12">
        <v>0</v>
      </c>
      <c r="N10" s="12"/>
      <c r="O10" s="12">
        <v>-20537633477</v>
      </c>
      <c r="P10" s="12"/>
      <c r="Q10" s="12">
        <v>-16848127939</v>
      </c>
      <c r="R10" s="12"/>
      <c r="S10" s="12">
        <f t="shared" si="2"/>
        <v>-37385761416</v>
      </c>
      <c r="T10" s="12"/>
      <c r="U10" s="9">
        <f t="shared" si="3"/>
        <v>-9.2570793773263972E-3</v>
      </c>
    </row>
    <row r="11" spans="1:21">
      <c r="A11" s="1" t="s">
        <v>45</v>
      </c>
      <c r="C11" s="12">
        <v>0</v>
      </c>
      <c r="D11" s="12"/>
      <c r="E11" s="12">
        <v>24132446012</v>
      </c>
      <c r="F11" s="12"/>
      <c r="G11" s="12">
        <v>0</v>
      </c>
      <c r="H11" s="12"/>
      <c r="I11" s="12">
        <f t="shared" si="0"/>
        <v>24132446012</v>
      </c>
      <c r="J11" s="12"/>
      <c r="K11" s="9">
        <f t="shared" si="1"/>
        <v>1.255957427687017E-2</v>
      </c>
      <c r="L11" s="12"/>
      <c r="M11" s="12">
        <v>0</v>
      </c>
      <c r="N11" s="12"/>
      <c r="O11" s="12">
        <v>83336820672</v>
      </c>
      <c r="P11" s="12"/>
      <c r="Q11" s="12">
        <v>-56495</v>
      </c>
      <c r="R11" s="12"/>
      <c r="S11" s="12">
        <f t="shared" si="2"/>
        <v>83336764177</v>
      </c>
      <c r="T11" s="12"/>
      <c r="U11" s="9">
        <f t="shared" si="3"/>
        <v>2.0634996100570523E-2</v>
      </c>
    </row>
    <row r="12" spans="1:21">
      <c r="A12" s="1" t="s">
        <v>165</v>
      </c>
      <c r="C12" s="12">
        <v>0</v>
      </c>
      <c r="D12" s="12"/>
      <c r="E12" s="12">
        <v>0</v>
      </c>
      <c r="F12" s="12"/>
      <c r="G12" s="12">
        <v>0</v>
      </c>
      <c r="H12" s="12"/>
      <c r="I12" s="12">
        <f t="shared" si="0"/>
        <v>0</v>
      </c>
      <c r="J12" s="12"/>
      <c r="K12" s="9">
        <f t="shared" si="1"/>
        <v>0</v>
      </c>
      <c r="L12" s="12"/>
      <c r="M12" s="12">
        <v>0</v>
      </c>
      <c r="N12" s="12"/>
      <c r="O12" s="12">
        <v>0</v>
      </c>
      <c r="P12" s="12"/>
      <c r="Q12" s="12">
        <v>-844486610</v>
      </c>
      <c r="R12" s="12"/>
      <c r="S12" s="12">
        <f t="shared" si="2"/>
        <v>-844486610</v>
      </c>
      <c r="T12" s="12"/>
      <c r="U12" s="9">
        <f t="shared" si="3"/>
        <v>-2.0910312605037997E-4</v>
      </c>
    </row>
    <row r="13" spans="1:21">
      <c r="A13" s="1" t="s">
        <v>56</v>
      </c>
      <c r="C13" s="12">
        <v>0</v>
      </c>
      <c r="D13" s="12"/>
      <c r="E13" s="12">
        <v>3629762521</v>
      </c>
      <c r="F13" s="12"/>
      <c r="G13" s="12">
        <v>0</v>
      </c>
      <c r="H13" s="12"/>
      <c r="I13" s="12">
        <f t="shared" si="0"/>
        <v>3629762521</v>
      </c>
      <c r="J13" s="12"/>
      <c r="K13" s="9">
        <f t="shared" si="1"/>
        <v>1.8890862520620571E-3</v>
      </c>
      <c r="L13" s="12"/>
      <c r="M13" s="12">
        <v>0</v>
      </c>
      <c r="N13" s="12"/>
      <c r="O13" s="12">
        <v>9120941996</v>
      </c>
      <c r="P13" s="12"/>
      <c r="Q13" s="12">
        <v>-3023086718</v>
      </c>
      <c r="R13" s="12"/>
      <c r="S13" s="12">
        <f t="shared" si="2"/>
        <v>6097855278</v>
      </c>
      <c r="T13" s="12"/>
      <c r="U13" s="9">
        <f t="shared" si="3"/>
        <v>1.509888476304685E-3</v>
      </c>
    </row>
    <row r="14" spans="1:21">
      <c r="A14" s="1" t="s">
        <v>159</v>
      </c>
      <c r="C14" s="12">
        <v>0</v>
      </c>
      <c r="D14" s="12"/>
      <c r="E14" s="12">
        <v>0</v>
      </c>
      <c r="F14" s="12"/>
      <c r="G14" s="12">
        <v>0</v>
      </c>
      <c r="H14" s="12"/>
      <c r="I14" s="12">
        <f t="shared" si="0"/>
        <v>0</v>
      </c>
      <c r="J14" s="12"/>
      <c r="K14" s="9">
        <f t="shared" si="1"/>
        <v>0</v>
      </c>
      <c r="L14" s="12"/>
      <c r="M14" s="12">
        <v>16448298000</v>
      </c>
      <c r="N14" s="12"/>
      <c r="O14" s="12">
        <v>0</v>
      </c>
      <c r="P14" s="12"/>
      <c r="Q14" s="12">
        <v>-15553440447</v>
      </c>
      <c r="R14" s="12"/>
      <c r="S14" s="12">
        <f t="shared" si="2"/>
        <v>894857553</v>
      </c>
      <c r="T14" s="12"/>
      <c r="U14" s="9">
        <f t="shared" si="3"/>
        <v>2.215754631113613E-4</v>
      </c>
    </row>
    <row r="15" spans="1:21">
      <c r="A15" s="1" t="s">
        <v>40</v>
      </c>
      <c r="C15" s="12">
        <v>0</v>
      </c>
      <c r="D15" s="12"/>
      <c r="E15" s="12">
        <v>74596958610</v>
      </c>
      <c r="F15" s="12"/>
      <c r="G15" s="12">
        <v>0</v>
      </c>
      <c r="H15" s="12"/>
      <c r="I15" s="12">
        <f t="shared" si="0"/>
        <v>74596958610</v>
      </c>
      <c r="J15" s="12"/>
      <c r="K15" s="9">
        <f t="shared" si="1"/>
        <v>3.8823501025342509E-2</v>
      </c>
      <c r="L15" s="12"/>
      <c r="M15" s="12">
        <v>0</v>
      </c>
      <c r="N15" s="12"/>
      <c r="O15" s="12">
        <v>348553336779</v>
      </c>
      <c r="P15" s="12"/>
      <c r="Q15" s="12">
        <v>6128440</v>
      </c>
      <c r="R15" s="12"/>
      <c r="S15" s="12">
        <f t="shared" si="2"/>
        <v>348559465219</v>
      </c>
      <c r="T15" s="12"/>
      <c r="U15" s="9">
        <f t="shared" si="3"/>
        <v>8.6306725208753265E-2</v>
      </c>
    </row>
    <row r="16" spans="1:21">
      <c r="A16" s="1" t="s">
        <v>24</v>
      </c>
      <c r="C16" s="12">
        <v>0</v>
      </c>
      <c r="D16" s="12"/>
      <c r="E16" s="12">
        <v>105494719720</v>
      </c>
      <c r="F16" s="12"/>
      <c r="G16" s="12">
        <v>0</v>
      </c>
      <c r="H16" s="12"/>
      <c r="I16" s="12">
        <f t="shared" si="0"/>
        <v>105494719720</v>
      </c>
      <c r="J16" s="12"/>
      <c r="K16" s="9">
        <f t="shared" si="1"/>
        <v>5.4904039461316591E-2</v>
      </c>
      <c r="L16" s="12"/>
      <c r="M16" s="12">
        <v>0</v>
      </c>
      <c r="N16" s="12"/>
      <c r="O16" s="12">
        <v>106106638001</v>
      </c>
      <c r="P16" s="12"/>
      <c r="Q16" s="12">
        <v>-4452333625</v>
      </c>
      <c r="R16" s="12"/>
      <c r="S16" s="12">
        <f t="shared" si="2"/>
        <v>101654304376</v>
      </c>
      <c r="T16" s="12"/>
      <c r="U16" s="9">
        <f t="shared" si="3"/>
        <v>2.5170597816226381E-2</v>
      </c>
    </row>
    <row r="17" spans="1:21">
      <c r="A17" s="1" t="s">
        <v>166</v>
      </c>
      <c r="C17" s="12">
        <v>0</v>
      </c>
      <c r="D17" s="12"/>
      <c r="E17" s="12">
        <v>0</v>
      </c>
      <c r="F17" s="12"/>
      <c r="G17" s="12">
        <v>0</v>
      </c>
      <c r="H17" s="12"/>
      <c r="I17" s="12">
        <f t="shared" si="0"/>
        <v>0</v>
      </c>
      <c r="J17" s="12"/>
      <c r="K17" s="9">
        <f t="shared" si="1"/>
        <v>0</v>
      </c>
      <c r="L17" s="12"/>
      <c r="M17" s="12">
        <v>0</v>
      </c>
      <c r="N17" s="12"/>
      <c r="O17" s="12">
        <v>0</v>
      </c>
      <c r="P17" s="12"/>
      <c r="Q17" s="12">
        <v>-100916033</v>
      </c>
      <c r="R17" s="12"/>
      <c r="S17" s="12">
        <f t="shared" si="2"/>
        <v>-100916033</v>
      </c>
      <c r="T17" s="12"/>
      <c r="U17" s="9">
        <f t="shared" si="3"/>
        <v>-2.4987794618677617E-5</v>
      </c>
    </row>
    <row r="18" spans="1:21">
      <c r="A18" s="1" t="s">
        <v>167</v>
      </c>
      <c r="C18" s="12">
        <v>0</v>
      </c>
      <c r="D18" s="12"/>
      <c r="E18" s="12">
        <v>0</v>
      </c>
      <c r="F18" s="12"/>
      <c r="G18" s="12">
        <v>0</v>
      </c>
      <c r="H18" s="12"/>
      <c r="I18" s="12">
        <f t="shared" si="0"/>
        <v>0</v>
      </c>
      <c r="J18" s="12"/>
      <c r="K18" s="9">
        <f t="shared" si="1"/>
        <v>0</v>
      </c>
      <c r="L18" s="12"/>
      <c r="M18" s="12">
        <v>0</v>
      </c>
      <c r="N18" s="12"/>
      <c r="O18" s="12">
        <v>0</v>
      </c>
      <c r="P18" s="12"/>
      <c r="Q18" s="12">
        <v>688982978</v>
      </c>
      <c r="R18" s="12"/>
      <c r="S18" s="12">
        <f t="shared" si="2"/>
        <v>688982978</v>
      </c>
      <c r="T18" s="12"/>
      <c r="U18" s="9">
        <f t="shared" si="3"/>
        <v>1.705989091944278E-4</v>
      </c>
    </row>
    <row r="19" spans="1:21">
      <c r="A19" s="1" t="s">
        <v>49</v>
      </c>
      <c r="C19" s="12">
        <v>500</v>
      </c>
      <c r="D19" s="12"/>
      <c r="E19" s="12">
        <v>11648821128</v>
      </c>
      <c r="F19" s="12"/>
      <c r="G19" s="12">
        <v>0</v>
      </c>
      <c r="H19" s="12"/>
      <c r="I19" s="12">
        <f t="shared" si="0"/>
        <v>11648821628</v>
      </c>
      <c r="J19" s="12"/>
      <c r="K19" s="9">
        <f t="shared" si="1"/>
        <v>6.062553311095239E-3</v>
      </c>
      <c r="L19" s="12"/>
      <c r="M19" s="12">
        <f>15850505500+500</f>
        <v>15850506000</v>
      </c>
      <c r="N19" s="12"/>
      <c r="O19" s="12">
        <v>51772543022</v>
      </c>
      <c r="P19" s="12"/>
      <c r="Q19" s="12">
        <v>-4322416797</v>
      </c>
      <c r="R19" s="12"/>
      <c r="S19" s="12">
        <f t="shared" si="2"/>
        <v>63300632225</v>
      </c>
      <c r="T19" s="12"/>
      <c r="U19" s="9">
        <f t="shared" si="3"/>
        <v>1.5673854294993402E-2</v>
      </c>
    </row>
    <row r="20" spans="1:21">
      <c r="A20" s="1" t="s">
        <v>168</v>
      </c>
      <c r="C20" s="12">
        <v>0</v>
      </c>
      <c r="D20" s="12"/>
      <c r="E20" s="12">
        <v>0</v>
      </c>
      <c r="F20" s="12"/>
      <c r="G20" s="12">
        <v>0</v>
      </c>
      <c r="H20" s="12"/>
      <c r="I20" s="12">
        <f t="shared" si="0"/>
        <v>0</v>
      </c>
      <c r="J20" s="12"/>
      <c r="K20" s="9">
        <f t="shared" si="1"/>
        <v>0</v>
      </c>
      <c r="L20" s="12"/>
      <c r="M20" s="12">
        <v>0</v>
      </c>
      <c r="N20" s="12"/>
      <c r="O20" s="12">
        <v>0</v>
      </c>
      <c r="P20" s="12"/>
      <c r="Q20" s="12">
        <v>-29700</v>
      </c>
      <c r="R20" s="12"/>
      <c r="S20" s="12">
        <f t="shared" si="2"/>
        <v>-29700</v>
      </c>
      <c r="T20" s="12"/>
      <c r="U20" s="9">
        <f t="shared" si="3"/>
        <v>-7.3540098447461291E-9</v>
      </c>
    </row>
    <row r="21" spans="1:21">
      <c r="A21" s="1" t="s">
        <v>169</v>
      </c>
      <c r="C21" s="12">
        <v>0</v>
      </c>
      <c r="D21" s="12"/>
      <c r="E21" s="12">
        <v>0</v>
      </c>
      <c r="F21" s="12"/>
      <c r="G21" s="12">
        <v>0</v>
      </c>
      <c r="H21" s="12"/>
      <c r="I21" s="12">
        <f t="shared" si="0"/>
        <v>0</v>
      </c>
      <c r="J21" s="12"/>
      <c r="K21" s="9">
        <f t="shared" si="1"/>
        <v>0</v>
      </c>
      <c r="L21" s="12"/>
      <c r="M21" s="12">
        <v>0</v>
      </c>
      <c r="N21" s="12"/>
      <c r="O21" s="12">
        <v>0</v>
      </c>
      <c r="P21" s="12"/>
      <c r="Q21" s="12">
        <v>4166299954</v>
      </c>
      <c r="R21" s="12"/>
      <c r="S21" s="12">
        <f t="shared" si="2"/>
        <v>4166299954</v>
      </c>
      <c r="T21" s="12"/>
      <c r="U21" s="9">
        <f t="shared" si="3"/>
        <v>1.0316165278747927E-3</v>
      </c>
    </row>
    <row r="22" spans="1:21">
      <c r="A22" s="1" t="s">
        <v>30</v>
      </c>
      <c r="C22" s="12">
        <v>0</v>
      </c>
      <c r="D22" s="12"/>
      <c r="E22" s="12">
        <v>5133025688</v>
      </c>
      <c r="F22" s="12"/>
      <c r="G22" s="12">
        <v>0</v>
      </c>
      <c r="H22" s="12"/>
      <c r="I22" s="12">
        <f t="shared" si="0"/>
        <v>5133025688</v>
      </c>
      <c r="J22" s="12"/>
      <c r="K22" s="9">
        <f t="shared" si="1"/>
        <v>2.6714497718739829E-3</v>
      </c>
      <c r="L22" s="12"/>
      <c r="M22" s="12">
        <v>0</v>
      </c>
      <c r="N22" s="12"/>
      <c r="O22" s="12">
        <v>6216664484</v>
      </c>
      <c r="P22" s="12"/>
      <c r="Q22" s="12">
        <v>424459404</v>
      </c>
      <c r="R22" s="12"/>
      <c r="S22" s="12">
        <f t="shared" si="2"/>
        <v>6641123888</v>
      </c>
      <c r="T22" s="12"/>
      <c r="U22" s="9">
        <f t="shared" si="3"/>
        <v>1.6444070859437943E-3</v>
      </c>
    </row>
    <row r="23" spans="1:21">
      <c r="A23" s="1" t="s">
        <v>170</v>
      </c>
      <c r="C23" s="12">
        <v>0</v>
      </c>
      <c r="D23" s="12"/>
      <c r="E23" s="12">
        <v>0</v>
      </c>
      <c r="F23" s="12"/>
      <c r="G23" s="12">
        <v>0</v>
      </c>
      <c r="H23" s="12"/>
      <c r="I23" s="12">
        <f t="shared" si="0"/>
        <v>0</v>
      </c>
      <c r="J23" s="12"/>
      <c r="K23" s="9">
        <f t="shared" si="1"/>
        <v>0</v>
      </c>
      <c r="L23" s="12"/>
      <c r="M23" s="12">
        <v>0</v>
      </c>
      <c r="N23" s="12"/>
      <c r="O23" s="12">
        <v>0</v>
      </c>
      <c r="P23" s="12"/>
      <c r="Q23" s="12">
        <v>-14242244003</v>
      </c>
      <c r="R23" s="12"/>
      <c r="S23" s="12">
        <f t="shared" si="2"/>
        <v>-14242244003</v>
      </c>
      <c r="T23" s="12"/>
      <c r="U23" s="9">
        <f t="shared" si="3"/>
        <v>-3.5265186063750341E-3</v>
      </c>
    </row>
    <row r="24" spans="1:21">
      <c r="A24" s="1" t="s">
        <v>37</v>
      </c>
      <c r="C24" s="12">
        <v>0</v>
      </c>
      <c r="D24" s="12"/>
      <c r="E24" s="12">
        <v>146196417701</v>
      </c>
      <c r="F24" s="12"/>
      <c r="G24" s="12">
        <v>0</v>
      </c>
      <c r="H24" s="12"/>
      <c r="I24" s="12">
        <f t="shared" si="0"/>
        <v>146196417701</v>
      </c>
      <c r="J24" s="12"/>
      <c r="K24" s="9">
        <f t="shared" si="1"/>
        <v>7.608697295810804E-2</v>
      </c>
      <c r="L24" s="12"/>
      <c r="M24" s="12">
        <v>0</v>
      </c>
      <c r="N24" s="12"/>
      <c r="O24" s="12">
        <v>240680383521</v>
      </c>
      <c r="P24" s="12"/>
      <c r="Q24" s="12">
        <v>-3953</v>
      </c>
      <c r="R24" s="12"/>
      <c r="S24" s="12">
        <f t="shared" si="2"/>
        <v>240680379568</v>
      </c>
      <c r="T24" s="12"/>
      <c r="U24" s="9">
        <f t="shared" si="3"/>
        <v>5.959481080068374E-2</v>
      </c>
    </row>
    <row r="25" spans="1:21">
      <c r="A25" s="1" t="s">
        <v>16</v>
      </c>
      <c r="C25" s="12">
        <v>0</v>
      </c>
      <c r="D25" s="12"/>
      <c r="E25" s="12">
        <v>118679228500</v>
      </c>
      <c r="F25" s="12"/>
      <c r="G25" s="12">
        <v>0</v>
      </c>
      <c r="H25" s="12"/>
      <c r="I25" s="12">
        <f t="shared" si="0"/>
        <v>118679228500</v>
      </c>
      <c r="J25" s="12"/>
      <c r="K25" s="9">
        <f t="shared" si="1"/>
        <v>6.1765831143938216E-2</v>
      </c>
      <c r="L25" s="12"/>
      <c r="M25" s="12">
        <v>0</v>
      </c>
      <c r="N25" s="12"/>
      <c r="O25" s="12">
        <v>174933908675</v>
      </c>
      <c r="P25" s="12"/>
      <c r="Q25" s="12">
        <v>-5254</v>
      </c>
      <c r="R25" s="12"/>
      <c r="S25" s="12">
        <f t="shared" si="2"/>
        <v>174933903421</v>
      </c>
      <c r="T25" s="12"/>
      <c r="U25" s="9">
        <f t="shared" si="3"/>
        <v>4.3315341681410859E-2</v>
      </c>
    </row>
    <row r="26" spans="1:21">
      <c r="A26" s="1" t="s">
        <v>20</v>
      </c>
      <c r="C26" s="12">
        <v>84883947739</v>
      </c>
      <c r="D26" s="12"/>
      <c r="E26" s="12">
        <v>-127167124904</v>
      </c>
      <c r="F26" s="12"/>
      <c r="G26" s="12">
        <v>0</v>
      </c>
      <c r="H26" s="12"/>
      <c r="I26" s="12">
        <f t="shared" si="0"/>
        <v>-42283177165</v>
      </c>
      <c r="J26" s="12"/>
      <c r="K26" s="9">
        <f t="shared" si="1"/>
        <v>-2.2006004032985554E-2</v>
      </c>
      <c r="L26" s="12"/>
      <c r="M26" s="12">
        <v>84883947739</v>
      </c>
      <c r="N26" s="12"/>
      <c r="O26" s="12">
        <v>-114997677594</v>
      </c>
      <c r="P26" s="12"/>
      <c r="Q26" s="12">
        <v>-2624838444</v>
      </c>
      <c r="R26" s="12"/>
      <c r="S26" s="12">
        <f t="shared" si="2"/>
        <v>-32738568299</v>
      </c>
      <c r="T26" s="12"/>
      <c r="U26" s="9">
        <f t="shared" si="3"/>
        <v>-8.1063890092168186E-3</v>
      </c>
    </row>
    <row r="27" spans="1:21">
      <c r="A27" s="1" t="s">
        <v>171</v>
      </c>
      <c r="C27" s="12">
        <v>0</v>
      </c>
      <c r="D27" s="12"/>
      <c r="E27" s="12">
        <v>0</v>
      </c>
      <c r="F27" s="12"/>
      <c r="G27" s="12">
        <v>0</v>
      </c>
      <c r="H27" s="12"/>
      <c r="I27" s="12">
        <f t="shared" si="0"/>
        <v>0</v>
      </c>
      <c r="J27" s="12"/>
      <c r="K27" s="9">
        <f t="shared" si="1"/>
        <v>0</v>
      </c>
      <c r="L27" s="12"/>
      <c r="M27" s="12">
        <v>0</v>
      </c>
      <c r="N27" s="12"/>
      <c r="O27" s="12">
        <v>0</v>
      </c>
      <c r="P27" s="12"/>
      <c r="Q27" s="12">
        <v>-5964298</v>
      </c>
      <c r="R27" s="12"/>
      <c r="S27" s="12">
        <f t="shared" si="2"/>
        <v>-5964298</v>
      </c>
      <c r="T27" s="12"/>
      <c r="U27" s="9">
        <f t="shared" si="3"/>
        <v>-1.476818390875409E-6</v>
      </c>
    </row>
    <row r="28" spans="1:21">
      <c r="A28" s="1" t="s">
        <v>31</v>
      </c>
      <c r="C28" s="12">
        <v>0</v>
      </c>
      <c r="D28" s="12"/>
      <c r="E28" s="12">
        <v>-4750001108</v>
      </c>
      <c r="F28" s="12"/>
      <c r="G28" s="12">
        <v>0</v>
      </c>
      <c r="H28" s="12"/>
      <c r="I28" s="12">
        <f t="shared" si="0"/>
        <v>-4750001108</v>
      </c>
      <c r="J28" s="12"/>
      <c r="K28" s="9">
        <f t="shared" si="1"/>
        <v>-2.4721071250496662E-3</v>
      </c>
      <c r="L28" s="12"/>
      <c r="M28" s="12">
        <v>0</v>
      </c>
      <c r="N28" s="12"/>
      <c r="O28" s="12">
        <v>2045729496</v>
      </c>
      <c r="P28" s="12"/>
      <c r="Q28" s="12">
        <v>-2220605677</v>
      </c>
      <c r="R28" s="12"/>
      <c r="S28" s="12">
        <f t="shared" si="2"/>
        <v>-174876181</v>
      </c>
      <c r="T28" s="12"/>
      <c r="U28" s="9">
        <f t="shared" si="3"/>
        <v>-4.3301049046653401E-5</v>
      </c>
    </row>
    <row r="29" spans="1:21">
      <c r="A29" s="1" t="s">
        <v>55</v>
      </c>
      <c r="C29" s="12">
        <v>0</v>
      </c>
      <c r="D29" s="12"/>
      <c r="E29" s="12">
        <v>40512507750</v>
      </c>
      <c r="F29" s="12"/>
      <c r="G29" s="12">
        <v>0</v>
      </c>
      <c r="H29" s="12"/>
      <c r="I29" s="12">
        <f t="shared" si="0"/>
        <v>40512507750</v>
      </c>
      <c r="J29" s="12"/>
      <c r="K29" s="9">
        <f t="shared" si="1"/>
        <v>2.1084470673855014E-2</v>
      </c>
      <c r="L29" s="12"/>
      <c r="M29" s="12">
        <v>3441077441</v>
      </c>
      <c r="N29" s="12"/>
      <c r="O29" s="12">
        <v>33648592500</v>
      </c>
      <c r="P29" s="12"/>
      <c r="Q29" s="12">
        <v>0</v>
      </c>
      <c r="R29" s="12"/>
      <c r="S29" s="12">
        <f t="shared" si="2"/>
        <v>37089669941</v>
      </c>
      <c r="T29" s="12"/>
      <c r="U29" s="9">
        <f t="shared" si="3"/>
        <v>9.1837642385353049E-3</v>
      </c>
    </row>
    <row r="30" spans="1:21">
      <c r="A30" s="1" t="s">
        <v>58</v>
      </c>
      <c r="C30" s="12">
        <v>206059042177</v>
      </c>
      <c r="D30" s="12"/>
      <c r="E30" s="12">
        <v>-218183722427</v>
      </c>
      <c r="F30" s="12"/>
      <c r="G30" s="12">
        <v>0</v>
      </c>
      <c r="H30" s="12"/>
      <c r="I30" s="12">
        <f t="shared" si="0"/>
        <v>-12124680250</v>
      </c>
      <c r="J30" s="12"/>
      <c r="K30" s="9">
        <f t="shared" si="1"/>
        <v>-6.310210830160078E-3</v>
      </c>
      <c r="L30" s="12"/>
      <c r="M30" s="12">
        <v>206059042177</v>
      </c>
      <c r="N30" s="12"/>
      <c r="O30" s="12">
        <v>81467741851</v>
      </c>
      <c r="P30" s="12"/>
      <c r="Q30" s="12">
        <v>0</v>
      </c>
      <c r="R30" s="12"/>
      <c r="S30" s="12">
        <f t="shared" si="2"/>
        <v>287526784028</v>
      </c>
      <c r="T30" s="12"/>
      <c r="U30" s="9">
        <f t="shared" si="3"/>
        <v>7.1194437722899198E-2</v>
      </c>
    </row>
    <row r="31" spans="1:21">
      <c r="A31" s="1" t="s">
        <v>60</v>
      </c>
      <c r="C31" s="12">
        <v>0</v>
      </c>
      <c r="D31" s="12"/>
      <c r="E31" s="12">
        <v>5483846529</v>
      </c>
      <c r="F31" s="12"/>
      <c r="G31" s="12">
        <v>0</v>
      </c>
      <c r="H31" s="12"/>
      <c r="I31" s="12">
        <f t="shared" si="0"/>
        <v>5483846529</v>
      </c>
      <c r="J31" s="12"/>
      <c r="K31" s="9">
        <f t="shared" si="1"/>
        <v>2.8540321925793919E-3</v>
      </c>
      <c r="L31" s="12"/>
      <c r="M31" s="12">
        <v>4597225600</v>
      </c>
      <c r="N31" s="12"/>
      <c r="O31" s="12">
        <v>7228706788</v>
      </c>
      <c r="P31" s="12"/>
      <c r="Q31" s="12">
        <v>0</v>
      </c>
      <c r="R31" s="12"/>
      <c r="S31" s="12">
        <f t="shared" si="2"/>
        <v>11825932388</v>
      </c>
      <c r="T31" s="12"/>
      <c r="U31" s="9">
        <f t="shared" si="3"/>
        <v>2.928216269516973E-3</v>
      </c>
    </row>
    <row r="32" spans="1:21">
      <c r="A32" s="1" t="s">
        <v>32</v>
      </c>
      <c r="C32" s="12">
        <v>0</v>
      </c>
      <c r="D32" s="12"/>
      <c r="E32" s="12">
        <v>43576187234</v>
      </c>
      <c r="F32" s="12"/>
      <c r="G32" s="12">
        <v>0</v>
      </c>
      <c r="H32" s="12"/>
      <c r="I32" s="12">
        <f t="shared" si="0"/>
        <v>43576187234</v>
      </c>
      <c r="J32" s="12"/>
      <c r="K32" s="9">
        <f t="shared" si="1"/>
        <v>2.2678942697979199E-2</v>
      </c>
      <c r="L32" s="12"/>
      <c r="M32" s="12">
        <v>27000000000</v>
      </c>
      <c r="N32" s="12"/>
      <c r="O32" s="12">
        <v>50233468164</v>
      </c>
      <c r="P32" s="12"/>
      <c r="Q32" s="12">
        <v>0</v>
      </c>
      <c r="R32" s="12"/>
      <c r="S32" s="12">
        <f t="shared" si="2"/>
        <v>77233468164</v>
      </c>
      <c r="T32" s="12"/>
      <c r="U32" s="9">
        <f t="shared" si="3"/>
        <v>1.9123760445183258E-2</v>
      </c>
    </row>
    <row r="33" spans="1:21">
      <c r="A33" s="1" t="s">
        <v>19</v>
      </c>
      <c r="C33" s="12">
        <v>0</v>
      </c>
      <c r="D33" s="12"/>
      <c r="E33" s="12">
        <v>73489178117</v>
      </c>
      <c r="F33" s="12"/>
      <c r="G33" s="12">
        <v>0</v>
      </c>
      <c r="H33" s="12"/>
      <c r="I33" s="12">
        <f t="shared" si="0"/>
        <v>73489178117</v>
      </c>
      <c r="J33" s="12"/>
      <c r="K33" s="9">
        <f t="shared" si="1"/>
        <v>3.8246963886198679E-2</v>
      </c>
      <c r="L33" s="12"/>
      <c r="M33" s="12">
        <v>0</v>
      </c>
      <c r="N33" s="12"/>
      <c r="O33" s="12">
        <v>271477669750</v>
      </c>
      <c r="P33" s="12"/>
      <c r="Q33" s="12">
        <v>0</v>
      </c>
      <c r="R33" s="12"/>
      <c r="S33" s="12">
        <f t="shared" si="2"/>
        <v>271477669750</v>
      </c>
      <c r="T33" s="12"/>
      <c r="U33" s="9">
        <f t="shared" si="3"/>
        <v>6.7220520403038331E-2</v>
      </c>
    </row>
    <row r="34" spans="1:21">
      <c r="A34" s="1" t="s">
        <v>50</v>
      </c>
      <c r="C34" s="12">
        <v>0</v>
      </c>
      <c r="D34" s="12"/>
      <c r="E34" s="12">
        <v>20719428878</v>
      </c>
      <c r="F34" s="12"/>
      <c r="G34" s="12">
        <v>0</v>
      </c>
      <c r="H34" s="12"/>
      <c r="I34" s="12">
        <f t="shared" si="0"/>
        <v>20719428878</v>
      </c>
      <c r="J34" s="12"/>
      <c r="K34" s="9">
        <f t="shared" si="1"/>
        <v>1.0783291749131865E-2</v>
      </c>
      <c r="L34" s="12"/>
      <c r="M34" s="12">
        <v>0</v>
      </c>
      <c r="N34" s="12"/>
      <c r="O34" s="12">
        <v>15520457794</v>
      </c>
      <c r="P34" s="12"/>
      <c r="Q34" s="12">
        <v>0</v>
      </c>
      <c r="R34" s="12"/>
      <c r="S34" s="12">
        <f t="shared" si="2"/>
        <v>15520457794</v>
      </c>
      <c r="T34" s="12"/>
      <c r="U34" s="9">
        <f t="shared" si="3"/>
        <v>3.8430168152202957E-3</v>
      </c>
    </row>
    <row r="35" spans="1:21">
      <c r="A35" s="1" t="s">
        <v>46</v>
      </c>
      <c r="C35" s="12">
        <v>0</v>
      </c>
      <c r="D35" s="12"/>
      <c r="E35" s="12">
        <v>9799841318</v>
      </c>
      <c r="F35" s="12"/>
      <c r="G35" s="12">
        <v>0</v>
      </c>
      <c r="H35" s="12"/>
      <c r="I35" s="12">
        <f t="shared" si="0"/>
        <v>9799841318</v>
      </c>
      <c r="J35" s="12"/>
      <c r="K35" s="9">
        <f t="shared" si="1"/>
        <v>5.1002635569456613E-3</v>
      </c>
      <c r="L35" s="12"/>
      <c r="M35" s="12">
        <v>0</v>
      </c>
      <c r="N35" s="12"/>
      <c r="O35" s="12">
        <v>9523445687</v>
      </c>
      <c r="P35" s="12"/>
      <c r="Q35" s="12">
        <v>0</v>
      </c>
      <c r="R35" s="12"/>
      <c r="S35" s="12">
        <f t="shared" si="2"/>
        <v>9523445687</v>
      </c>
      <c r="T35" s="12"/>
      <c r="U35" s="9">
        <f t="shared" si="3"/>
        <v>2.3580980921920221E-3</v>
      </c>
    </row>
    <row r="36" spans="1:21">
      <c r="A36" s="1" t="s">
        <v>33</v>
      </c>
      <c r="C36" s="12">
        <v>0</v>
      </c>
      <c r="D36" s="12"/>
      <c r="E36" s="12">
        <v>47853236727</v>
      </c>
      <c r="F36" s="12"/>
      <c r="G36" s="12">
        <v>0</v>
      </c>
      <c r="H36" s="12"/>
      <c r="I36" s="12">
        <f t="shared" si="0"/>
        <v>47853236727</v>
      </c>
      <c r="J36" s="12"/>
      <c r="K36" s="9">
        <f t="shared" si="1"/>
        <v>2.4904905236814753E-2</v>
      </c>
      <c r="L36" s="12"/>
      <c r="M36" s="12">
        <v>0</v>
      </c>
      <c r="N36" s="12"/>
      <c r="O36" s="12">
        <v>68522235926</v>
      </c>
      <c r="P36" s="12"/>
      <c r="Q36" s="12">
        <v>0</v>
      </c>
      <c r="R36" s="12"/>
      <c r="S36" s="12">
        <f t="shared" si="2"/>
        <v>68522235926</v>
      </c>
      <c r="T36" s="12"/>
      <c r="U36" s="9">
        <f t="shared" si="3"/>
        <v>1.6966774329421577E-2</v>
      </c>
    </row>
    <row r="37" spans="1:21">
      <c r="A37" s="1" t="s">
        <v>39</v>
      </c>
      <c r="C37" s="12">
        <v>0</v>
      </c>
      <c r="D37" s="12"/>
      <c r="E37" s="12">
        <v>63115374306</v>
      </c>
      <c r="F37" s="12"/>
      <c r="G37" s="12">
        <v>0</v>
      </c>
      <c r="H37" s="12"/>
      <c r="I37" s="12">
        <f t="shared" si="0"/>
        <v>63115374306</v>
      </c>
      <c r="J37" s="12"/>
      <c r="K37" s="9">
        <f t="shared" si="1"/>
        <v>3.2847985289783478E-2</v>
      </c>
      <c r="L37" s="12"/>
      <c r="M37" s="12">
        <v>0</v>
      </c>
      <c r="N37" s="12"/>
      <c r="O37" s="12">
        <v>133873636781</v>
      </c>
      <c r="P37" s="12"/>
      <c r="Q37" s="12">
        <v>0</v>
      </c>
      <c r="R37" s="12"/>
      <c r="S37" s="12">
        <f t="shared" si="2"/>
        <v>133873636781</v>
      </c>
      <c r="T37" s="12"/>
      <c r="U37" s="9">
        <f t="shared" si="3"/>
        <v>3.3148418950822947E-2</v>
      </c>
    </row>
    <row r="38" spans="1:21">
      <c r="A38" s="1" t="s">
        <v>42</v>
      </c>
      <c r="C38" s="12">
        <v>0</v>
      </c>
      <c r="D38" s="12"/>
      <c r="E38" s="12">
        <v>20033309534</v>
      </c>
      <c r="F38" s="12"/>
      <c r="G38" s="12">
        <v>0</v>
      </c>
      <c r="H38" s="12"/>
      <c r="I38" s="12">
        <f t="shared" si="0"/>
        <v>20033309534</v>
      </c>
      <c r="J38" s="12"/>
      <c r="K38" s="9">
        <f t="shared" si="1"/>
        <v>1.0426205407387625E-2</v>
      </c>
      <c r="L38" s="12"/>
      <c r="M38" s="12">
        <v>0</v>
      </c>
      <c r="N38" s="12"/>
      <c r="O38" s="12">
        <v>37408267727</v>
      </c>
      <c r="P38" s="12"/>
      <c r="Q38" s="12">
        <v>0</v>
      </c>
      <c r="R38" s="12"/>
      <c r="S38" s="12">
        <f t="shared" si="2"/>
        <v>37408267727</v>
      </c>
      <c r="T38" s="12"/>
      <c r="U38" s="9">
        <f t="shared" si="3"/>
        <v>9.2626521595709395E-3</v>
      </c>
    </row>
    <row r="39" spans="1:21">
      <c r="A39" s="1" t="s">
        <v>47</v>
      </c>
      <c r="C39" s="12">
        <v>0</v>
      </c>
      <c r="D39" s="12"/>
      <c r="E39" s="12">
        <v>18394637705</v>
      </c>
      <c r="F39" s="12"/>
      <c r="G39" s="12">
        <v>0</v>
      </c>
      <c r="H39" s="12"/>
      <c r="I39" s="12">
        <f t="shared" si="0"/>
        <v>18394637705</v>
      </c>
      <c r="J39" s="12"/>
      <c r="K39" s="9">
        <f t="shared" si="1"/>
        <v>9.5733693317777944E-3</v>
      </c>
      <c r="L39" s="12"/>
      <c r="M39" s="12">
        <v>0</v>
      </c>
      <c r="N39" s="12"/>
      <c r="O39" s="12">
        <v>27744276092</v>
      </c>
      <c r="P39" s="12"/>
      <c r="Q39" s="12">
        <v>0</v>
      </c>
      <c r="R39" s="12"/>
      <c r="S39" s="12">
        <f t="shared" si="2"/>
        <v>27744276092</v>
      </c>
      <c r="T39" s="12"/>
      <c r="U39" s="9">
        <f t="shared" si="3"/>
        <v>6.8697535190546354E-3</v>
      </c>
    </row>
    <row r="40" spans="1:21">
      <c r="A40" s="1" t="s">
        <v>41</v>
      </c>
      <c r="C40" s="12">
        <v>0</v>
      </c>
      <c r="D40" s="12"/>
      <c r="E40" s="12">
        <v>27865073137</v>
      </c>
      <c r="F40" s="12"/>
      <c r="G40" s="12">
        <v>0</v>
      </c>
      <c r="H40" s="12"/>
      <c r="I40" s="12">
        <f t="shared" si="0"/>
        <v>27865073137</v>
      </c>
      <c r="J40" s="12"/>
      <c r="K40" s="9">
        <f t="shared" si="1"/>
        <v>1.4502195741805236E-2</v>
      </c>
      <c r="L40" s="12"/>
      <c r="M40" s="12">
        <v>0</v>
      </c>
      <c r="N40" s="12"/>
      <c r="O40" s="12">
        <v>105289981477</v>
      </c>
      <c r="P40" s="12"/>
      <c r="Q40" s="12">
        <v>0</v>
      </c>
      <c r="R40" s="12"/>
      <c r="S40" s="12">
        <f t="shared" si="2"/>
        <v>105289981477</v>
      </c>
      <c r="T40" s="12"/>
      <c r="U40" s="9">
        <f t="shared" si="3"/>
        <v>2.6070826947306249E-2</v>
      </c>
    </row>
    <row r="41" spans="1:21">
      <c r="A41" s="1" t="s">
        <v>28</v>
      </c>
      <c r="C41" s="12">
        <v>0</v>
      </c>
      <c r="D41" s="12"/>
      <c r="E41" s="12">
        <v>5024483977</v>
      </c>
      <c r="F41" s="12"/>
      <c r="G41" s="12">
        <v>0</v>
      </c>
      <c r="H41" s="12"/>
      <c r="I41" s="12">
        <f t="shared" si="0"/>
        <v>5024483977</v>
      </c>
      <c r="J41" s="12"/>
      <c r="K41" s="9">
        <f t="shared" si="1"/>
        <v>2.6149599456555712E-3</v>
      </c>
      <c r="L41" s="12"/>
      <c r="M41" s="12">
        <v>0</v>
      </c>
      <c r="N41" s="12"/>
      <c r="O41" s="12">
        <v>6734946607</v>
      </c>
      <c r="P41" s="12"/>
      <c r="Q41" s="12">
        <v>0</v>
      </c>
      <c r="R41" s="12"/>
      <c r="S41" s="12">
        <f t="shared" si="2"/>
        <v>6734946607</v>
      </c>
      <c r="T41" s="12"/>
      <c r="U41" s="9">
        <f t="shared" si="3"/>
        <v>1.6676385067918363E-3</v>
      </c>
    </row>
    <row r="42" spans="1:21">
      <c r="A42" s="1" t="s">
        <v>62</v>
      </c>
      <c r="C42" s="12">
        <v>0</v>
      </c>
      <c r="D42" s="12"/>
      <c r="E42" s="12">
        <v>92729832191</v>
      </c>
      <c r="F42" s="12"/>
      <c r="G42" s="12">
        <v>0</v>
      </c>
      <c r="H42" s="12"/>
      <c r="I42" s="12">
        <f t="shared" si="0"/>
        <v>92729832191</v>
      </c>
      <c r="J42" s="12"/>
      <c r="K42" s="9">
        <f t="shared" si="1"/>
        <v>4.8260636924472695E-2</v>
      </c>
      <c r="L42" s="12"/>
      <c r="M42" s="12">
        <v>0</v>
      </c>
      <c r="N42" s="12"/>
      <c r="O42" s="12">
        <v>117544857707</v>
      </c>
      <c r="P42" s="12"/>
      <c r="Q42" s="12">
        <v>0</v>
      </c>
      <c r="R42" s="12"/>
      <c r="S42" s="12">
        <f t="shared" si="2"/>
        <v>117544857707</v>
      </c>
      <c r="T42" s="12"/>
      <c r="U42" s="9">
        <f t="shared" si="3"/>
        <v>2.9105253898200702E-2</v>
      </c>
    </row>
    <row r="43" spans="1:21">
      <c r="A43" s="1" t="s">
        <v>26</v>
      </c>
      <c r="C43" s="12">
        <v>0</v>
      </c>
      <c r="D43" s="12"/>
      <c r="E43" s="12">
        <v>97769914591</v>
      </c>
      <c r="F43" s="12"/>
      <c r="G43" s="12">
        <v>0</v>
      </c>
      <c r="H43" s="12"/>
      <c r="I43" s="12">
        <f t="shared" si="0"/>
        <v>97769914591</v>
      </c>
      <c r="J43" s="12"/>
      <c r="K43" s="9">
        <f t="shared" si="1"/>
        <v>5.0883714967737317E-2</v>
      </c>
      <c r="L43" s="12"/>
      <c r="M43" s="12">
        <v>0</v>
      </c>
      <c r="N43" s="12"/>
      <c r="O43" s="12">
        <v>161942318110</v>
      </c>
      <c r="P43" s="12"/>
      <c r="Q43" s="12">
        <v>0</v>
      </c>
      <c r="R43" s="12"/>
      <c r="S43" s="12">
        <f t="shared" si="2"/>
        <v>161942318110</v>
      </c>
      <c r="T43" s="12"/>
      <c r="U43" s="9">
        <f t="shared" si="3"/>
        <v>4.0098498372456208E-2</v>
      </c>
    </row>
    <row r="44" spans="1:21">
      <c r="A44" s="1" t="s">
        <v>34</v>
      </c>
      <c r="C44" s="12">
        <v>0</v>
      </c>
      <c r="D44" s="12"/>
      <c r="E44" s="12">
        <v>9741689610</v>
      </c>
      <c r="F44" s="12"/>
      <c r="G44" s="12">
        <v>0</v>
      </c>
      <c r="H44" s="12"/>
      <c r="I44" s="12">
        <f t="shared" si="0"/>
        <v>9741689610</v>
      </c>
      <c r="J44" s="12"/>
      <c r="K44" s="9">
        <f t="shared" si="1"/>
        <v>5.0699988794409567E-3</v>
      </c>
      <c r="L44" s="12"/>
      <c r="M44" s="12">
        <v>0</v>
      </c>
      <c r="N44" s="12"/>
      <c r="O44" s="12">
        <v>12110842015</v>
      </c>
      <c r="P44" s="12"/>
      <c r="Q44" s="12">
        <v>0</v>
      </c>
      <c r="R44" s="12"/>
      <c r="S44" s="12">
        <f t="shared" si="2"/>
        <v>12110842015</v>
      </c>
      <c r="T44" s="12"/>
      <c r="U44" s="9">
        <f t="shared" si="3"/>
        <v>2.9987626736186885E-3</v>
      </c>
    </row>
    <row r="45" spans="1:21">
      <c r="A45" s="1" t="s">
        <v>48</v>
      </c>
      <c r="C45" s="12">
        <v>0</v>
      </c>
      <c r="D45" s="12"/>
      <c r="E45" s="12">
        <v>19999820039</v>
      </c>
      <c r="F45" s="12"/>
      <c r="G45" s="12">
        <v>0</v>
      </c>
      <c r="H45" s="12"/>
      <c r="I45" s="12">
        <f t="shared" si="0"/>
        <v>19999820039</v>
      </c>
      <c r="J45" s="12"/>
      <c r="K45" s="9">
        <f t="shared" si="1"/>
        <v>1.0408776017936668E-2</v>
      </c>
      <c r="L45" s="12"/>
      <c r="M45" s="12">
        <v>0</v>
      </c>
      <c r="N45" s="12"/>
      <c r="O45" s="12">
        <v>23885499361</v>
      </c>
      <c r="P45" s="12"/>
      <c r="Q45" s="12">
        <v>0</v>
      </c>
      <c r="R45" s="12"/>
      <c r="S45" s="12">
        <f t="shared" si="2"/>
        <v>23885499361</v>
      </c>
      <c r="T45" s="12"/>
      <c r="U45" s="9">
        <f t="shared" si="3"/>
        <v>5.9142827423391033E-3</v>
      </c>
    </row>
    <row r="46" spans="1:21">
      <c r="A46" s="1" t="s">
        <v>35</v>
      </c>
      <c r="C46" s="12">
        <v>0</v>
      </c>
      <c r="D46" s="12"/>
      <c r="E46" s="12">
        <v>6982071851</v>
      </c>
      <c r="F46" s="12"/>
      <c r="G46" s="12">
        <v>0</v>
      </c>
      <c r="H46" s="12"/>
      <c r="I46" s="12">
        <f t="shared" si="0"/>
        <v>6982071851</v>
      </c>
      <c r="J46" s="12"/>
      <c r="K46" s="9">
        <f t="shared" si="1"/>
        <v>3.6337737987883036E-3</v>
      </c>
      <c r="L46" s="12"/>
      <c r="M46" s="12">
        <v>0</v>
      </c>
      <c r="N46" s="12"/>
      <c r="O46" s="12">
        <v>15210942245</v>
      </c>
      <c r="P46" s="12"/>
      <c r="Q46" s="12">
        <v>0</v>
      </c>
      <c r="R46" s="12"/>
      <c r="S46" s="12">
        <f t="shared" si="2"/>
        <v>15210942245</v>
      </c>
      <c r="T46" s="12"/>
      <c r="U46" s="9">
        <f t="shared" si="3"/>
        <v>3.7663777447001609E-3</v>
      </c>
    </row>
    <row r="47" spans="1:21">
      <c r="A47" s="1" t="s">
        <v>22</v>
      </c>
      <c r="C47" s="12">
        <v>0</v>
      </c>
      <c r="D47" s="12"/>
      <c r="E47" s="12">
        <v>2429401987</v>
      </c>
      <c r="F47" s="12"/>
      <c r="G47" s="12">
        <v>0</v>
      </c>
      <c r="H47" s="12"/>
      <c r="I47" s="12">
        <f t="shared" si="0"/>
        <v>2429401987</v>
      </c>
      <c r="J47" s="12"/>
      <c r="K47" s="9">
        <f t="shared" si="1"/>
        <v>1.2643664338430544E-3</v>
      </c>
      <c r="L47" s="12"/>
      <c r="M47" s="12">
        <v>0</v>
      </c>
      <c r="N47" s="12"/>
      <c r="O47" s="12">
        <v>24630398602</v>
      </c>
      <c r="P47" s="12"/>
      <c r="Q47" s="12">
        <v>0</v>
      </c>
      <c r="R47" s="12"/>
      <c r="S47" s="12">
        <f t="shared" si="2"/>
        <v>24630398602</v>
      </c>
      <c r="T47" s="12"/>
      <c r="U47" s="9">
        <f t="shared" si="3"/>
        <v>6.098727063943747E-3</v>
      </c>
    </row>
    <row r="48" spans="1:21">
      <c r="A48" s="1" t="s">
        <v>63</v>
      </c>
      <c r="C48" s="12">
        <v>0</v>
      </c>
      <c r="D48" s="12"/>
      <c r="E48" s="12">
        <v>28258853400</v>
      </c>
      <c r="F48" s="12"/>
      <c r="G48" s="12">
        <v>0</v>
      </c>
      <c r="H48" s="12"/>
      <c r="I48" s="12">
        <f t="shared" si="0"/>
        <v>28258853400</v>
      </c>
      <c r="J48" s="12"/>
      <c r="K48" s="9">
        <f t="shared" si="1"/>
        <v>1.470713611376151E-2</v>
      </c>
      <c r="L48" s="12"/>
      <c r="M48" s="12">
        <v>0</v>
      </c>
      <c r="N48" s="12"/>
      <c r="O48" s="12">
        <v>62744022013</v>
      </c>
      <c r="P48" s="12"/>
      <c r="Q48" s="12">
        <v>0</v>
      </c>
      <c r="R48" s="12"/>
      <c r="S48" s="12">
        <f t="shared" si="2"/>
        <v>62744022013</v>
      </c>
      <c r="T48" s="12"/>
      <c r="U48" s="9">
        <f t="shared" si="3"/>
        <v>1.55360321744973E-2</v>
      </c>
    </row>
    <row r="49" spans="1:21">
      <c r="A49" s="1" t="s">
        <v>44</v>
      </c>
      <c r="C49" s="12">
        <v>0</v>
      </c>
      <c r="D49" s="12"/>
      <c r="E49" s="12">
        <v>7961443867</v>
      </c>
      <c r="F49" s="12"/>
      <c r="G49" s="12">
        <v>0</v>
      </c>
      <c r="H49" s="12"/>
      <c r="I49" s="12">
        <f t="shared" si="0"/>
        <v>7961443867</v>
      </c>
      <c r="J49" s="12"/>
      <c r="K49" s="9">
        <f t="shared" si="1"/>
        <v>4.1434815828033838E-3</v>
      </c>
      <c r="L49" s="12"/>
      <c r="M49" s="12">
        <v>0</v>
      </c>
      <c r="N49" s="12"/>
      <c r="O49" s="12">
        <v>9474906463</v>
      </c>
      <c r="P49" s="12"/>
      <c r="Q49" s="12">
        <v>0</v>
      </c>
      <c r="R49" s="12"/>
      <c r="S49" s="12">
        <f t="shared" si="2"/>
        <v>9474906463</v>
      </c>
      <c r="T49" s="12"/>
      <c r="U49" s="9">
        <f t="shared" si="3"/>
        <v>2.3460793066313376E-3</v>
      </c>
    </row>
    <row r="50" spans="1:21">
      <c r="A50" s="1" t="s">
        <v>51</v>
      </c>
      <c r="C50" s="12">
        <v>0</v>
      </c>
      <c r="D50" s="12"/>
      <c r="E50" s="12">
        <v>0</v>
      </c>
      <c r="F50" s="12"/>
      <c r="G50" s="12">
        <v>0</v>
      </c>
      <c r="H50" s="12"/>
      <c r="I50" s="12">
        <f t="shared" si="0"/>
        <v>0</v>
      </c>
      <c r="J50" s="12"/>
      <c r="K50" s="9">
        <f t="shared" si="1"/>
        <v>0</v>
      </c>
      <c r="L50" s="12"/>
      <c r="M50" s="12">
        <v>0</v>
      </c>
      <c r="N50" s="12"/>
      <c r="O50" s="12">
        <v>0</v>
      </c>
      <c r="P50" s="12"/>
      <c r="Q50" s="12">
        <v>0</v>
      </c>
      <c r="R50" s="12"/>
      <c r="S50" s="12">
        <f t="shared" si="2"/>
        <v>0</v>
      </c>
      <c r="T50" s="12"/>
      <c r="U50" s="9">
        <f t="shared" si="3"/>
        <v>0</v>
      </c>
    </row>
    <row r="51" spans="1:21">
      <c r="A51" s="1" t="s">
        <v>52</v>
      </c>
      <c r="C51" s="12">
        <v>0</v>
      </c>
      <c r="D51" s="12"/>
      <c r="E51" s="12">
        <v>24802695389</v>
      </c>
      <c r="F51" s="12"/>
      <c r="G51" s="12">
        <v>0</v>
      </c>
      <c r="H51" s="12"/>
      <c r="I51" s="12">
        <f t="shared" si="0"/>
        <v>24802695389</v>
      </c>
      <c r="J51" s="12"/>
      <c r="K51" s="9">
        <f t="shared" si="1"/>
        <v>1.2908401197699974E-2</v>
      </c>
      <c r="L51" s="12"/>
      <c r="M51" s="12">
        <v>0</v>
      </c>
      <c r="N51" s="12"/>
      <c r="O51" s="12">
        <v>44747720022</v>
      </c>
      <c r="P51" s="12"/>
      <c r="Q51" s="12">
        <v>0</v>
      </c>
      <c r="R51" s="12"/>
      <c r="S51" s="12">
        <f t="shared" si="2"/>
        <v>44747720022</v>
      </c>
      <c r="T51" s="12"/>
      <c r="U51" s="9">
        <f t="shared" si="3"/>
        <v>1.1079972174132372E-2</v>
      </c>
    </row>
    <row r="52" spans="1:21">
      <c r="A52" s="1" t="s">
        <v>38</v>
      </c>
      <c r="C52" s="12">
        <v>0</v>
      </c>
      <c r="D52" s="12"/>
      <c r="E52" s="12">
        <v>14745227340</v>
      </c>
      <c r="F52" s="12"/>
      <c r="G52" s="12">
        <v>0</v>
      </c>
      <c r="H52" s="12"/>
      <c r="I52" s="12">
        <f t="shared" si="0"/>
        <v>14745227340</v>
      </c>
      <c r="J52" s="12"/>
      <c r="K52" s="9">
        <f t="shared" si="1"/>
        <v>7.6740574873337773E-3</v>
      </c>
      <c r="L52" s="12"/>
      <c r="M52" s="12">
        <v>0</v>
      </c>
      <c r="N52" s="12"/>
      <c r="O52" s="12">
        <v>48624600879</v>
      </c>
      <c r="P52" s="12"/>
      <c r="Q52" s="12">
        <v>0</v>
      </c>
      <c r="R52" s="12"/>
      <c r="S52" s="12">
        <f t="shared" si="2"/>
        <v>48624600879</v>
      </c>
      <c r="T52" s="12"/>
      <c r="U52" s="9">
        <f t="shared" si="3"/>
        <v>1.2039925709125161E-2</v>
      </c>
    </row>
    <row r="53" spans="1:21">
      <c r="A53" s="1" t="s">
        <v>15</v>
      </c>
      <c r="C53" s="12">
        <v>0</v>
      </c>
      <c r="D53" s="12"/>
      <c r="E53" s="12">
        <v>21814427250</v>
      </c>
      <c r="F53" s="12"/>
      <c r="G53" s="12">
        <v>0</v>
      </c>
      <c r="H53" s="12"/>
      <c r="I53" s="12">
        <f t="shared" si="0"/>
        <v>21814427250</v>
      </c>
      <c r="J53" s="12"/>
      <c r="K53" s="9">
        <f t="shared" si="1"/>
        <v>1.1353176516691162E-2</v>
      </c>
      <c r="L53" s="12"/>
      <c r="M53" s="12">
        <v>0</v>
      </c>
      <c r="N53" s="12"/>
      <c r="O53" s="12">
        <v>27992448000</v>
      </c>
      <c r="P53" s="12"/>
      <c r="Q53" s="12">
        <v>0</v>
      </c>
      <c r="R53" s="12"/>
      <c r="S53" s="12">
        <f t="shared" si="2"/>
        <v>27992448000</v>
      </c>
      <c r="T53" s="12"/>
      <c r="U53" s="9">
        <f t="shared" si="3"/>
        <v>6.931203305405525E-3</v>
      </c>
    </row>
    <row r="54" spans="1:21">
      <c r="A54" s="1" t="s">
        <v>54</v>
      </c>
      <c r="C54" s="12">
        <v>0</v>
      </c>
      <c r="D54" s="12"/>
      <c r="E54" s="12">
        <v>166090059736</v>
      </c>
      <c r="F54" s="12"/>
      <c r="G54" s="12">
        <v>0</v>
      </c>
      <c r="H54" s="12"/>
      <c r="I54" s="12">
        <f t="shared" si="0"/>
        <v>166090059736</v>
      </c>
      <c r="J54" s="12"/>
      <c r="K54" s="9">
        <f t="shared" si="1"/>
        <v>8.6440489325732242E-2</v>
      </c>
      <c r="L54" s="12"/>
      <c r="M54" s="12">
        <v>0</v>
      </c>
      <c r="N54" s="12"/>
      <c r="O54" s="12">
        <v>263453198201</v>
      </c>
      <c r="P54" s="12"/>
      <c r="Q54" s="12">
        <v>0</v>
      </c>
      <c r="R54" s="12"/>
      <c r="S54" s="12">
        <f t="shared" si="2"/>
        <v>263453198201</v>
      </c>
      <c r="T54" s="12"/>
      <c r="U54" s="9">
        <f t="shared" si="3"/>
        <v>6.5233582936027171E-2</v>
      </c>
    </row>
    <row r="55" spans="1:21">
      <c r="A55" s="1" t="s">
        <v>61</v>
      </c>
      <c r="C55" s="12">
        <v>0</v>
      </c>
      <c r="D55" s="12"/>
      <c r="E55" s="12">
        <v>36290294342</v>
      </c>
      <c r="F55" s="12"/>
      <c r="G55" s="12">
        <v>0</v>
      </c>
      <c r="H55" s="12"/>
      <c r="I55" s="12">
        <f t="shared" si="0"/>
        <v>36290294342</v>
      </c>
      <c r="J55" s="12"/>
      <c r="K55" s="9">
        <f t="shared" si="1"/>
        <v>1.8887047218138837E-2</v>
      </c>
      <c r="L55" s="12"/>
      <c r="M55" s="12">
        <v>0</v>
      </c>
      <c r="N55" s="12"/>
      <c r="O55" s="12">
        <v>102073653291</v>
      </c>
      <c r="P55" s="12"/>
      <c r="Q55" s="12">
        <v>0</v>
      </c>
      <c r="R55" s="12"/>
      <c r="S55" s="12">
        <f t="shared" si="2"/>
        <v>102073653291</v>
      </c>
      <c r="T55" s="12"/>
      <c r="U55" s="9">
        <f t="shared" si="3"/>
        <v>2.5274432700040979E-2</v>
      </c>
    </row>
    <row r="56" spans="1:21">
      <c r="A56" s="1" t="s">
        <v>53</v>
      </c>
      <c r="C56" s="12">
        <v>0</v>
      </c>
      <c r="D56" s="12"/>
      <c r="E56" s="12">
        <v>31571055614</v>
      </c>
      <c r="F56" s="12"/>
      <c r="G56" s="12">
        <v>0</v>
      </c>
      <c r="H56" s="12"/>
      <c r="I56" s="12">
        <f t="shared" si="0"/>
        <v>31571055614</v>
      </c>
      <c r="J56" s="12"/>
      <c r="K56" s="9">
        <f t="shared" si="1"/>
        <v>1.6430950173308607E-2</v>
      </c>
      <c r="L56" s="12"/>
      <c r="M56" s="12">
        <v>0</v>
      </c>
      <c r="N56" s="12"/>
      <c r="O56" s="12">
        <v>34877773700</v>
      </c>
      <c r="P56" s="12"/>
      <c r="Q56" s="12">
        <v>0</v>
      </c>
      <c r="R56" s="12"/>
      <c r="S56" s="12">
        <f t="shared" si="2"/>
        <v>34877773700</v>
      </c>
      <c r="T56" s="12"/>
      <c r="U56" s="9">
        <f t="shared" si="3"/>
        <v>8.6360771431861147E-3</v>
      </c>
    </row>
    <row r="57" spans="1:21">
      <c r="A57" s="1" t="s">
        <v>23</v>
      </c>
      <c r="C57" s="12">
        <v>0</v>
      </c>
      <c r="D57" s="12"/>
      <c r="E57" s="12">
        <v>53827807500</v>
      </c>
      <c r="F57" s="12"/>
      <c r="G57" s="12">
        <v>0</v>
      </c>
      <c r="H57" s="12"/>
      <c r="I57" s="12">
        <f t="shared" si="0"/>
        <v>53827807500</v>
      </c>
      <c r="J57" s="12"/>
      <c r="K57" s="9">
        <f t="shared" si="1"/>
        <v>2.8014331664562606E-2</v>
      </c>
      <c r="L57" s="12"/>
      <c r="M57" s="12">
        <v>0</v>
      </c>
      <c r="N57" s="12"/>
      <c r="O57" s="12">
        <v>148089469500</v>
      </c>
      <c r="P57" s="12"/>
      <c r="Q57" s="12">
        <v>0</v>
      </c>
      <c r="R57" s="12"/>
      <c r="S57" s="12">
        <f t="shared" si="2"/>
        <v>148089469500</v>
      </c>
      <c r="T57" s="12"/>
      <c r="U57" s="9">
        <f t="shared" si="3"/>
        <v>3.6668397865529681E-2</v>
      </c>
    </row>
    <row r="58" spans="1:21">
      <c r="A58" s="1" t="s">
        <v>64</v>
      </c>
      <c r="C58" s="12">
        <v>0</v>
      </c>
      <c r="D58" s="12"/>
      <c r="E58" s="12">
        <v>38222329514</v>
      </c>
      <c r="F58" s="12"/>
      <c r="G58" s="12">
        <v>0</v>
      </c>
      <c r="H58" s="12"/>
      <c r="I58" s="12">
        <f t="shared" si="0"/>
        <v>38222329514</v>
      </c>
      <c r="J58" s="12"/>
      <c r="K58" s="9">
        <f t="shared" si="1"/>
        <v>1.989256233402031E-2</v>
      </c>
      <c r="L58" s="12"/>
      <c r="M58" s="12">
        <v>0</v>
      </c>
      <c r="N58" s="12"/>
      <c r="O58" s="12">
        <v>78906091898</v>
      </c>
      <c r="P58" s="12"/>
      <c r="Q58" s="12">
        <v>0</v>
      </c>
      <c r="R58" s="12"/>
      <c r="S58" s="12">
        <f t="shared" si="2"/>
        <v>78906091898</v>
      </c>
      <c r="T58" s="12"/>
      <c r="U58" s="9">
        <f t="shared" si="3"/>
        <v>1.9537918404994435E-2</v>
      </c>
    </row>
    <row r="59" spans="1:21">
      <c r="A59" s="1" t="s">
        <v>18</v>
      </c>
      <c r="C59" s="12">
        <v>0</v>
      </c>
      <c r="D59" s="12"/>
      <c r="E59" s="12">
        <v>54159032753</v>
      </c>
      <c r="F59" s="12"/>
      <c r="G59" s="12">
        <v>0</v>
      </c>
      <c r="H59" s="12"/>
      <c r="I59" s="12">
        <f t="shared" si="0"/>
        <v>54159032753</v>
      </c>
      <c r="J59" s="12"/>
      <c r="K59" s="9">
        <f t="shared" si="1"/>
        <v>2.8186715689180748E-2</v>
      </c>
      <c r="L59" s="12"/>
      <c r="M59" s="12">
        <v>0</v>
      </c>
      <c r="N59" s="12"/>
      <c r="O59" s="12">
        <v>204600790401</v>
      </c>
      <c r="P59" s="12"/>
      <c r="Q59" s="12">
        <v>0</v>
      </c>
      <c r="R59" s="12"/>
      <c r="S59" s="12">
        <f t="shared" si="2"/>
        <v>204600790401</v>
      </c>
      <c r="T59" s="12"/>
      <c r="U59" s="9">
        <f t="shared" si="3"/>
        <v>5.0661152419252301E-2</v>
      </c>
    </row>
    <row r="60" spans="1:21">
      <c r="A60" s="1" t="s">
        <v>59</v>
      </c>
      <c r="C60" s="12">
        <v>0</v>
      </c>
      <c r="D60" s="12"/>
      <c r="E60" s="12">
        <v>21399104730</v>
      </c>
      <c r="F60" s="12"/>
      <c r="G60" s="12">
        <v>0</v>
      </c>
      <c r="H60" s="12"/>
      <c r="I60" s="12">
        <f t="shared" si="0"/>
        <v>21399104730</v>
      </c>
      <c r="J60" s="12"/>
      <c r="K60" s="9">
        <f t="shared" si="1"/>
        <v>1.1137024617451313E-2</v>
      </c>
      <c r="L60" s="12"/>
      <c r="M60" s="12">
        <v>0</v>
      </c>
      <c r="N60" s="12"/>
      <c r="O60" s="12">
        <v>36716358643</v>
      </c>
      <c r="P60" s="12"/>
      <c r="Q60" s="12">
        <v>0</v>
      </c>
      <c r="R60" s="12"/>
      <c r="S60" s="12">
        <f t="shared" si="2"/>
        <v>36716358643</v>
      </c>
      <c r="T60" s="12"/>
      <c r="U60" s="9">
        <f t="shared" si="3"/>
        <v>9.0913287179748021E-3</v>
      </c>
    </row>
    <row r="61" spans="1:21">
      <c r="A61" s="1" t="s">
        <v>57</v>
      </c>
      <c r="C61" s="12">
        <v>0</v>
      </c>
      <c r="D61" s="12"/>
      <c r="E61" s="12">
        <v>22513244400</v>
      </c>
      <c r="F61" s="12"/>
      <c r="G61" s="12">
        <v>0</v>
      </c>
      <c r="H61" s="12"/>
      <c r="I61" s="12">
        <f t="shared" si="0"/>
        <v>22513244400</v>
      </c>
      <c r="J61" s="12"/>
      <c r="K61" s="9">
        <f t="shared" si="1"/>
        <v>1.1716871348827589E-2</v>
      </c>
      <c r="L61" s="12"/>
      <c r="M61" s="12">
        <v>0</v>
      </c>
      <c r="N61" s="12"/>
      <c r="O61" s="12">
        <v>28615518540</v>
      </c>
      <c r="P61" s="12"/>
      <c r="Q61" s="12">
        <v>0</v>
      </c>
      <c r="R61" s="12"/>
      <c r="S61" s="12">
        <f t="shared" si="2"/>
        <v>28615518540</v>
      </c>
      <c r="T61" s="12"/>
      <c r="U61" s="9">
        <f t="shared" si="3"/>
        <v>7.0854816517062413E-3</v>
      </c>
    </row>
    <row r="62" spans="1:21">
      <c r="A62" s="1" t="s">
        <v>43</v>
      </c>
      <c r="C62" s="12">
        <v>0</v>
      </c>
      <c r="D62" s="12"/>
      <c r="E62" s="12">
        <v>43314654520</v>
      </c>
      <c r="F62" s="12"/>
      <c r="G62" s="12">
        <v>0</v>
      </c>
      <c r="H62" s="12"/>
      <c r="I62" s="12">
        <f t="shared" si="0"/>
        <v>43314654520</v>
      </c>
      <c r="J62" s="12"/>
      <c r="K62" s="9">
        <f t="shared" si="1"/>
        <v>2.2542829701158194E-2</v>
      </c>
      <c r="L62" s="12"/>
      <c r="M62" s="12">
        <v>0</v>
      </c>
      <c r="N62" s="12"/>
      <c r="O62" s="12">
        <v>54746965460</v>
      </c>
      <c r="P62" s="12"/>
      <c r="Q62" s="12">
        <v>0</v>
      </c>
      <c r="R62" s="12"/>
      <c r="S62" s="12">
        <f t="shared" si="2"/>
        <v>54746965460</v>
      </c>
      <c r="T62" s="12"/>
      <c r="U62" s="9">
        <f t="shared" si="3"/>
        <v>1.3555882928040953E-2</v>
      </c>
    </row>
    <row r="63" spans="1:21">
      <c r="A63" s="1" t="s">
        <v>17</v>
      </c>
      <c r="C63" s="12">
        <v>0</v>
      </c>
      <c r="D63" s="12"/>
      <c r="E63" s="12">
        <v>198426063486</v>
      </c>
      <c r="F63" s="12"/>
      <c r="G63" s="12">
        <v>0</v>
      </c>
      <c r="H63" s="12"/>
      <c r="I63" s="12">
        <f t="shared" si="0"/>
        <v>198426063486</v>
      </c>
      <c r="J63" s="12"/>
      <c r="K63" s="9">
        <f t="shared" si="1"/>
        <v>0.10326955177192308</v>
      </c>
      <c r="L63" s="12"/>
      <c r="M63" s="12">
        <v>0</v>
      </c>
      <c r="N63" s="12"/>
      <c r="O63" s="12">
        <v>298976622220</v>
      </c>
      <c r="P63" s="12"/>
      <c r="Q63" s="12">
        <v>0</v>
      </c>
      <c r="R63" s="12"/>
      <c r="S63" s="12">
        <f t="shared" si="2"/>
        <v>298976622220</v>
      </c>
      <c r="T63" s="12"/>
      <c r="U63" s="9">
        <f t="shared" si="3"/>
        <v>7.4029529399152333E-2</v>
      </c>
    </row>
    <row r="64" spans="1:21">
      <c r="A64" s="1" t="s">
        <v>65</v>
      </c>
      <c r="C64" s="12">
        <v>0</v>
      </c>
      <c r="D64" s="12"/>
      <c r="E64" s="12">
        <v>-6566447779</v>
      </c>
      <c r="F64" s="12"/>
      <c r="G64" s="12">
        <v>0</v>
      </c>
      <c r="H64" s="12"/>
      <c r="I64" s="12">
        <f t="shared" si="0"/>
        <v>-6566447779</v>
      </c>
      <c r="J64" s="12"/>
      <c r="K64" s="9">
        <f t="shared" si="1"/>
        <v>-3.4174649587750067E-3</v>
      </c>
      <c r="L64" s="12"/>
      <c r="M64" s="12">
        <v>0</v>
      </c>
      <c r="N64" s="12"/>
      <c r="O64" s="12">
        <v>-6566447779</v>
      </c>
      <c r="P64" s="12"/>
      <c r="Q64" s="12">
        <v>0</v>
      </c>
      <c r="R64" s="12"/>
      <c r="S64" s="12">
        <f t="shared" si="2"/>
        <v>-6566447779</v>
      </c>
      <c r="T64" s="12"/>
      <c r="U64" s="9">
        <f t="shared" si="3"/>
        <v>-1.625916552585096E-3</v>
      </c>
    </row>
    <row r="65" spans="1:21">
      <c r="A65" s="1" t="s">
        <v>21</v>
      </c>
      <c r="C65" s="12">
        <v>0</v>
      </c>
      <c r="D65" s="12"/>
      <c r="E65" s="12">
        <v>35592047081</v>
      </c>
      <c r="F65" s="12"/>
      <c r="G65" s="12">
        <v>0</v>
      </c>
      <c r="H65" s="12"/>
      <c r="I65" s="12">
        <f t="shared" si="0"/>
        <v>35592047081</v>
      </c>
      <c r="J65" s="12"/>
      <c r="K65" s="9">
        <f t="shared" si="1"/>
        <v>1.8523648981018992E-2</v>
      </c>
      <c r="L65" s="12"/>
      <c r="M65" s="12">
        <v>0</v>
      </c>
      <c r="N65" s="12"/>
      <c r="O65" s="12">
        <v>40028886162</v>
      </c>
      <c r="P65" s="12"/>
      <c r="Q65" s="12">
        <v>0</v>
      </c>
      <c r="R65" s="12"/>
      <c r="S65" s="12">
        <f t="shared" si="2"/>
        <v>40028886162</v>
      </c>
      <c r="T65" s="12"/>
      <c r="U65" s="9">
        <f t="shared" si="3"/>
        <v>9.9115428589080842E-3</v>
      </c>
    </row>
    <row r="66" spans="1:21">
      <c r="A66" s="1" t="s">
        <v>29</v>
      </c>
      <c r="C66" s="12">
        <v>0</v>
      </c>
      <c r="D66" s="12"/>
      <c r="E66" s="12">
        <v>14740863078</v>
      </c>
      <c r="F66" s="12"/>
      <c r="G66" s="12">
        <v>0</v>
      </c>
      <c r="H66" s="12"/>
      <c r="I66" s="12">
        <f t="shared" si="0"/>
        <v>14740863078</v>
      </c>
      <c r="J66" s="12"/>
      <c r="K66" s="9">
        <f t="shared" si="1"/>
        <v>7.6717861356139618E-3</v>
      </c>
      <c r="L66" s="12"/>
      <c r="M66" s="12">
        <v>0</v>
      </c>
      <c r="N66" s="12"/>
      <c r="O66" s="12">
        <v>28434152129</v>
      </c>
      <c r="P66" s="12"/>
      <c r="Q66" s="12">
        <v>0</v>
      </c>
      <c r="R66" s="12"/>
      <c r="S66" s="12">
        <f t="shared" si="2"/>
        <v>28434152129</v>
      </c>
      <c r="T66" s="12"/>
      <c r="U66" s="9">
        <f t="shared" si="3"/>
        <v>7.0405735583728988E-3</v>
      </c>
    </row>
    <row r="67" spans="1:21" ht="24.75" thickBot="1">
      <c r="C67" s="13">
        <f>SUM(C8:C66)</f>
        <v>290942990416</v>
      </c>
      <c r="D67" s="12"/>
      <c r="E67" s="13">
        <f>SUM(E8:E66)</f>
        <v>1647343385410</v>
      </c>
      <c r="F67" s="12"/>
      <c r="G67" s="13">
        <f>SUM(G8:G66)</f>
        <v>-16848158255</v>
      </c>
      <c r="H67" s="12"/>
      <c r="I67" s="13">
        <f>SUM(I8:I66)</f>
        <v>1921438217571</v>
      </c>
      <c r="J67" s="12"/>
      <c r="K67" s="18">
        <f>SUM(K8:K66)</f>
        <v>1</v>
      </c>
      <c r="L67" s="12"/>
      <c r="M67" s="13">
        <f>SUM(M8:M66)</f>
        <v>358280096957</v>
      </c>
      <c r="N67" s="12"/>
      <c r="O67" s="13">
        <f>SUM(O8:O66)</f>
        <v>3737073889859</v>
      </c>
      <c r="P67" s="12"/>
      <c r="Q67" s="13">
        <f>SUM(Q8:Q66)</f>
        <v>-56740954333</v>
      </c>
      <c r="R67" s="12"/>
      <c r="S67" s="13">
        <f>SUM(S8:S66)</f>
        <v>4038613032483</v>
      </c>
      <c r="T67" s="12"/>
      <c r="U67" s="18">
        <f>SUM(U8:U66)</f>
        <v>0.99999999999999967</v>
      </c>
    </row>
    <row r="68" spans="1:21" ht="24.75" thickTop="1"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</row>
  </sheetData>
  <mergeCells count="16">
    <mergeCell ref="A4:U4"/>
    <mergeCell ref="A3:U3"/>
    <mergeCell ref="A2:U2"/>
    <mergeCell ref="S7"/>
    <mergeCell ref="U7"/>
    <mergeCell ref="M6:U6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تاییدیه</vt:lpstr>
      <vt:lpstr>سهام</vt:lpstr>
      <vt:lpstr>اوراق مشارکت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جمع درآمدها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Ghayouri, Ali</dc:creator>
  <cp:lastModifiedBy>Ghayouri, Ali</cp:lastModifiedBy>
  <dcterms:created xsi:type="dcterms:W3CDTF">2023-01-23T11:14:39Z</dcterms:created>
  <dcterms:modified xsi:type="dcterms:W3CDTF">2023-01-30T14:13:53Z</dcterms:modified>
</cp:coreProperties>
</file>