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بهمن\"/>
    </mc:Choice>
  </mc:AlternateContent>
  <xr:revisionPtr revIDLastSave="0" documentId="13_ncr:1_{6A3A0EF4-53AB-4F61-83CA-C9093242825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8" i="15"/>
  <c r="E9" i="15"/>
  <c r="E10" i="15"/>
  <c r="E7" i="15"/>
  <c r="E11" i="15" s="1"/>
  <c r="F11" i="15"/>
  <c r="C11" i="15"/>
  <c r="C10" i="15"/>
  <c r="C9" i="15"/>
  <c r="C8" i="15"/>
  <c r="C7" i="15"/>
  <c r="K11" i="13"/>
  <c r="K9" i="13"/>
  <c r="K10" i="13"/>
  <c r="K8" i="13"/>
  <c r="G11" i="13"/>
  <c r="G9" i="13"/>
  <c r="G10" i="13"/>
  <c r="G8" i="13"/>
  <c r="E11" i="13"/>
  <c r="I11" i="13"/>
  <c r="I26" i="12"/>
  <c r="C28" i="12"/>
  <c r="E28" i="12"/>
  <c r="G28" i="12"/>
  <c r="I28" i="12"/>
  <c r="K28" i="12"/>
  <c r="M28" i="12"/>
  <c r="O28" i="12"/>
  <c r="Q2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7" i="12"/>
  <c r="I8" i="12"/>
  <c r="S72" i="11"/>
  <c r="U12" i="11" s="1"/>
  <c r="Q72" i="11"/>
  <c r="O72" i="11"/>
  <c r="M72" i="11"/>
  <c r="G72" i="11"/>
  <c r="E72" i="11"/>
  <c r="C72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 s="1"/>
  <c r="I8" i="11"/>
  <c r="Q50" i="10"/>
  <c r="O50" i="10"/>
  <c r="M50" i="10"/>
  <c r="I50" i="10"/>
  <c r="G50" i="10"/>
  <c r="E50" i="10"/>
  <c r="E72" i="9"/>
  <c r="G72" i="9"/>
  <c r="I72" i="9"/>
  <c r="M72" i="9"/>
  <c r="O72" i="9"/>
  <c r="Q72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8" i="9"/>
  <c r="I8" i="9"/>
  <c r="S17" i="8"/>
  <c r="Q17" i="8"/>
  <c r="O17" i="8"/>
  <c r="M17" i="8"/>
  <c r="K17" i="8"/>
  <c r="I17" i="8"/>
  <c r="S15" i="7"/>
  <c r="Q15" i="7"/>
  <c r="O15" i="7"/>
  <c r="M15" i="7"/>
  <c r="K15" i="7"/>
  <c r="I15" i="7"/>
  <c r="S11" i="6"/>
  <c r="K11" i="6"/>
  <c r="M11" i="6"/>
  <c r="O11" i="6"/>
  <c r="Q11" i="6"/>
  <c r="AK22" i="3"/>
  <c r="AI22" i="3"/>
  <c r="AG22" i="3"/>
  <c r="AA22" i="3"/>
  <c r="W22" i="3"/>
  <c r="S22" i="3"/>
  <c r="Q22" i="3"/>
  <c r="Y66" i="1"/>
  <c r="W66" i="1"/>
  <c r="U66" i="1"/>
  <c r="O66" i="1"/>
  <c r="K66" i="1"/>
  <c r="G66" i="1"/>
  <c r="E66" i="1"/>
  <c r="U71" i="11" l="1"/>
  <c r="U67" i="11"/>
  <c r="U63" i="11"/>
  <c r="U59" i="11"/>
  <c r="U55" i="11"/>
  <c r="U51" i="11"/>
  <c r="U47" i="11"/>
  <c r="U43" i="11"/>
  <c r="U39" i="11"/>
  <c r="U35" i="11"/>
  <c r="U31" i="11"/>
  <c r="U27" i="11"/>
  <c r="U23" i="11"/>
  <c r="U19" i="11"/>
  <c r="U15" i="11"/>
  <c r="U11" i="11"/>
  <c r="U70" i="11"/>
  <c r="U66" i="11"/>
  <c r="U62" i="11"/>
  <c r="U58" i="11"/>
  <c r="U54" i="11"/>
  <c r="U50" i="11"/>
  <c r="U46" i="11"/>
  <c r="U42" i="11"/>
  <c r="U38" i="11"/>
  <c r="U34" i="11"/>
  <c r="U30" i="11"/>
  <c r="U26" i="11"/>
  <c r="U22" i="11"/>
  <c r="U18" i="11"/>
  <c r="U14" i="11"/>
  <c r="U10" i="11"/>
  <c r="U69" i="11"/>
  <c r="U65" i="11"/>
  <c r="U61" i="11"/>
  <c r="U57" i="11"/>
  <c r="U53" i="11"/>
  <c r="U49" i="11"/>
  <c r="U45" i="11"/>
  <c r="U41" i="11"/>
  <c r="U37" i="11"/>
  <c r="U33" i="11"/>
  <c r="U29" i="11"/>
  <c r="U25" i="11"/>
  <c r="U21" i="11"/>
  <c r="U17" i="11"/>
  <c r="U13" i="11"/>
  <c r="U9" i="11"/>
  <c r="U8" i="11"/>
  <c r="U68" i="11"/>
  <c r="U64" i="11"/>
  <c r="U60" i="11"/>
  <c r="U56" i="11"/>
  <c r="U52" i="11"/>
  <c r="U48" i="11"/>
  <c r="U44" i="11"/>
  <c r="U40" i="11"/>
  <c r="U36" i="11"/>
  <c r="U32" i="11"/>
  <c r="U28" i="11"/>
  <c r="U24" i="11"/>
  <c r="U20" i="11"/>
  <c r="U16" i="11"/>
  <c r="K9" i="11"/>
  <c r="K13" i="11"/>
  <c r="K17" i="11"/>
  <c r="K21" i="11"/>
  <c r="K25" i="11"/>
  <c r="K29" i="11"/>
  <c r="K33" i="11"/>
  <c r="K37" i="11"/>
  <c r="K41" i="11"/>
  <c r="K45" i="11"/>
  <c r="K49" i="11"/>
  <c r="K53" i="11"/>
  <c r="K57" i="11"/>
  <c r="K61" i="11"/>
  <c r="K65" i="11"/>
  <c r="K69" i="11"/>
  <c r="K10" i="11"/>
  <c r="K14" i="11"/>
  <c r="K18" i="11"/>
  <c r="K22" i="11"/>
  <c r="K26" i="11"/>
  <c r="K30" i="11"/>
  <c r="K34" i="11"/>
  <c r="K38" i="11"/>
  <c r="K42" i="11"/>
  <c r="K46" i="11"/>
  <c r="K50" i="11"/>
  <c r="K54" i="11"/>
  <c r="K58" i="11"/>
  <c r="K62" i="11"/>
  <c r="K66" i="11"/>
  <c r="K70" i="11"/>
  <c r="K11" i="11"/>
  <c r="K15" i="11"/>
  <c r="K19" i="11"/>
  <c r="K23" i="11"/>
  <c r="K27" i="11"/>
  <c r="K31" i="11"/>
  <c r="K35" i="11"/>
  <c r="K39" i="11"/>
  <c r="K43" i="11"/>
  <c r="K47" i="11"/>
  <c r="K51" i="11"/>
  <c r="K55" i="11"/>
  <c r="K59" i="11"/>
  <c r="K63" i="11"/>
  <c r="K67" i="11"/>
  <c r="K12" i="11"/>
  <c r="K16" i="11"/>
  <c r="K20" i="11"/>
  <c r="K24" i="11"/>
  <c r="K28" i="11"/>
  <c r="K32" i="11"/>
  <c r="K36" i="11"/>
  <c r="K40" i="11"/>
  <c r="K44" i="11"/>
  <c r="K48" i="11"/>
  <c r="K52" i="11"/>
  <c r="K56" i="11"/>
  <c r="K60" i="11"/>
  <c r="K64" i="11"/>
  <c r="K68" i="11"/>
  <c r="K8" i="11"/>
  <c r="K71" i="11"/>
  <c r="U72" i="11" l="1"/>
  <c r="K72" i="11"/>
</calcChain>
</file>

<file path=xl/sharedStrings.xml><?xml version="1.0" encoding="utf-8"?>
<sst xmlns="http://schemas.openxmlformats.org/spreadsheetml/2006/main" count="738" uniqueCount="201">
  <si>
    <t>صندوق سرمایه‌گذاری مشترک امید توسعه</t>
  </si>
  <si>
    <t>صورت وضعیت پورتفوی</t>
  </si>
  <si>
    <t>برای ماه منتهی به 1401/11/30</t>
  </si>
  <si>
    <t>نام شرکت</t>
  </si>
  <si>
    <t>1401/10/30</t>
  </si>
  <si>
    <t>تغییرات طی دوره</t>
  </si>
  <si>
    <t>1401/11/30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</si>
  <si>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</si>
  <si>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</si>
  <si>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</si>
  <si>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</si>
  <si>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</si>
  <si>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</si>
  <si>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</si>
  <si>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</si>
  <si>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</si>
  <si>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ملت</t>
  </si>
  <si>
    <t>پارس‌ دارو</t>
  </si>
  <si>
    <t>پالایش نفت بندرعباس</t>
  </si>
  <si>
    <t>پالایش نفت تبریز</t>
  </si>
  <si>
    <t>پتروشیمی پردیس</t>
  </si>
  <si>
    <t>پتروشیمی تندگویان</t>
  </si>
  <si>
    <t>پتروشیمی‌شیراز</t>
  </si>
  <si>
    <t>تراکتورسازی‌ایران‌</t>
  </si>
  <si>
    <t>توسعه‌معادن‌وفلزات‌</t>
  </si>
  <si>
    <t>ح.دریایی وکشتیرانی خط دریابندر</t>
  </si>
  <si>
    <t>داروپخش‌ (هلدینگ‌</t>
  </si>
  <si>
    <t>دریایی و کشتیرانی خط دریابندر</t>
  </si>
  <si>
    <t>دوده‌ صنعتی‌ پارس‌</t>
  </si>
  <si>
    <t>زغال سنگ پروده طبس</t>
  </si>
  <si>
    <t>سخت آژند</t>
  </si>
  <si>
    <t>سرمایه گذاری پارس آریان</t>
  </si>
  <si>
    <t>سرمایه گذاری تامین اجتماعی</t>
  </si>
  <si>
    <t>سرمایه گذاری دارویی تامین</t>
  </si>
  <si>
    <t>سرمایه گذاری صبا تامین</t>
  </si>
  <si>
    <t>سرمایه گذاری صدرتامین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</si>
  <si>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</si>
  <si>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</si>
  <si>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</si>
  <si>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</si>
  <si>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</si>
  <si>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</si>
  <si>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</si>
  <si>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فارس نو</t>
  </si>
  <si>
    <t>سیمان‌ بجنورد</t>
  </si>
  <si>
    <t>سیمان‌ شمال‌</t>
  </si>
  <si>
    <t>سیمان‌هرمزگان‌</t>
  </si>
  <si>
    <t>شرکت صنایع غذایی مینو شرق</t>
  </si>
  <si>
    <t>شیشه سازی مینا</t>
  </si>
  <si>
    <t>صنایع پتروشیمی خلیج فارس</t>
  </si>
  <si>
    <t>صنایع پتروشیمی کرمانشاه</t>
  </si>
  <si>
    <t>صنایع گلدیران</t>
  </si>
  <si>
    <t>صنایع‌ کاشی‌ و سرامیک‌ سینا</t>
  </si>
  <si>
    <t>صنایع‌خاک‌چینی‌ایران‌</t>
  </si>
  <si>
    <t>فولاد مبارکه اصفهان</t>
  </si>
  <si>
    <t>گروه مپنا (سهامی عام)</t>
  </si>
  <si>
    <t>گروه مدیریت سرمایه گذاری امید</t>
  </si>
  <si>
    <t>گروه‌بهمن‌</t>
  </si>
  <si>
    <t>گسترش نفت و گاز پارسیان</t>
  </si>
  <si>
    <t>گلتاش‌</t>
  </si>
  <si>
    <t>م .صنایع و معادن احیاء سپاهان</t>
  </si>
  <si>
    <t>مبین انرژی خلیج فارس</t>
  </si>
  <si>
    <t>مدیریت صنعت شوینده ت.ص.بهشهر</t>
  </si>
  <si>
    <t>مس‌ شهیدباهنر</t>
  </si>
  <si>
    <t>نفت‌ بهران‌</t>
  </si>
  <si>
    <t>کویر تایر</t>
  </si>
  <si>
    <t>گروه انتخاب الکترونیک آرمان</t>
  </si>
  <si>
    <t>ح . صنایع گلدیران</t>
  </si>
  <si>
    <t>سرمایه گذاری مسکن جنوب</t>
  </si>
  <si>
    <t>ح. کویر تایر</t>
  </si>
  <si>
    <t>اقتصادی و خودکفایی آزادگان</t>
  </si>
  <si>
    <t>پنبه و دانه های روغنی خراسان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</si>
  <si>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</si>
  <si>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</si>
  <si>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</si>
  <si>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</si>
  <si>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</si>
  <si>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</si>
  <si>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</si>
  <si>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</si>
  <si>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</si>
  <si>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</si>
  <si>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</si>
  <si>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</si>
  <si>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</si>
  <si>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اسنادخزانه-م11بودجه99-020906</t>
  </si>
  <si>
    <t>1400/01/11</t>
  </si>
  <si>
    <t>1402/09/06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</si>
  <si>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</si>
  <si>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</si>
  <si>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</si>
  <si>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</si>
  <si>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</si>
  <si>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اسنادخزانه-م3بودجه99-011110</t>
  </si>
  <si>
    <t>1399/06/22</t>
  </si>
  <si>
    <t>1401/11/10</t>
  </si>
  <si>
    <t>اسنادخزانه-م5بودجه99-020218</t>
  </si>
  <si>
    <t>1399/09/05</t>
  </si>
  <si>
    <t>1402/02/18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</si>
  <si>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</si>
  <si>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</si>
  <si>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</si>
  <si>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</si>
  <si>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</si>
  <si>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</si>
  <si>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گام بانک صادرات ایران0207</t>
  </si>
  <si>
    <t>1401/04/01</t>
  </si>
  <si>
    <t>1402/07/30</t>
  </si>
  <si>
    <t>گواهی اعتبار مولد سامان0207</t>
  </si>
  <si>
    <t>1401/08/01</t>
  </si>
  <si>
    <t>مرابحه عام دولت104-ش.خ020303</t>
  </si>
  <si>
    <t>1401/03/03</t>
  </si>
  <si>
    <t>1402/03/03</t>
  </si>
  <si>
    <t>مرابحه عام دولت86-ش.خ020404</t>
  </si>
  <si>
    <t>1400/03/04</t>
  </si>
  <si>
    <t>1402/04/04</t>
  </si>
  <si>
    <t>گواهی اعتبار مولد سپه0208</t>
  </si>
  <si>
    <t>1401/09/01</t>
  </si>
  <si>
    <t>1402/08/30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</si>
  <si>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</si>
  <si>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</si>
  <si>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</si>
  <si>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</si>
  <si>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</si>
  <si>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</si>
  <si>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</si>
  <si>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</si>
  <si>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</si>
  <si>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</si>
  <si>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</si>
  <si>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</si>
  <si>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</si>
  <si>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</si>
  <si>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</si>
  <si>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</si>
  <si>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 xml:space="preserve">بانک خاورمیانه ظفر </t>
  </si>
  <si>
    <t>1009-10-810-707074687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</si>
  <si>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</si>
  <si>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</si>
  <si>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</si>
  <si>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</si>
  <si>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</si>
  <si>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</si>
  <si>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</si>
  <si>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</si>
  <si>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</si>
  <si>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</si>
  <si>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دولت107-ش.خ030724</t>
  </si>
  <si>
    <t/>
  </si>
  <si>
    <t>1403/07/24</t>
  </si>
  <si>
    <t>منفعت دولتی4-شرایط خاص14010729</t>
  </si>
  <si>
    <t>1401/07/29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</si>
  <si>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</si>
  <si>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</si>
  <si>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</si>
  <si>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</si>
  <si>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</si>
  <si>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</si>
  <si>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1401/11/23</t>
  </si>
  <si>
    <t>1401/07/30</t>
  </si>
  <si>
    <t>1401/11/17</t>
  </si>
  <si>
    <t>1401/10/28</t>
  </si>
  <si>
    <t>1401/10/13</t>
  </si>
  <si>
    <t>1401/07/27</t>
  </si>
  <si>
    <t>پتروشیمی جم</t>
  </si>
  <si>
    <t>1401/08/14</t>
  </si>
  <si>
    <t>بهای فروش</t>
  </si>
  <si>
    <t>ارزش دفتری</t>
  </si>
  <si>
    <t>سود و زیان ناشی از تغییر قیمت</t>
  </si>
  <si>
    <t>سود و زیان ناشی از فروش</t>
  </si>
  <si>
    <t>معدنی و صنعتی گل گهر</t>
  </si>
  <si>
    <t>حفاری شمال</t>
  </si>
  <si>
    <t>سیمان‌ارومیه‌</t>
  </si>
  <si>
    <t>توسعه معدنی و صنعتی صبانور</t>
  </si>
  <si>
    <t>فروشگاههای زنجیره ای افق کوروش</t>
  </si>
  <si>
    <t>صنعت غذایی کورش</t>
  </si>
  <si>
    <t>فرابورس ایران</t>
  </si>
  <si>
    <t>اسنادخزانه-م4بودجه99-011215</t>
  </si>
  <si>
    <t>اسنادخزانه-م5بودجه00-030626</t>
  </si>
  <si>
    <t>اسنادخزانه-م2بودجه99-011019</t>
  </si>
  <si>
    <t>اسنادخزانه-م4بودجه00-030522</t>
  </si>
  <si>
    <t>اسنادخزانه-م14بودجه99-021025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</si>
  <si>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</si>
  <si>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</si>
  <si>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</si>
  <si>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</si>
  <si>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</si>
  <si>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</si>
  <si>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</si>
  <si>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</si>
  <si>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</si>
  <si>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</si>
  <si>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</si>
  <si>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</si>
  <si>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</si>
  <si>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</si>
  <si>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1401/11/01</t>
  </si>
  <si>
    <t>-</t>
  </si>
  <si>
    <t>از ابتدای سال مالی</t>
  </si>
  <si>
    <t xml:space="preserve"> تا 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</si>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</sst>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7" fontId="2" fillId="0" borderId="0" xfId="0" applyNumberFormat="1" applyFont="1"/>
    <xf numFmtId="3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10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525E0CA-165C-EC9A-2B10-EC0F5ABE16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ECE0-E5F7-457B-BEEB-D634B0AF9504}">
  <dimension ref="A1"/>
  <sheetViews>
    <sheetView rightToLeft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152400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Y67"/>
  <sheetViews>
    <sheetView rightToLeft="1" workbookViewId="0">
      <selection activeCell="I35" sqref="I35"/>
    </sheetView>
  </sheetViews>
  <sheetFormatPr defaultRowHeight="24" x14ac:dyDescent="0.55000000000000004"/>
  <cols>
    <col min="1" max="1" width="34.8554687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5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25" ht="24.75" x14ac:dyDescent="0.55000000000000004">
      <c r="A3" s="15" t="s">
        <v>138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25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25" ht="24.75" x14ac:dyDescent="0.55000000000000004">
      <c r="A6" s="15" t="s">
        <v>142</v>
      </c>
      <c r="C6" s="16" t="s">
        <v>140</v>
      </c>
      <c r="D6" s="16" t="s">
        <v>140</v>
      </c>
      <c r="E6" s="16" t="s">
        <v>140</v>
      </c>
      <c r="F6" s="16" t="s">
        <v>140</v>
      </c>
      <c r="G6" s="16" t="s">
        <v>140</v>
      </c>
      <c r="H6" s="16" t="s">
        <v>140</v>
      </c>
      <c r="I6" s="16" t="s">
        <v>140</v>
      </c>
      <c r="K6" s="16" t="s">
        <v>141</v>
      </c>
      <c r="L6" s="16" t="s">
        <v>141</v>
      </c>
      <c r="M6" s="16" t="s">
        <v>141</v>
      </c>
      <c r="N6" s="16" t="s">
        <v>141</v>
      </c>
      <c r="O6" s="16" t="s">
        <v>141</v>
      </c>
      <c r="P6" s="16" t="s">
        <v>141</v>
      </c>
      <c r="Q6" s="16" t="s">
        <v>141</v>
      </c>
    </row>
    <row r="7" spans="1:25" ht="24.75" x14ac:dyDescent="0.55000000000000004">
      <c r="A7" s="16" t="s">
        <v>142</v>
      </c>
      <c r="C7" s="16" t="s">
        <v>186</v>
      </c>
      <c r="E7" s="16" t="s">
        <v>183</v>
      </c>
      <c r="G7" s="16" t="s">
        <v>184</v>
      </c>
      <c r="I7" s="16" t="s">
        <v>187</v>
      </c>
      <c r="K7" s="16" t="s">
        <v>186</v>
      </c>
      <c r="M7" s="16" t="s">
        <v>183</v>
      </c>
      <c r="O7" s="16" t="s">
        <v>184</v>
      </c>
      <c r="Q7" s="16" t="s">
        <v>187</v>
      </c>
    </row>
    <row r="8" spans="1:25" x14ac:dyDescent="0.55000000000000004">
      <c r="A8" s="1" t="s">
        <v>96</v>
      </c>
      <c r="C8" s="7">
        <v>0</v>
      </c>
      <c r="D8" s="7"/>
      <c r="E8" s="7">
        <v>0</v>
      </c>
      <c r="F8" s="7"/>
      <c r="G8" s="7">
        <v>4083490102</v>
      </c>
      <c r="H8" s="7"/>
      <c r="I8" s="7">
        <f>C8+E8+G8</f>
        <v>4083490102</v>
      </c>
      <c r="J8" s="7"/>
      <c r="K8" s="7">
        <v>0</v>
      </c>
      <c r="L8" s="7"/>
      <c r="M8" s="7">
        <v>0</v>
      </c>
      <c r="N8" s="7"/>
      <c r="O8" s="7">
        <v>4302950318</v>
      </c>
      <c r="P8" s="7"/>
      <c r="Q8" s="7">
        <f>K8+M8+O8</f>
        <v>4302950318</v>
      </c>
      <c r="R8" s="4"/>
      <c r="S8" s="4"/>
      <c r="T8" s="4"/>
      <c r="U8" s="4"/>
      <c r="V8" s="4"/>
      <c r="W8" s="4"/>
      <c r="X8" s="4"/>
      <c r="Y8" s="4"/>
    </row>
    <row r="9" spans="1:25" x14ac:dyDescent="0.55000000000000004">
      <c r="A9" s="1" t="s">
        <v>81</v>
      </c>
      <c r="C9" s="7">
        <v>0</v>
      </c>
      <c r="D9" s="7"/>
      <c r="E9" s="7">
        <v>-1568274827</v>
      </c>
      <c r="F9" s="7"/>
      <c r="G9" s="7">
        <v>4080469334</v>
      </c>
      <c r="H9" s="7"/>
      <c r="I9" s="7">
        <f t="shared" ref="I9:I27" si="0">C9+E9+G9</f>
        <v>2512194507</v>
      </c>
      <c r="J9" s="7"/>
      <c r="K9" s="7">
        <v>0</v>
      </c>
      <c r="L9" s="7"/>
      <c r="M9" s="7">
        <v>964097298</v>
      </c>
      <c r="N9" s="7"/>
      <c r="O9" s="7">
        <v>3917358921</v>
      </c>
      <c r="P9" s="7"/>
      <c r="Q9" s="7">
        <f t="shared" ref="Q9:Q27" si="1">K9+M9+O9</f>
        <v>4881456219</v>
      </c>
      <c r="R9" s="4"/>
      <c r="S9" s="4"/>
      <c r="T9" s="4"/>
      <c r="U9" s="4"/>
      <c r="V9" s="4"/>
      <c r="W9" s="4"/>
      <c r="X9" s="4"/>
      <c r="Y9" s="4"/>
    </row>
    <row r="10" spans="1:25" x14ac:dyDescent="0.55000000000000004">
      <c r="A10" s="1" t="s">
        <v>99</v>
      </c>
      <c r="C10" s="7">
        <v>0</v>
      </c>
      <c r="D10" s="7"/>
      <c r="E10" s="7">
        <v>-1628791471</v>
      </c>
      <c r="F10" s="7"/>
      <c r="G10" s="7">
        <v>1913728074</v>
      </c>
      <c r="H10" s="7"/>
      <c r="I10" s="7">
        <f t="shared" si="0"/>
        <v>284936603</v>
      </c>
      <c r="J10" s="7"/>
      <c r="K10" s="7">
        <v>0</v>
      </c>
      <c r="L10" s="7"/>
      <c r="M10" s="7">
        <v>1206282</v>
      </c>
      <c r="N10" s="7"/>
      <c r="O10" s="7">
        <v>2042181814</v>
      </c>
      <c r="P10" s="7"/>
      <c r="Q10" s="7">
        <f t="shared" si="1"/>
        <v>2043388096</v>
      </c>
      <c r="R10" s="4"/>
      <c r="S10" s="4"/>
      <c r="T10" s="4"/>
      <c r="U10" s="4"/>
      <c r="V10" s="4"/>
      <c r="W10" s="4"/>
      <c r="X10" s="4"/>
      <c r="Y10" s="4"/>
    </row>
    <row r="11" spans="1:25" x14ac:dyDescent="0.55000000000000004">
      <c r="A11" s="1" t="s">
        <v>88</v>
      </c>
      <c r="C11" s="7">
        <v>0</v>
      </c>
      <c r="D11" s="7"/>
      <c r="E11" s="7">
        <v>-1221127298</v>
      </c>
      <c r="F11" s="7"/>
      <c r="G11" s="7">
        <v>1629282309</v>
      </c>
      <c r="H11" s="7"/>
      <c r="I11" s="7">
        <f t="shared" si="0"/>
        <v>408155011</v>
      </c>
      <c r="J11" s="7"/>
      <c r="K11" s="7">
        <v>0</v>
      </c>
      <c r="L11" s="7"/>
      <c r="M11" s="7">
        <v>82466536</v>
      </c>
      <c r="N11" s="7"/>
      <c r="O11" s="7">
        <v>1629282309</v>
      </c>
      <c r="P11" s="7"/>
      <c r="Q11" s="7">
        <f t="shared" si="1"/>
        <v>1711748845</v>
      </c>
      <c r="R11" s="4"/>
      <c r="S11" s="4"/>
      <c r="T11" s="4"/>
      <c r="U11" s="4"/>
      <c r="V11" s="4"/>
      <c r="W11" s="4"/>
      <c r="X11" s="4"/>
      <c r="Y11" s="4"/>
    </row>
    <row r="12" spans="1:25" x14ac:dyDescent="0.55000000000000004">
      <c r="A12" s="1" t="s">
        <v>110</v>
      </c>
      <c r="C12" s="7">
        <v>3466518488</v>
      </c>
      <c r="D12" s="7"/>
      <c r="E12" s="7">
        <v>307044027</v>
      </c>
      <c r="F12" s="7"/>
      <c r="G12" s="7">
        <v>373707446</v>
      </c>
      <c r="H12" s="7"/>
      <c r="I12" s="7">
        <f t="shared" si="0"/>
        <v>4147269961</v>
      </c>
      <c r="J12" s="7"/>
      <c r="K12" s="7">
        <v>15855918336</v>
      </c>
      <c r="L12" s="7"/>
      <c r="M12" s="7">
        <v>279158694</v>
      </c>
      <c r="N12" s="7"/>
      <c r="O12" s="7">
        <v>385605290</v>
      </c>
      <c r="P12" s="7"/>
      <c r="Q12" s="7">
        <f t="shared" si="1"/>
        <v>16520682320</v>
      </c>
      <c r="R12" s="4"/>
      <c r="S12" s="4"/>
      <c r="T12" s="4"/>
      <c r="U12" s="4"/>
      <c r="V12" s="4"/>
      <c r="W12" s="4"/>
      <c r="X12" s="4"/>
      <c r="Y12" s="4"/>
    </row>
    <row r="13" spans="1:25" x14ac:dyDescent="0.55000000000000004">
      <c r="A13" s="1" t="s">
        <v>105</v>
      </c>
      <c r="C13" s="7">
        <v>0</v>
      </c>
      <c r="D13" s="7"/>
      <c r="E13" s="7">
        <v>0</v>
      </c>
      <c r="F13" s="7"/>
      <c r="G13" s="7">
        <v>1135750760</v>
      </c>
      <c r="H13" s="7"/>
      <c r="I13" s="7">
        <f t="shared" si="0"/>
        <v>1135750760</v>
      </c>
      <c r="J13" s="7"/>
      <c r="K13" s="7">
        <v>0</v>
      </c>
      <c r="L13" s="7"/>
      <c r="M13" s="7">
        <v>0</v>
      </c>
      <c r="N13" s="7"/>
      <c r="O13" s="7">
        <v>1135750760</v>
      </c>
      <c r="P13" s="7"/>
      <c r="Q13" s="7">
        <f t="shared" si="1"/>
        <v>1135750760</v>
      </c>
      <c r="R13" s="4"/>
      <c r="S13" s="4"/>
      <c r="T13" s="4"/>
      <c r="U13" s="4"/>
      <c r="V13" s="4"/>
      <c r="W13" s="4"/>
      <c r="X13" s="4"/>
      <c r="Y13" s="4"/>
    </row>
    <row r="14" spans="1:25" x14ac:dyDescent="0.55000000000000004">
      <c r="A14" s="1" t="s">
        <v>85</v>
      </c>
      <c r="C14" s="7">
        <v>0</v>
      </c>
      <c r="D14" s="7"/>
      <c r="E14" s="7">
        <v>0</v>
      </c>
      <c r="F14" s="7"/>
      <c r="G14" s="7">
        <v>3152981389</v>
      </c>
      <c r="H14" s="7"/>
      <c r="I14" s="7">
        <f t="shared" si="0"/>
        <v>3152981389</v>
      </c>
      <c r="J14" s="7"/>
      <c r="K14" s="7">
        <v>0</v>
      </c>
      <c r="L14" s="7"/>
      <c r="M14" s="7">
        <v>0</v>
      </c>
      <c r="N14" s="7"/>
      <c r="O14" s="7">
        <v>2996925028</v>
      </c>
      <c r="P14" s="7"/>
      <c r="Q14" s="7">
        <f t="shared" si="1"/>
        <v>2996925028</v>
      </c>
      <c r="R14" s="4"/>
      <c r="S14" s="4"/>
      <c r="T14" s="4"/>
      <c r="U14" s="4"/>
      <c r="V14" s="4"/>
      <c r="W14" s="4"/>
      <c r="X14" s="4"/>
      <c r="Y14" s="4"/>
    </row>
    <row r="15" spans="1:25" x14ac:dyDescent="0.55000000000000004">
      <c r="A15" s="1" t="s">
        <v>93</v>
      </c>
      <c r="C15" s="7">
        <v>0</v>
      </c>
      <c r="D15" s="7"/>
      <c r="E15" s="7">
        <v>0</v>
      </c>
      <c r="F15" s="7"/>
      <c r="G15" s="7">
        <v>5611836771</v>
      </c>
      <c r="H15" s="7"/>
      <c r="I15" s="7">
        <f t="shared" si="0"/>
        <v>5611836771</v>
      </c>
      <c r="J15" s="7"/>
      <c r="K15" s="7">
        <v>0</v>
      </c>
      <c r="L15" s="7"/>
      <c r="M15" s="7">
        <v>0</v>
      </c>
      <c r="N15" s="7"/>
      <c r="O15" s="7">
        <v>23027491220</v>
      </c>
      <c r="P15" s="7"/>
      <c r="Q15" s="7">
        <f t="shared" si="1"/>
        <v>23027491220</v>
      </c>
      <c r="R15" s="4"/>
      <c r="S15" s="4"/>
      <c r="T15" s="4"/>
      <c r="U15" s="4"/>
      <c r="V15" s="4"/>
      <c r="W15" s="4"/>
      <c r="X15" s="4"/>
      <c r="Y15" s="4"/>
    </row>
    <row r="16" spans="1:25" x14ac:dyDescent="0.55000000000000004">
      <c r="A16" s="1" t="s">
        <v>102</v>
      </c>
      <c r="C16" s="7">
        <v>0</v>
      </c>
      <c r="D16" s="7"/>
      <c r="E16" s="7">
        <v>547770898</v>
      </c>
      <c r="F16" s="7"/>
      <c r="G16" s="7">
        <v>0</v>
      </c>
      <c r="H16" s="7"/>
      <c r="I16" s="7">
        <f t="shared" si="0"/>
        <v>547770898</v>
      </c>
      <c r="J16" s="7"/>
      <c r="K16" s="7">
        <v>0</v>
      </c>
      <c r="L16" s="7"/>
      <c r="M16" s="7">
        <v>1602088169</v>
      </c>
      <c r="N16" s="7"/>
      <c r="O16" s="7">
        <v>106092771</v>
      </c>
      <c r="P16" s="7"/>
      <c r="Q16" s="7">
        <f t="shared" si="1"/>
        <v>1708180940</v>
      </c>
      <c r="R16" s="4"/>
      <c r="S16" s="4"/>
      <c r="T16" s="4"/>
      <c r="U16" s="4"/>
      <c r="V16" s="4"/>
      <c r="W16" s="4"/>
      <c r="X16" s="4"/>
      <c r="Y16" s="4"/>
    </row>
    <row r="17" spans="1:25" x14ac:dyDescent="0.55000000000000004">
      <c r="A17" s="1" t="s">
        <v>177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0</v>
      </c>
      <c r="L17" s="7"/>
      <c r="M17" s="7">
        <v>0</v>
      </c>
      <c r="N17" s="7"/>
      <c r="O17" s="7">
        <v>17388642466</v>
      </c>
      <c r="P17" s="7"/>
      <c r="Q17" s="7">
        <f t="shared" si="1"/>
        <v>17388642466</v>
      </c>
      <c r="R17" s="4"/>
      <c r="S17" s="4"/>
      <c r="T17" s="4"/>
      <c r="U17" s="4"/>
      <c r="V17" s="4"/>
      <c r="W17" s="4"/>
      <c r="X17" s="4"/>
      <c r="Y17" s="4"/>
    </row>
    <row r="18" spans="1:25" x14ac:dyDescent="0.55000000000000004">
      <c r="A18" s="1" t="s">
        <v>150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3665357534</v>
      </c>
      <c r="L18" s="7"/>
      <c r="M18" s="7">
        <v>0</v>
      </c>
      <c r="N18" s="7"/>
      <c r="O18" s="7">
        <v>1006074188</v>
      </c>
      <c r="P18" s="7"/>
      <c r="Q18" s="7">
        <f t="shared" si="1"/>
        <v>4671431722</v>
      </c>
      <c r="R18" s="4"/>
      <c r="S18" s="4"/>
      <c r="T18" s="4"/>
      <c r="U18" s="4"/>
      <c r="V18" s="4"/>
      <c r="W18" s="4"/>
      <c r="X18" s="4"/>
      <c r="Y18" s="4"/>
    </row>
    <row r="19" spans="1:25" x14ac:dyDescent="0.55000000000000004">
      <c r="A19" s="1" t="s">
        <v>178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0</v>
      </c>
      <c r="L19" s="7"/>
      <c r="M19" s="7">
        <v>0</v>
      </c>
      <c r="N19" s="7"/>
      <c r="O19" s="7">
        <v>-895315692</v>
      </c>
      <c r="P19" s="7"/>
      <c r="Q19" s="7">
        <f t="shared" si="1"/>
        <v>-895315692</v>
      </c>
      <c r="R19" s="4"/>
      <c r="S19" s="4"/>
      <c r="T19" s="4"/>
      <c r="U19" s="4"/>
      <c r="V19" s="4"/>
      <c r="W19" s="4"/>
      <c r="X19" s="4"/>
      <c r="Y19" s="4"/>
    </row>
    <row r="20" spans="1:25" x14ac:dyDescent="0.55000000000000004">
      <c r="A20" s="1" t="s">
        <v>179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0</v>
      </c>
      <c r="L20" s="7"/>
      <c r="M20" s="7">
        <v>0</v>
      </c>
      <c r="N20" s="7"/>
      <c r="O20" s="7">
        <v>14214775760</v>
      </c>
      <c r="P20" s="7"/>
      <c r="Q20" s="7">
        <f t="shared" si="1"/>
        <v>14214775760</v>
      </c>
      <c r="R20" s="4"/>
      <c r="S20" s="4"/>
      <c r="T20" s="4"/>
      <c r="U20" s="4"/>
      <c r="V20" s="4"/>
      <c r="W20" s="4"/>
      <c r="X20" s="4"/>
      <c r="Y20" s="4"/>
    </row>
    <row r="21" spans="1:25" x14ac:dyDescent="0.55000000000000004">
      <c r="A21" s="1" t="s">
        <v>180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0</v>
      </c>
      <c r="L21" s="7"/>
      <c r="M21" s="7">
        <v>0</v>
      </c>
      <c r="N21" s="7"/>
      <c r="O21" s="7">
        <v>-330955999</v>
      </c>
      <c r="P21" s="7"/>
      <c r="Q21" s="7">
        <f t="shared" si="1"/>
        <v>-330955999</v>
      </c>
      <c r="R21" s="4"/>
      <c r="S21" s="4"/>
      <c r="T21" s="4"/>
      <c r="U21" s="4"/>
      <c r="V21" s="4"/>
      <c r="W21" s="4"/>
      <c r="X21" s="4"/>
      <c r="Y21" s="4"/>
    </row>
    <row r="22" spans="1:25" x14ac:dyDescent="0.55000000000000004">
      <c r="A22" s="1" t="s">
        <v>147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2065735459</v>
      </c>
      <c r="L22" s="7"/>
      <c r="M22" s="7">
        <v>0</v>
      </c>
      <c r="N22" s="7"/>
      <c r="O22" s="7">
        <v>-3249410937</v>
      </c>
      <c r="P22" s="7"/>
      <c r="Q22" s="7">
        <f t="shared" si="1"/>
        <v>-1183675478</v>
      </c>
      <c r="R22" s="4"/>
      <c r="S22" s="4"/>
      <c r="T22" s="4"/>
      <c r="U22" s="4"/>
      <c r="V22" s="4"/>
      <c r="W22" s="4"/>
      <c r="X22" s="4"/>
      <c r="Y22" s="4"/>
    </row>
    <row r="23" spans="1:25" x14ac:dyDescent="0.55000000000000004">
      <c r="A23" s="1" t="s">
        <v>181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0</v>
      </c>
      <c r="L23" s="7"/>
      <c r="M23" s="7">
        <v>0</v>
      </c>
      <c r="N23" s="7"/>
      <c r="O23" s="7">
        <v>7527646</v>
      </c>
      <c r="P23" s="7"/>
      <c r="Q23" s="7">
        <f t="shared" si="1"/>
        <v>7527646</v>
      </c>
      <c r="R23" s="4"/>
      <c r="S23" s="4"/>
      <c r="T23" s="4"/>
      <c r="U23" s="4"/>
      <c r="V23" s="4"/>
      <c r="W23" s="4"/>
      <c r="X23" s="4"/>
      <c r="Y23" s="4"/>
    </row>
    <row r="24" spans="1:25" x14ac:dyDescent="0.55000000000000004">
      <c r="A24" s="1" t="s">
        <v>113</v>
      </c>
      <c r="C24" s="7">
        <v>2584547940</v>
      </c>
      <c r="D24" s="7"/>
      <c r="E24" s="7">
        <v>509907562</v>
      </c>
      <c r="F24" s="7"/>
      <c r="G24" s="7">
        <v>0</v>
      </c>
      <c r="H24" s="7"/>
      <c r="I24" s="7">
        <f t="shared" si="0"/>
        <v>3094455502</v>
      </c>
      <c r="J24" s="7"/>
      <c r="K24" s="7">
        <v>13126686330</v>
      </c>
      <c r="L24" s="7"/>
      <c r="M24" s="7">
        <v>543901400</v>
      </c>
      <c r="N24" s="7"/>
      <c r="O24" s="7">
        <v>0</v>
      </c>
      <c r="P24" s="7"/>
      <c r="Q24" s="7">
        <f t="shared" si="1"/>
        <v>13670587730</v>
      </c>
      <c r="R24" s="4"/>
      <c r="S24" s="4"/>
      <c r="T24" s="4"/>
      <c r="U24" s="4"/>
      <c r="V24" s="4"/>
      <c r="W24" s="4"/>
      <c r="X24" s="4"/>
      <c r="Y24" s="4"/>
    </row>
    <row r="25" spans="1:25" x14ac:dyDescent="0.55000000000000004">
      <c r="A25" s="1" t="s">
        <v>116</v>
      </c>
      <c r="C25" s="7">
        <v>0</v>
      </c>
      <c r="D25" s="7"/>
      <c r="E25" s="7">
        <v>-18769178</v>
      </c>
      <c r="F25" s="7"/>
      <c r="G25" s="7">
        <v>0</v>
      </c>
      <c r="H25" s="7"/>
      <c r="I25" s="7">
        <f t="shared" si="0"/>
        <v>-18769178</v>
      </c>
      <c r="J25" s="7"/>
      <c r="K25" s="7">
        <v>0</v>
      </c>
      <c r="L25" s="7"/>
      <c r="M25" s="7">
        <v>-18769178</v>
      </c>
      <c r="N25" s="7"/>
      <c r="O25" s="7">
        <v>0</v>
      </c>
      <c r="P25" s="7"/>
      <c r="Q25" s="7">
        <f t="shared" si="1"/>
        <v>-18769178</v>
      </c>
      <c r="R25" s="4"/>
      <c r="S25" s="4"/>
      <c r="T25" s="4"/>
      <c r="U25" s="4"/>
      <c r="V25" s="4"/>
      <c r="W25" s="4"/>
      <c r="X25" s="4"/>
      <c r="Y25" s="4"/>
    </row>
    <row r="26" spans="1:25" x14ac:dyDescent="0.55000000000000004">
      <c r="A26" s="1" t="s">
        <v>108</v>
      </c>
      <c r="C26" s="7">
        <v>0</v>
      </c>
      <c r="D26" s="7"/>
      <c r="E26" s="7">
        <v>1934249350</v>
      </c>
      <c r="F26" s="7"/>
      <c r="G26" s="7">
        <v>0</v>
      </c>
      <c r="H26" s="7"/>
      <c r="I26" s="7">
        <f>C26+E26+G26</f>
        <v>1934249350</v>
      </c>
      <c r="J26" s="7"/>
      <c r="K26" s="7">
        <v>0</v>
      </c>
      <c r="L26" s="7"/>
      <c r="M26" s="7">
        <v>2839683187</v>
      </c>
      <c r="N26" s="7"/>
      <c r="O26" s="7">
        <v>0</v>
      </c>
      <c r="P26" s="7"/>
      <c r="Q26" s="7">
        <f t="shared" si="1"/>
        <v>2839683187</v>
      </c>
      <c r="R26" s="4"/>
      <c r="S26" s="4"/>
      <c r="T26" s="4"/>
      <c r="U26" s="4"/>
      <c r="V26" s="4"/>
      <c r="W26" s="4"/>
      <c r="X26" s="4"/>
      <c r="Y26" s="4"/>
    </row>
    <row r="27" spans="1:25" x14ac:dyDescent="0.55000000000000004">
      <c r="A27" s="1" t="s">
        <v>91</v>
      </c>
      <c r="C27" s="7">
        <v>0</v>
      </c>
      <c r="D27" s="7"/>
      <c r="E27" s="7">
        <v>1563717</v>
      </c>
      <c r="F27" s="7"/>
      <c r="G27" s="7">
        <v>0</v>
      </c>
      <c r="H27" s="7"/>
      <c r="I27" s="7">
        <f t="shared" si="0"/>
        <v>1563717</v>
      </c>
      <c r="J27" s="7"/>
      <c r="K27" s="7">
        <v>0</v>
      </c>
      <c r="L27" s="7"/>
      <c r="M27" s="7">
        <v>3579351</v>
      </c>
      <c r="N27" s="7"/>
      <c r="O27" s="7">
        <v>0</v>
      </c>
      <c r="P27" s="7"/>
      <c r="Q27" s="7">
        <f t="shared" si="1"/>
        <v>3579351</v>
      </c>
      <c r="R27" s="4"/>
      <c r="S27" s="4"/>
      <c r="T27" s="4"/>
      <c r="U27" s="4"/>
      <c r="V27" s="4"/>
      <c r="W27" s="4"/>
      <c r="X27" s="4"/>
      <c r="Y27" s="4"/>
    </row>
    <row r="28" spans="1:25" ht="24.75" thickBot="1" x14ac:dyDescent="0.6">
      <c r="C28" s="8">
        <f>SUM(C8:C27)</f>
        <v>6051066428</v>
      </c>
      <c r="D28" s="7"/>
      <c r="E28" s="8">
        <f>SUM(E8:E27)</f>
        <v>-1136427220</v>
      </c>
      <c r="F28" s="7"/>
      <c r="G28" s="8">
        <f>SUM(G8:G27)</f>
        <v>21981246185</v>
      </c>
      <c r="H28" s="7"/>
      <c r="I28" s="8">
        <f>SUM(I8:I27)</f>
        <v>26895885393</v>
      </c>
      <c r="J28" s="7"/>
      <c r="K28" s="8">
        <f>SUM(K8:K27)</f>
        <v>34713697659</v>
      </c>
      <c r="L28" s="7"/>
      <c r="M28" s="8">
        <f>SUM(M8:M27)</f>
        <v>6297411739</v>
      </c>
      <c r="N28" s="7"/>
      <c r="O28" s="8">
        <f>SUM(O8:O27)</f>
        <v>67684975863</v>
      </c>
      <c r="P28" s="7"/>
      <c r="Q28" s="8">
        <f>SUM(Q8:Q27)</f>
        <v>108696085261</v>
      </c>
      <c r="R28" s="4"/>
      <c r="S28" s="4"/>
      <c r="T28" s="4"/>
      <c r="U28" s="4"/>
      <c r="V28" s="4"/>
      <c r="W28" s="4"/>
      <c r="X28" s="4"/>
      <c r="Y28" s="4"/>
    </row>
    <row r="29" spans="1:25" ht="24.75" thickTop="1" x14ac:dyDescent="0.55000000000000004">
      <c r="C29" s="7"/>
      <c r="D29" s="4"/>
      <c r="E29" s="7"/>
      <c r="F29" s="4"/>
      <c r="G29" s="7"/>
      <c r="H29" s="4"/>
      <c r="I29" s="4"/>
      <c r="J29" s="4"/>
      <c r="K29" s="7"/>
      <c r="L29" s="4"/>
      <c r="M29" s="7"/>
      <c r="N29" s="4"/>
      <c r="O29" s="7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55000000000000004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x14ac:dyDescent="0.55000000000000004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x14ac:dyDescent="0.55000000000000004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3:25" x14ac:dyDescent="0.55000000000000004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3:25" x14ac:dyDescent="0.55000000000000004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3:25" x14ac:dyDescent="0.55000000000000004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3:25" x14ac:dyDescent="0.55000000000000004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3:25" x14ac:dyDescent="0.55000000000000004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3:25" x14ac:dyDescent="0.55000000000000004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3:25" x14ac:dyDescent="0.55000000000000004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3:25" x14ac:dyDescent="0.55000000000000004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3:25" x14ac:dyDescent="0.55000000000000004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3:25" x14ac:dyDescent="0.55000000000000004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3:25" x14ac:dyDescent="0.55000000000000004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3:25" x14ac:dyDescent="0.55000000000000004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3:25" x14ac:dyDescent="0.55000000000000004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3:25" x14ac:dyDescent="0.55000000000000004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3:25" x14ac:dyDescent="0.55000000000000004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3:25" x14ac:dyDescent="0.55000000000000004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3:25" x14ac:dyDescent="0.55000000000000004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3:25" x14ac:dyDescent="0.55000000000000004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3:25" x14ac:dyDescent="0.55000000000000004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3:25" x14ac:dyDescent="0.55000000000000004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3:25" x14ac:dyDescent="0.55000000000000004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3:25" x14ac:dyDescent="0.55000000000000004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3:25" x14ac:dyDescent="0.55000000000000004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3:25" x14ac:dyDescent="0.55000000000000004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3:25" x14ac:dyDescent="0.55000000000000004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3:25" x14ac:dyDescent="0.55000000000000004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3:25" x14ac:dyDescent="0.55000000000000004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3:25" x14ac:dyDescent="0.55000000000000004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3:25" x14ac:dyDescent="0.55000000000000004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3:25" x14ac:dyDescent="0.55000000000000004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3:25" x14ac:dyDescent="0.55000000000000004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3:25" x14ac:dyDescent="0.55000000000000004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3:25" x14ac:dyDescent="0.55000000000000004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3:25" x14ac:dyDescent="0.55000000000000004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3:25" x14ac:dyDescent="0.55000000000000004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3"/>
  <sheetViews>
    <sheetView rightToLeft="1" workbookViewId="0">
      <selection activeCell="G19" sqref="G19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4.75" x14ac:dyDescent="0.55000000000000004">
      <c r="A3" s="15" t="s">
        <v>138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1:11" ht="24.75" x14ac:dyDescent="0.55000000000000004">
      <c r="A6" s="16" t="s">
        <v>188</v>
      </c>
      <c r="B6" s="16" t="s">
        <v>188</v>
      </c>
      <c r="C6" s="16" t="s">
        <v>188</v>
      </c>
      <c r="E6" s="16" t="s">
        <v>140</v>
      </c>
      <c r="F6" s="16" t="s">
        <v>140</v>
      </c>
      <c r="G6" s="16" t="s">
        <v>140</v>
      </c>
      <c r="I6" s="16" t="s">
        <v>141</v>
      </c>
      <c r="J6" s="16" t="s">
        <v>141</v>
      </c>
      <c r="K6" s="16" t="s">
        <v>141</v>
      </c>
    </row>
    <row r="7" spans="1:11" ht="24.75" x14ac:dyDescent="0.55000000000000004">
      <c r="A7" s="16" t="s">
        <v>189</v>
      </c>
      <c r="C7" s="16" t="s">
        <v>122</v>
      </c>
      <c r="E7" s="16" t="s">
        <v>190</v>
      </c>
      <c r="G7" s="16" t="s">
        <v>191</v>
      </c>
      <c r="I7" s="16" t="s">
        <v>190</v>
      </c>
      <c r="K7" s="16" t="s">
        <v>191</v>
      </c>
    </row>
    <row r="8" spans="1:11" x14ac:dyDescent="0.55000000000000004">
      <c r="A8" s="1" t="s">
        <v>128</v>
      </c>
      <c r="C8" s="4" t="s">
        <v>129</v>
      </c>
      <c r="D8" s="4"/>
      <c r="E8" s="6">
        <v>117585</v>
      </c>
      <c r="F8" s="4"/>
      <c r="G8" s="9">
        <f>E8/$E$11</f>
        <v>2.156118175336333E-3</v>
      </c>
      <c r="H8" s="4"/>
      <c r="I8" s="6">
        <v>32765951</v>
      </c>
      <c r="J8" s="4"/>
      <c r="K8" s="9">
        <f>I8/$I$11</f>
        <v>1.7852805715666407E-2</v>
      </c>
    </row>
    <row r="9" spans="1:11" x14ac:dyDescent="0.55000000000000004">
      <c r="A9" s="1" t="s">
        <v>132</v>
      </c>
      <c r="C9" s="4" t="s">
        <v>133</v>
      </c>
      <c r="D9" s="4"/>
      <c r="E9" s="6">
        <v>80267</v>
      </c>
      <c r="F9" s="4"/>
      <c r="G9" s="9">
        <f t="shared" ref="G9:G10" si="0">E9/$E$11</f>
        <v>1.4718300597841684E-3</v>
      </c>
      <c r="H9" s="4"/>
      <c r="I9" s="6">
        <v>1198465333</v>
      </c>
      <c r="J9" s="4"/>
      <c r="K9" s="9">
        <f t="shared" ref="K9:K10" si="1">I9/$I$11</f>
        <v>0.65299397984848495</v>
      </c>
    </row>
    <row r="10" spans="1:11" x14ac:dyDescent="0.55000000000000004">
      <c r="A10" s="1" t="s">
        <v>135</v>
      </c>
      <c r="C10" s="4" t="s">
        <v>136</v>
      </c>
      <c r="D10" s="4"/>
      <c r="E10" s="6">
        <v>54337656</v>
      </c>
      <c r="F10" s="4"/>
      <c r="G10" s="9">
        <f t="shared" si="0"/>
        <v>0.99637205176487953</v>
      </c>
      <c r="H10" s="4"/>
      <c r="I10" s="6">
        <v>604107739</v>
      </c>
      <c r="J10" s="4"/>
      <c r="K10" s="9">
        <f t="shared" si="1"/>
        <v>0.32915321443584866</v>
      </c>
    </row>
    <row r="11" spans="1:11" ht="24.75" thickBot="1" x14ac:dyDescent="0.6">
      <c r="C11" s="4"/>
      <c r="D11" s="4"/>
      <c r="E11" s="12">
        <f>SUM(E8:E10)</f>
        <v>54535508</v>
      </c>
      <c r="F11" s="4"/>
      <c r="G11" s="10">
        <f>SUM(G8:G10)</f>
        <v>1</v>
      </c>
      <c r="H11" s="4"/>
      <c r="I11" s="12">
        <f>SUM(I8:I10)</f>
        <v>1835339023</v>
      </c>
      <c r="J11" s="4"/>
      <c r="K11" s="10">
        <f>SUM(K8:K10)</f>
        <v>1</v>
      </c>
    </row>
    <row r="12" spans="1:11" ht="24.75" thickTop="1" x14ac:dyDescent="0.55000000000000004"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55000000000000004">
      <c r="C13" s="4"/>
      <c r="D13" s="4"/>
      <c r="E13" s="4"/>
      <c r="F13" s="4"/>
      <c r="G13" s="4"/>
      <c r="H13" s="4"/>
      <c r="I13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A8" sqref="A8"/>
    </sheetView>
  </sheetViews>
  <sheetFormatPr defaultRowHeight="24" x14ac:dyDescent="0.55000000000000004"/>
  <cols>
    <col min="1" max="1" width="28.285156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15" t="s">
        <v>0</v>
      </c>
      <c r="B2" s="15"/>
      <c r="C2" s="15"/>
      <c r="D2" s="15"/>
      <c r="E2" s="15"/>
    </row>
    <row r="3" spans="1:5" ht="24.75" x14ac:dyDescent="0.55000000000000004">
      <c r="A3" s="15" t="s">
        <v>138</v>
      </c>
      <c r="B3" s="15"/>
      <c r="C3" s="15"/>
      <c r="D3" s="15"/>
      <c r="E3" s="15"/>
    </row>
    <row r="4" spans="1:5" ht="24.75" x14ac:dyDescent="0.55000000000000004">
      <c r="A4" s="15" t="s">
        <v>2</v>
      </c>
      <c r="B4" s="15"/>
      <c r="C4" s="15"/>
      <c r="D4" s="15"/>
      <c r="E4" s="15"/>
    </row>
    <row r="5" spans="1:5" ht="24.75" x14ac:dyDescent="0.6">
      <c r="C5" s="15" t="s">
        <v>140</v>
      </c>
      <c r="E5" s="2" t="s">
        <v>198</v>
      </c>
    </row>
    <row r="6" spans="1:5" ht="24.75" x14ac:dyDescent="0.55000000000000004">
      <c r="A6" s="15" t="s">
        <v>192</v>
      </c>
      <c r="C6" s="16"/>
      <c r="E6" s="5" t="s">
        <v>199</v>
      </c>
    </row>
    <row r="7" spans="1:5" ht="24.75" x14ac:dyDescent="0.55000000000000004">
      <c r="A7" s="16" t="s">
        <v>192</v>
      </c>
      <c r="C7" s="16" t="s">
        <v>125</v>
      </c>
      <c r="E7" s="16" t="s">
        <v>125</v>
      </c>
    </row>
    <row r="8" spans="1:5" x14ac:dyDescent="0.55000000000000004">
      <c r="A8" s="1" t="s">
        <v>200</v>
      </c>
      <c r="C8" s="6">
        <v>1290597546</v>
      </c>
      <c r="D8" s="4"/>
      <c r="E8" s="6">
        <v>32684709060</v>
      </c>
    </row>
    <row r="9" spans="1:5" ht="25.5" thickBot="1" x14ac:dyDescent="0.65">
      <c r="A9" s="2" t="s">
        <v>148</v>
      </c>
      <c r="C9" s="12">
        <v>1290597546</v>
      </c>
      <c r="D9" s="4"/>
      <c r="E9" s="12">
        <v>32684709060</v>
      </c>
    </row>
    <row r="10" spans="1:5" ht="24.75" thickTop="1" x14ac:dyDescent="0.55000000000000004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G17" sqref="G17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 x14ac:dyDescent="0.55000000000000004">
      <c r="A2" s="15" t="s">
        <v>0</v>
      </c>
      <c r="B2" s="15"/>
      <c r="C2" s="15"/>
      <c r="D2" s="15"/>
      <c r="E2" s="15"/>
      <c r="F2" s="15"/>
      <c r="G2" s="15"/>
    </row>
    <row r="3" spans="1:7" ht="24.75" x14ac:dyDescent="0.55000000000000004">
      <c r="A3" s="15" t="s">
        <v>138</v>
      </c>
      <c r="B3" s="15"/>
      <c r="C3" s="15"/>
      <c r="D3" s="15"/>
      <c r="E3" s="15"/>
      <c r="F3" s="15"/>
      <c r="G3" s="15"/>
    </row>
    <row r="4" spans="1:7" ht="24.75" x14ac:dyDescent="0.55000000000000004">
      <c r="A4" s="15" t="s">
        <v>2</v>
      </c>
      <c r="B4" s="15"/>
      <c r="C4" s="15"/>
      <c r="D4" s="15"/>
      <c r="E4" s="15"/>
      <c r="F4" s="15"/>
      <c r="G4" s="15"/>
    </row>
    <row r="6" spans="1:7" ht="24.75" x14ac:dyDescent="0.55000000000000004">
      <c r="A6" s="16" t="s">
        <v>142</v>
      </c>
      <c r="C6" s="16" t="s">
        <v>125</v>
      </c>
      <c r="E6" s="16" t="s">
        <v>185</v>
      </c>
      <c r="G6" s="16" t="s">
        <v>13</v>
      </c>
    </row>
    <row r="7" spans="1:7" x14ac:dyDescent="0.55000000000000004">
      <c r="A7" s="1" t="s">
        <v>193</v>
      </c>
      <c r="C7" s="7">
        <f>'سرمایه‌گذاری در سهام'!I72</f>
        <v>-1508655858880</v>
      </c>
      <c r="D7" s="4"/>
      <c r="E7" s="9">
        <f>C7/$C$11</f>
        <v>1.0190764221457953</v>
      </c>
      <c r="F7" s="4"/>
      <c r="G7" s="9">
        <v>-8.2635687580386918E-2</v>
      </c>
    </row>
    <row r="8" spans="1:7" x14ac:dyDescent="0.55000000000000004">
      <c r="A8" s="1" t="s">
        <v>194</v>
      </c>
      <c r="C8" s="7">
        <f>'سرمایه‌گذاری در اوراق بهادار'!I28</f>
        <v>26895885393</v>
      </c>
      <c r="D8" s="4"/>
      <c r="E8" s="9">
        <f t="shared" ref="E8:E10" si="0">C8/$C$11</f>
        <v>-1.8167803144376302E-2</v>
      </c>
      <c r="F8" s="4"/>
      <c r="G8" s="9">
        <v>1.4732054162331163E-3</v>
      </c>
    </row>
    <row r="9" spans="1:7" x14ac:dyDescent="0.55000000000000004">
      <c r="A9" s="1" t="s">
        <v>195</v>
      </c>
      <c r="C9" s="7">
        <f>'درآمد سپرده بانکی'!E11</f>
        <v>54535508</v>
      </c>
      <c r="D9" s="4"/>
      <c r="E9" s="9">
        <f t="shared" si="0"/>
        <v>-3.6837990616231019E-5</v>
      </c>
      <c r="F9" s="4"/>
      <c r="G9" s="9">
        <v>2.9871485763965404E-6</v>
      </c>
    </row>
    <row r="10" spans="1:7" x14ac:dyDescent="0.55000000000000004">
      <c r="A10" s="1" t="s">
        <v>192</v>
      </c>
      <c r="C10" s="7">
        <f>'سایر درآمدها'!C9</f>
        <v>1290597546</v>
      </c>
      <c r="D10" s="4"/>
      <c r="E10" s="9">
        <f t="shared" si="0"/>
        <v>-8.7178101080270093E-4</v>
      </c>
      <c r="F10" s="4"/>
      <c r="G10" s="9">
        <v>7.0691678937597282E-5</v>
      </c>
    </row>
    <row r="11" spans="1:7" ht="24.75" thickBot="1" x14ac:dyDescent="0.6">
      <c r="C11" s="8">
        <f>SUM(C7:C10)</f>
        <v>-1480414840433</v>
      </c>
      <c r="D11" s="4"/>
      <c r="E11" s="10">
        <f>SUM(E7:E10)</f>
        <v>1</v>
      </c>
      <c r="F11" s="4">
        <f t="shared" ref="F11:G11" si="1">SUM(F7:F10)</f>
        <v>0</v>
      </c>
      <c r="G11" s="10">
        <f t="shared" si="1"/>
        <v>-8.10888033366398E-2</v>
      </c>
    </row>
    <row r="12" spans="1:7" ht="24.75" thickTop="1" x14ac:dyDescent="0.55000000000000004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8"/>
  <sheetViews>
    <sheetView rightToLeft="1" tabSelected="1" topLeftCell="B54" workbookViewId="0">
      <selection activeCell="Q69" sqref="Q69"/>
    </sheetView>
  </sheetViews>
  <sheetFormatPr defaultRowHeight="24" x14ac:dyDescent="0.55000000000000004"/>
  <cols>
    <col min="1" max="1" width="32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.42578125" style="1" customWidth="1"/>
    <col min="17" max="17" width="13.285156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24.75" x14ac:dyDescent="0.5500000000000000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6" spans="1:25" ht="24.75" x14ac:dyDescent="0.55000000000000004">
      <c r="A6" s="15" t="s">
        <v>3</v>
      </c>
      <c r="C6" s="16" t="s">
        <v>196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24.75" x14ac:dyDescent="0.55000000000000004">
      <c r="A7" s="15" t="s">
        <v>3</v>
      </c>
      <c r="C7" s="15" t="s">
        <v>7</v>
      </c>
      <c r="E7" s="15" t="s">
        <v>8</v>
      </c>
      <c r="G7" s="15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5" ht="24.75" x14ac:dyDescent="0.55000000000000004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5" x14ac:dyDescent="0.55000000000000004">
      <c r="A9" s="1" t="s">
        <v>15</v>
      </c>
      <c r="C9" s="7">
        <v>55000000</v>
      </c>
      <c r="D9" s="7"/>
      <c r="E9" s="7">
        <v>120476726654</v>
      </c>
      <c r="F9" s="7"/>
      <c r="G9" s="7">
        <v>105245043750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55000000</v>
      </c>
      <c r="R9" s="7"/>
      <c r="S9" s="7">
        <v>1603</v>
      </c>
      <c r="T9" s="7"/>
      <c r="U9" s="7">
        <v>120476726654</v>
      </c>
      <c r="V9" s="7"/>
      <c r="W9" s="7">
        <v>87640418250</v>
      </c>
      <c r="X9" s="4"/>
      <c r="Y9" s="9">
        <v>4.8004494724846946E-3</v>
      </c>
    </row>
    <row r="10" spans="1:25" x14ac:dyDescent="0.55000000000000004">
      <c r="A10" s="1" t="s">
        <v>16</v>
      </c>
      <c r="C10" s="7">
        <v>182552900</v>
      </c>
      <c r="D10" s="7"/>
      <c r="E10" s="7">
        <v>602397285961</v>
      </c>
      <c r="F10" s="7"/>
      <c r="G10" s="7">
        <v>654731890563.95996</v>
      </c>
      <c r="H10" s="7"/>
      <c r="I10" s="7">
        <v>63365547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245918447</v>
      </c>
      <c r="R10" s="7"/>
      <c r="S10" s="7">
        <v>2580</v>
      </c>
      <c r="T10" s="7"/>
      <c r="U10" s="7">
        <v>602397285961</v>
      </c>
      <c r="V10" s="7"/>
      <c r="W10" s="7">
        <v>630694499180.10303</v>
      </c>
      <c r="X10" s="4"/>
      <c r="Y10" s="9">
        <v>3.4545899441644032E-2</v>
      </c>
    </row>
    <row r="11" spans="1:25" x14ac:dyDescent="0.55000000000000004">
      <c r="A11" s="1" t="s">
        <v>17</v>
      </c>
      <c r="C11" s="7">
        <v>15829799</v>
      </c>
      <c r="D11" s="7"/>
      <c r="E11" s="7">
        <v>720984837685</v>
      </c>
      <c r="F11" s="7"/>
      <c r="G11" s="7">
        <v>663885457452.13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15829799</v>
      </c>
      <c r="R11" s="7"/>
      <c r="S11" s="7">
        <v>38350</v>
      </c>
      <c r="T11" s="7"/>
      <c r="U11" s="7">
        <v>720984837685</v>
      </c>
      <c r="V11" s="7"/>
      <c r="W11" s="7">
        <v>603460708539.68201</v>
      </c>
      <c r="X11" s="4"/>
      <c r="Y11" s="9">
        <v>3.3054185475370625E-2</v>
      </c>
    </row>
    <row r="12" spans="1:25" x14ac:dyDescent="0.55000000000000004">
      <c r="A12" s="1" t="s">
        <v>18</v>
      </c>
      <c r="C12" s="7">
        <v>75671122</v>
      </c>
      <c r="D12" s="7"/>
      <c r="E12" s="7">
        <v>626764798644</v>
      </c>
      <c r="F12" s="7"/>
      <c r="G12" s="7">
        <v>726633689440.80603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75671122</v>
      </c>
      <c r="R12" s="7"/>
      <c r="S12" s="7">
        <v>8520</v>
      </c>
      <c r="T12" s="7"/>
      <c r="U12" s="7">
        <v>626764798644</v>
      </c>
      <c r="V12" s="7"/>
      <c r="W12" s="7">
        <v>640881887581.33203</v>
      </c>
      <c r="X12" s="4"/>
      <c r="Y12" s="9">
        <v>3.5103907313504872E-2</v>
      </c>
    </row>
    <row r="13" spans="1:25" x14ac:dyDescent="0.55000000000000004">
      <c r="A13" s="1" t="s">
        <v>19</v>
      </c>
      <c r="C13" s="7">
        <v>86975360</v>
      </c>
      <c r="D13" s="7"/>
      <c r="E13" s="7">
        <v>1193109357075</v>
      </c>
      <c r="F13" s="7"/>
      <c r="G13" s="7">
        <v>1470648140902.0801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86975360</v>
      </c>
      <c r="R13" s="7"/>
      <c r="S13" s="7">
        <v>13960</v>
      </c>
      <c r="T13" s="7"/>
      <c r="U13" s="7">
        <v>1193109357075</v>
      </c>
      <c r="V13" s="7"/>
      <c r="W13" s="7">
        <v>1206951678247.6799</v>
      </c>
      <c r="X13" s="4"/>
      <c r="Y13" s="9">
        <v>6.6110028487439271E-2</v>
      </c>
    </row>
    <row r="14" spans="1:25" x14ac:dyDescent="0.55000000000000004">
      <c r="A14" s="1" t="s">
        <v>20</v>
      </c>
      <c r="C14" s="7">
        <v>3621979</v>
      </c>
      <c r="D14" s="7"/>
      <c r="E14" s="7">
        <v>266941893430</v>
      </c>
      <c r="F14" s="7"/>
      <c r="G14" s="7">
        <v>563034965817.68103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3621979</v>
      </c>
      <c r="R14" s="7"/>
      <c r="S14" s="7">
        <v>140410</v>
      </c>
      <c r="T14" s="7"/>
      <c r="U14" s="7">
        <v>266941893430</v>
      </c>
      <c r="V14" s="7"/>
      <c r="W14" s="7">
        <v>505536127065.229</v>
      </c>
      <c r="X14" s="4"/>
      <c r="Y14" s="9">
        <v>2.7690427350193919E-2</v>
      </c>
    </row>
    <row r="15" spans="1:25" x14ac:dyDescent="0.55000000000000004">
      <c r="A15" s="1" t="s">
        <v>21</v>
      </c>
      <c r="C15" s="7">
        <v>18653968</v>
      </c>
      <c r="D15" s="7"/>
      <c r="E15" s="7">
        <v>194725201270</v>
      </c>
      <c r="F15" s="7"/>
      <c r="G15" s="7">
        <v>234754087432.46399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18653968</v>
      </c>
      <c r="R15" s="7"/>
      <c r="S15" s="7">
        <v>10560</v>
      </c>
      <c r="T15" s="7"/>
      <c r="U15" s="7">
        <v>194725201270</v>
      </c>
      <c r="V15" s="7"/>
      <c r="W15" s="7">
        <v>195813835962.62399</v>
      </c>
      <c r="X15" s="4"/>
      <c r="Y15" s="9">
        <v>1.0725581236622898E-2</v>
      </c>
    </row>
    <row r="16" spans="1:25" x14ac:dyDescent="0.55000000000000004">
      <c r="A16" s="1" t="s">
        <v>22</v>
      </c>
      <c r="C16" s="7">
        <v>3759913</v>
      </c>
      <c r="D16" s="7"/>
      <c r="E16" s="7">
        <v>236746112846</v>
      </c>
      <c r="F16" s="7"/>
      <c r="G16" s="7">
        <v>282109633752.22198</v>
      </c>
      <c r="H16" s="7"/>
      <c r="I16" s="7">
        <v>7519826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11279739</v>
      </c>
      <c r="R16" s="7"/>
      <c r="S16" s="7">
        <v>26777</v>
      </c>
      <c r="T16" s="7"/>
      <c r="U16" s="7">
        <v>236746112846</v>
      </c>
      <c r="V16" s="7"/>
      <c r="W16" s="7">
        <v>300240447654.34198</v>
      </c>
      <c r="X16" s="4"/>
      <c r="Y16" s="9">
        <v>1.6445484028265175E-2</v>
      </c>
    </row>
    <row r="17" spans="1:25" x14ac:dyDescent="0.55000000000000004">
      <c r="A17" s="1" t="s">
        <v>23</v>
      </c>
      <c r="C17" s="7">
        <v>15000000</v>
      </c>
      <c r="D17" s="7"/>
      <c r="E17" s="7">
        <v>276121368000</v>
      </c>
      <c r="F17" s="7"/>
      <c r="G17" s="7">
        <v>424210837500</v>
      </c>
      <c r="H17" s="7"/>
      <c r="I17" s="7">
        <v>0</v>
      </c>
      <c r="J17" s="7"/>
      <c r="K17" s="7">
        <v>0</v>
      </c>
      <c r="L17" s="7"/>
      <c r="M17" s="7">
        <v>-3000000</v>
      </c>
      <c r="N17" s="7"/>
      <c r="O17" s="7">
        <v>83321271000</v>
      </c>
      <c r="P17" s="7"/>
      <c r="Q17" s="7">
        <v>12000000</v>
      </c>
      <c r="R17" s="7"/>
      <c r="S17" s="7">
        <v>26890</v>
      </c>
      <c r="T17" s="7"/>
      <c r="U17" s="7">
        <v>220897094400</v>
      </c>
      <c r="V17" s="7"/>
      <c r="W17" s="7">
        <v>320760054000</v>
      </c>
      <c r="X17" s="4"/>
      <c r="Y17" s="9">
        <v>1.7569432720255899E-2</v>
      </c>
    </row>
    <row r="18" spans="1:25" x14ac:dyDescent="0.55000000000000004">
      <c r="A18" s="1" t="s">
        <v>24</v>
      </c>
      <c r="C18" s="7">
        <v>123116207</v>
      </c>
      <c r="D18" s="7"/>
      <c r="E18" s="7">
        <v>593431348015</v>
      </c>
      <c r="F18" s="7"/>
      <c r="G18" s="7">
        <v>655976447446.35596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123116207</v>
      </c>
      <c r="R18" s="7"/>
      <c r="S18" s="7">
        <v>4688</v>
      </c>
      <c r="T18" s="7"/>
      <c r="U18" s="7">
        <v>593431348015</v>
      </c>
      <c r="V18" s="7"/>
      <c r="W18" s="7">
        <v>573734624184.42505</v>
      </c>
      <c r="X18" s="4"/>
      <c r="Y18" s="9">
        <v>3.1425957668935793E-2</v>
      </c>
    </row>
    <row r="19" spans="1:25" x14ac:dyDescent="0.55000000000000004">
      <c r="A19" s="1" t="s">
        <v>25</v>
      </c>
      <c r="C19" s="7">
        <v>3267240</v>
      </c>
      <c r="D19" s="7"/>
      <c r="E19" s="7">
        <v>28870470524</v>
      </c>
      <c r="F19" s="7"/>
      <c r="G19" s="7">
        <v>35173673155.260002</v>
      </c>
      <c r="H19" s="7"/>
      <c r="I19" s="7">
        <v>0</v>
      </c>
      <c r="J19" s="7"/>
      <c r="K19" s="7">
        <v>0</v>
      </c>
      <c r="L19" s="7"/>
      <c r="M19" s="7">
        <v>-3267240</v>
      </c>
      <c r="N19" s="7"/>
      <c r="O19" s="7">
        <v>0</v>
      </c>
      <c r="P19" s="7"/>
      <c r="Q19" s="7">
        <v>0</v>
      </c>
      <c r="R19" s="7"/>
      <c r="S19" s="7">
        <v>0</v>
      </c>
      <c r="T19" s="7"/>
      <c r="U19" s="7">
        <v>0</v>
      </c>
      <c r="V19" s="7"/>
      <c r="W19" s="7">
        <v>0</v>
      </c>
      <c r="X19" s="4"/>
      <c r="Y19" s="9">
        <v>0</v>
      </c>
    </row>
    <row r="20" spans="1:25" x14ac:dyDescent="0.55000000000000004">
      <c r="A20" s="1" t="s">
        <v>26</v>
      </c>
      <c r="C20" s="7">
        <v>22980170</v>
      </c>
      <c r="D20" s="7"/>
      <c r="E20" s="7">
        <v>543896021001</v>
      </c>
      <c r="F20" s="7"/>
      <c r="G20" s="7">
        <v>921504288456.08997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22980170</v>
      </c>
      <c r="R20" s="7"/>
      <c r="S20" s="7">
        <v>40130</v>
      </c>
      <c r="T20" s="7"/>
      <c r="U20" s="7">
        <v>543896021001</v>
      </c>
      <c r="V20" s="7"/>
      <c r="W20" s="7">
        <v>916707166478.505</v>
      </c>
      <c r="X20" s="4"/>
      <c r="Y20" s="9">
        <v>5.0212065638386871E-2</v>
      </c>
    </row>
    <row r="21" spans="1:25" x14ac:dyDescent="0.55000000000000004">
      <c r="A21" s="1" t="s">
        <v>27</v>
      </c>
      <c r="C21" s="7">
        <v>1415799</v>
      </c>
      <c r="D21" s="7"/>
      <c r="E21" s="7">
        <v>10806100583</v>
      </c>
      <c r="F21" s="7"/>
      <c r="G21" s="7">
        <v>21335804938.602001</v>
      </c>
      <c r="H21" s="7"/>
      <c r="I21" s="7">
        <v>3267240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4683039</v>
      </c>
      <c r="R21" s="7"/>
      <c r="S21" s="7">
        <v>13330</v>
      </c>
      <c r="T21" s="7"/>
      <c r="U21" s="7">
        <v>42943811107</v>
      </c>
      <c r="V21" s="7"/>
      <c r="W21" s="7">
        <v>62053481656.273499</v>
      </c>
      <c r="X21" s="4"/>
      <c r="Y21" s="9">
        <v>3.3989409136884947E-3</v>
      </c>
    </row>
    <row r="22" spans="1:25" x14ac:dyDescent="0.55000000000000004">
      <c r="A22" s="1" t="s">
        <v>28</v>
      </c>
      <c r="C22" s="7">
        <v>5377190</v>
      </c>
      <c r="D22" s="7"/>
      <c r="E22" s="7">
        <v>67357537069</v>
      </c>
      <c r="F22" s="7"/>
      <c r="G22" s="7">
        <v>67456369980.089996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5377190</v>
      </c>
      <c r="R22" s="7"/>
      <c r="S22" s="7">
        <v>13080</v>
      </c>
      <c r="T22" s="7"/>
      <c r="U22" s="7">
        <v>67357537069</v>
      </c>
      <c r="V22" s="7"/>
      <c r="W22" s="7">
        <v>69915160011.059998</v>
      </c>
      <c r="X22" s="4"/>
      <c r="Y22" s="9">
        <v>3.8295594623520184E-3</v>
      </c>
    </row>
    <row r="23" spans="1:25" x14ac:dyDescent="0.55000000000000004">
      <c r="A23" s="1" t="s">
        <v>29</v>
      </c>
      <c r="C23" s="7">
        <v>7527460</v>
      </c>
      <c r="D23" s="7"/>
      <c r="E23" s="7">
        <v>150486519185</v>
      </c>
      <c r="F23" s="7"/>
      <c r="G23" s="7">
        <v>153394768066.5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7527460</v>
      </c>
      <c r="R23" s="7"/>
      <c r="S23" s="7">
        <v>20600</v>
      </c>
      <c r="T23" s="7"/>
      <c r="U23" s="7">
        <v>150486519185</v>
      </c>
      <c r="V23" s="7"/>
      <c r="W23" s="7">
        <v>154143035227.79999</v>
      </c>
      <c r="X23" s="4"/>
      <c r="Y23" s="9">
        <v>8.4430890098642613E-3</v>
      </c>
    </row>
    <row r="24" spans="1:25" x14ac:dyDescent="0.55000000000000004">
      <c r="A24" s="1" t="s">
        <v>30</v>
      </c>
      <c r="C24" s="7">
        <v>6375000</v>
      </c>
      <c r="D24" s="7"/>
      <c r="E24" s="7">
        <v>48084875316</v>
      </c>
      <c r="F24" s="7"/>
      <c r="G24" s="7">
        <v>32059230806.25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6375000</v>
      </c>
      <c r="R24" s="7"/>
      <c r="S24" s="7">
        <v>4529</v>
      </c>
      <c r="T24" s="7"/>
      <c r="U24" s="7">
        <v>48084875316</v>
      </c>
      <c r="V24" s="7"/>
      <c r="W24" s="7">
        <v>28700584368.75</v>
      </c>
      <c r="X24" s="4"/>
      <c r="Y24" s="9">
        <v>1.5720566816551952E-3</v>
      </c>
    </row>
    <row r="25" spans="1:25" x14ac:dyDescent="0.55000000000000004">
      <c r="A25" s="1" t="s">
        <v>31</v>
      </c>
      <c r="C25" s="7">
        <v>13422564</v>
      </c>
      <c r="D25" s="7"/>
      <c r="E25" s="7">
        <v>74065944424</v>
      </c>
      <c r="F25" s="7"/>
      <c r="G25" s="7">
        <v>61296362624.854797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13422564</v>
      </c>
      <c r="R25" s="7"/>
      <c r="S25" s="7">
        <v>3764</v>
      </c>
      <c r="T25" s="7"/>
      <c r="U25" s="7">
        <v>74065944424</v>
      </c>
      <c r="V25" s="7"/>
      <c r="W25" s="7">
        <v>50221921837.1688</v>
      </c>
      <c r="X25" s="4"/>
      <c r="Y25" s="9">
        <v>2.7508745736777055E-3</v>
      </c>
    </row>
    <row r="26" spans="1:25" x14ac:dyDescent="0.55000000000000004">
      <c r="A26" s="1" t="s">
        <v>32</v>
      </c>
      <c r="C26" s="7">
        <v>280000000</v>
      </c>
      <c r="D26" s="7"/>
      <c r="E26" s="7">
        <v>264215428919</v>
      </c>
      <c r="F26" s="7"/>
      <c r="G26" s="7">
        <v>301157388000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280000000</v>
      </c>
      <c r="R26" s="7"/>
      <c r="S26" s="7">
        <v>943</v>
      </c>
      <c r="T26" s="7"/>
      <c r="U26" s="7">
        <v>264215428919</v>
      </c>
      <c r="V26" s="7"/>
      <c r="W26" s="7">
        <v>262468962000</v>
      </c>
      <c r="X26" s="4"/>
      <c r="Y26" s="9">
        <v>1.4376574363010932E-2</v>
      </c>
    </row>
    <row r="27" spans="1:25" x14ac:dyDescent="0.55000000000000004">
      <c r="A27" s="1" t="s">
        <v>33</v>
      </c>
      <c r="C27" s="7">
        <v>8898275</v>
      </c>
      <c r="D27" s="7"/>
      <c r="E27" s="7">
        <v>110119646617</v>
      </c>
      <c r="F27" s="7"/>
      <c r="G27" s="7">
        <v>228563334015.29999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8898275</v>
      </c>
      <c r="R27" s="7"/>
      <c r="S27" s="7">
        <v>23150</v>
      </c>
      <c r="T27" s="7"/>
      <c r="U27" s="7">
        <v>110119646617</v>
      </c>
      <c r="V27" s="7"/>
      <c r="W27" s="7">
        <v>204769395605.81299</v>
      </c>
      <c r="X27" s="4"/>
      <c r="Y27" s="9">
        <v>1.1216116453402878E-2</v>
      </c>
    </row>
    <row r="28" spans="1:25" x14ac:dyDescent="0.55000000000000004">
      <c r="A28" s="1" t="s">
        <v>34</v>
      </c>
      <c r="C28" s="7">
        <v>16666666</v>
      </c>
      <c r="D28" s="7"/>
      <c r="E28" s="7">
        <v>82875581637</v>
      </c>
      <c r="F28" s="7"/>
      <c r="G28" s="7">
        <v>66303132347.874603</v>
      </c>
      <c r="H28" s="7"/>
      <c r="I28" s="7">
        <v>4000000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20666666</v>
      </c>
      <c r="R28" s="7"/>
      <c r="S28" s="7">
        <v>2901</v>
      </c>
      <c r="T28" s="7"/>
      <c r="U28" s="7">
        <v>82875581637</v>
      </c>
      <c r="V28" s="7"/>
      <c r="W28" s="7">
        <v>59597271777.507301</v>
      </c>
      <c r="X28" s="4"/>
      <c r="Y28" s="9">
        <v>3.2644035432345957E-3</v>
      </c>
    </row>
    <row r="29" spans="1:25" x14ac:dyDescent="0.55000000000000004">
      <c r="A29" s="1" t="s">
        <v>35</v>
      </c>
      <c r="C29" s="7">
        <v>3583604</v>
      </c>
      <c r="D29" s="7"/>
      <c r="E29" s="7">
        <v>14606892577</v>
      </c>
      <c r="F29" s="7"/>
      <c r="G29" s="7">
        <v>44314782559.127998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3583604</v>
      </c>
      <c r="R29" s="7"/>
      <c r="S29" s="7">
        <v>11770</v>
      </c>
      <c r="T29" s="7"/>
      <c r="U29" s="7">
        <v>14606892577</v>
      </c>
      <c r="V29" s="7"/>
      <c r="W29" s="7">
        <v>41928053916.473999</v>
      </c>
      <c r="X29" s="4"/>
      <c r="Y29" s="9">
        <v>2.2965831099927168E-3</v>
      </c>
    </row>
    <row r="30" spans="1:25" x14ac:dyDescent="0.55000000000000004">
      <c r="A30" s="1" t="s">
        <v>36</v>
      </c>
      <c r="C30" s="7">
        <v>61944503</v>
      </c>
      <c r="D30" s="7"/>
      <c r="E30" s="7">
        <v>284114957089</v>
      </c>
      <c r="F30" s="7"/>
      <c r="G30" s="7">
        <v>368224080578.75702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61944503</v>
      </c>
      <c r="R30" s="7"/>
      <c r="S30" s="7">
        <v>5130</v>
      </c>
      <c r="T30" s="7"/>
      <c r="U30" s="7">
        <v>284114957089</v>
      </c>
      <c r="V30" s="7"/>
      <c r="W30" s="7">
        <v>315884537352.67999</v>
      </c>
      <c r="X30" s="4"/>
      <c r="Y30" s="9">
        <v>1.7302379324287909E-2</v>
      </c>
    </row>
    <row r="31" spans="1:25" x14ac:dyDescent="0.55000000000000004">
      <c r="A31" s="1" t="s">
        <v>37</v>
      </c>
      <c r="C31" s="7">
        <v>243093377</v>
      </c>
      <c r="D31" s="7"/>
      <c r="E31" s="7">
        <v>1081508072515</v>
      </c>
      <c r="F31" s="7"/>
      <c r="G31" s="7">
        <v>1201952035777.6699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243093377</v>
      </c>
      <c r="R31" s="7"/>
      <c r="S31" s="7">
        <v>4274</v>
      </c>
      <c r="T31" s="7"/>
      <c r="U31" s="7">
        <v>1081508072515</v>
      </c>
      <c r="V31" s="7"/>
      <c r="W31" s="7">
        <v>1032799155792.88</v>
      </c>
      <c r="X31" s="4"/>
      <c r="Y31" s="9">
        <v>5.6570932243452283E-2</v>
      </c>
    </row>
    <row r="32" spans="1:25" x14ac:dyDescent="0.55000000000000004">
      <c r="A32" s="1" t="s">
        <v>38</v>
      </c>
      <c r="C32" s="7">
        <v>38729730</v>
      </c>
      <c r="D32" s="7"/>
      <c r="E32" s="7">
        <v>221551469613</v>
      </c>
      <c r="F32" s="7"/>
      <c r="G32" s="7">
        <v>172900302886.29199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38729730</v>
      </c>
      <c r="R32" s="7"/>
      <c r="S32" s="7">
        <v>3530</v>
      </c>
      <c r="T32" s="7"/>
      <c r="U32" s="7">
        <v>221551469613</v>
      </c>
      <c r="V32" s="7"/>
      <c r="W32" s="7">
        <v>135902487015.94501</v>
      </c>
      <c r="X32" s="4"/>
      <c r="Y32" s="9">
        <v>7.4439743115334951E-3</v>
      </c>
    </row>
    <row r="33" spans="1:25" x14ac:dyDescent="0.55000000000000004">
      <c r="A33" s="1" t="s">
        <v>39</v>
      </c>
      <c r="C33" s="7">
        <v>35273977</v>
      </c>
      <c r="D33" s="7"/>
      <c r="E33" s="7">
        <v>148601447270</v>
      </c>
      <c r="F33" s="7"/>
      <c r="G33" s="7">
        <v>520351197058.854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35273977</v>
      </c>
      <c r="R33" s="7"/>
      <c r="S33" s="7">
        <v>13710</v>
      </c>
      <c r="T33" s="7"/>
      <c r="U33" s="7">
        <v>148601447270</v>
      </c>
      <c r="V33" s="7"/>
      <c r="W33" s="7">
        <v>480728767633.21399</v>
      </c>
      <c r="X33" s="4"/>
      <c r="Y33" s="9">
        <v>2.6331619646202221E-2</v>
      </c>
    </row>
    <row r="34" spans="1:25" x14ac:dyDescent="0.55000000000000004">
      <c r="A34" s="1" t="s">
        <v>40</v>
      </c>
      <c r="C34" s="7">
        <v>66410148</v>
      </c>
      <c r="D34" s="7"/>
      <c r="E34" s="7">
        <v>844747002266</v>
      </c>
      <c r="F34" s="7"/>
      <c r="G34" s="7">
        <v>1241742293320.9099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66410148</v>
      </c>
      <c r="R34" s="7"/>
      <c r="S34" s="7">
        <v>17460</v>
      </c>
      <c r="T34" s="7"/>
      <c r="U34" s="7">
        <v>844747002266</v>
      </c>
      <c r="V34" s="7"/>
      <c r="W34" s="7">
        <v>1152622033034.72</v>
      </c>
      <c r="X34" s="4"/>
      <c r="Y34" s="9">
        <v>6.313415591733279E-2</v>
      </c>
    </row>
    <row r="35" spans="1:25" x14ac:dyDescent="0.55000000000000004">
      <c r="A35" s="1" t="s">
        <v>41</v>
      </c>
      <c r="C35" s="7">
        <v>10156472</v>
      </c>
      <c r="D35" s="7"/>
      <c r="E35" s="7">
        <v>240697795239</v>
      </c>
      <c r="F35" s="7"/>
      <c r="G35" s="7">
        <v>324991559519.604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10156472</v>
      </c>
      <c r="R35" s="7"/>
      <c r="S35" s="7">
        <v>31650</v>
      </c>
      <c r="T35" s="7"/>
      <c r="U35" s="7">
        <v>240697795239</v>
      </c>
      <c r="V35" s="7"/>
      <c r="W35" s="7">
        <v>319539697384.14001</v>
      </c>
      <c r="X35" s="4"/>
      <c r="Y35" s="9">
        <v>1.7502588444637118E-2</v>
      </c>
    </row>
    <row r="36" spans="1:25" x14ac:dyDescent="0.55000000000000004">
      <c r="A36" s="1" t="s">
        <v>42</v>
      </c>
      <c r="C36" s="7">
        <v>1975806</v>
      </c>
      <c r="D36" s="7"/>
      <c r="E36" s="7">
        <v>119320395820</v>
      </c>
      <c r="F36" s="7"/>
      <c r="G36" s="7">
        <v>147598354065.64499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1975806</v>
      </c>
      <c r="R36" s="7"/>
      <c r="S36" s="7">
        <v>80700</v>
      </c>
      <c r="T36" s="7"/>
      <c r="U36" s="7">
        <v>119320395820</v>
      </c>
      <c r="V36" s="7"/>
      <c r="W36" s="7">
        <v>158498831312.01001</v>
      </c>
      <c r="X36" s="4"/>
      <c r="Y36" s="9">
        <v>8.6816750348082585E-3</v>
      </c>
    </row>
    <row r="37" spans="1:25" x14ac:dyDescent="0.55000000000000004">
      <c r="A37" s="1" t="s">
        <v>43</v>
      </c>
      <c r="C37" s="7">
        <v>3749907</v>
      </c>
      <c r="D37" s="7"/>
      <c r="E37" s="7">
        <v>159813405810</v>
      </c>
      <c r="F37" s="7"/>
      <c r="G37" s="7">
        <v>214560371270.82599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3749907</v>
      </c>
      <c r="R37" s="7"/>
      <c r="S37" s="7">
        <v>58730</v>
      </c>
      <c r="T37" s="7"/>
      <c r="U37" s="7">
        <v>159813405810</v>
      </c>
      <c r="V37" s="7"/>
      <c r="W37" s="7">
        <v>218921657483.245</v>
      </c>
      <c r="X37" s="4"/>
      <c r="Y37" s="9">
        <v>1.1991297807172646E-2</v>
      </c>
    </row>
    <row r="38" spans="1:25" x14ac:dyDescent="0.55000000000000004">
      <c r="A38" s="1" t="s">
        <v>44</v>
      </c>
      <c r="C38" s="7">
        <v>1585960</v>
      </c>
      <c r="D38" s="7"/>
      <c r="E38" s="7">
        <v>68493221623</v>
      </c>
      <c r="F38" s="7"/>
      <c r="G38" s="7">
        <v>65362665885.480003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1585960</v>
      </c>
      <c r="R38" s="7"/>
      <c r="S38" s="7">
        <v>37980</v>
      </c>
      <c r="T38" s="7"/>
      <c r="U38" s="7">
        <v>68493221623</v>
      </c>
      <c r="V38" s="7"/>
      <c r="W38" s="7">
        <v>59876363973.239998</v>
      </c>
      <c r="X38" s="4"/>
      <c r="Y38" s="9">
        <v>3.2796906448999239E-3</v>
      </c>
    </row>
    <row r="39" spans="1:25" x14ac:dyDescent="0.55000000000000004">
      <c r="A39" s="1" t="s">
        <v>45</v>
      </c>
      <c r="C39" s="7">
        <v>23229612</v>
      </c>
      <c r="D39" s="7"/>
      <c r="E39" s="7">
        <v>193793605896</v>
      </c>
      <c r="F39" s="7"/>
      <c r="G39" s="7">
        <v>277558577619.37201</v>
      </c>
      <c r="H39" s="7"/>
      <c r="I39" s="7">
        <v>3350000</v>
      </c>
      <c r="J39" s="7"/>
      <c r="K39" s="7">
        <v>40867890195</v>
      </c>
      <c r="L39" s="7"/>
      <c r="M39" s="7">
        <v>0</v>
      </c>
      <c r="N39" s="7"/>
      <c r="O39" s="7">
        <v>0</v>
      </c>
      <c r="P39" s="7"/>
      <c r="Q39" s="7">
        <v>26579612</v>
      </c>
      <c r="R39" s="7"/>
      <c r="S39" s="7">
        <v>12360</v>
      </c>
      <c r="T39" s="7"/>
      <c r="U39" s="7">
        <v>234661496091</v>
      </c>
      <c r="V39" s="7"/>
      <c r="W39" s="7">
        <v>326569286494.29602</v>
      </c>
      <c r="X39" s="4"/>
      <c r="Y39" s="9">
        <v>1.7887629821771722E-2</v>
      </c>
    </row>
    <row r="40" spans="1:25" x14ac:dyDescent="0.55000000000000004">
      <c r="A40" s="1" t="s">
        <v>46</v>
      </c>
      <c r="C40" s="7">
        <v>3927689</v>
      </c>
      <c r="D40" s="7"/>
      <c r="E40" s="7">
        <v>100344098020</v>
      </c>
      <c r="F40" s="7"/>
      <c r="G40" s="7">
        <v>109867543707.66299</v>
      </c>
      <c r="H40" s="7"/>
      <c r="I40" s="7">
        <v>2681264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6608953</v>
      </c>
      <c r="R40" s="7"/>
      <c r="S40" s="7">
        <v>13720</v>
      </c>
      <c r="T40" s="7"/>
      <c r="U40" s="7">
        <v>100344098020</v>
      </c>
      <c r="V40" s="7"/>
      <c r="W40" s="7">
        <v>90135319890.798004</v>
      </c>
      <c r="X40" s="4"/>
      <c r="Y40" s="9">
        <v>4.9371061601708012E-3</v>
      </c>
    </row>
    <row r="41" spans="1:25" x14ac:dyDescent="0.55000000000000004">
      <c r="A41" s="1" t="s">
        <v>47</v>
      </c>
      <c r="C41" s="7">
        <v>16600000</v>
      </c>
      <c r="D41" s="7"/>
      <c r="E41" s="7">
        <v>114001289608</v>
      </c>
      <c r="F41" s="7"/>
      <c r="G41" s="7">
        <v>141745565700</v>
      </c>
      <c r="H41" s="7"/>
      <c r="I41" s="7">
        <v>0</v>
      </c>
      <c r="J41" s="7"/>
      <c r="K41" s="7">
        <v>0</v>
      </c>
      <c r="L41" s="7"/>
      <c r="M41" s="7">
        <v>-2500000</v>
      </c>
      <c r="N41" s="7"/>
      <c r="O41" s="7">
        <v>23186216315</v>
      </c>
      <c r="P41" s="7"/>
      <c r="Q41" s="7">
        <v>14100000</v>
      </c>
      <c r="R41" s="7"/>
      <c r="S41" s="7">
        <v>8150</v>
      </c>
      <c r="T41" s="7"/>
      <c r="U41" s="7">
        <v>96832420687</v>
      </c>
      <c r="V41" s="7"/>
      <c r="W41" s="7">
        <v>114231255750</v>
      </c>
      <c r="X41" s="4"/>
      <c r="Y41" s="9">
        <v>6.2569460798568444E-3</v>
      </c>
    </row>
    <row r="42" spans="1:25" x14ac:dyDescent="0.55000000000000004">
      <c r="A42" s="1" t="s">
        <v>48</v>
      </c>
      <c r="C42" s="7">
        <v>11496875</v>
      </c>
      <c r="D42" s="7"/>
      <c r="E42" s="7">
        <v>94628352149</v>
      </c>
      <c r="F42" s="7"/>
      <c r="G42" s="7">
        <v>116341810284.375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11496875</v>
      </c>
      <c r="R42" s="7"/>
      <c r="S42" s="7">
        <v>9220</v>
      </c>
      <c r="T42" s="7"/>
      <c r="U42" s="7">
        <v>94628352149</v>
      </c>
      <c r="V42" s="7"/>
      <c r="W42" s="7">
        <v>105370480434.375</v>
      </c>
      <c r="X42" s="4"/>
      <c r="Y42" s="9">
        <v>5.7716026157446408E-3</v>
      </c>
    </row>
    <row r="43" spans="1:25" x14ac:dyDescent="0.55000000000000004">
      <c r="A43" s="1" t="s">
        <v>49</v>
      </c>
      <c r="C43" s="7">
        <v>21701012</v>
      </c>
      <c r="D43" s="7"/>
      <c r="E43" s="7">
        <v>141223802459</v>
      </c>
      <c r="F43" s="7"/>
      <c r="G43" s="7">
        <v>201697180649.91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21701012</v>
      </c>
      <c r="R43" s="7"/>
      <c r="S43" s="7">
        <v>8730</v>
      </c>
      <c r="T43" s="7"/>
      <c r="U43" s="7">
        <v>141223802459</v>
      </c>
      <c r="V43" s="7"/>
      <c r="W43" s="7">
        <v>188322608243.17801</v>
      </c>
      <c r="X43" s="4"/>
      <c r="Y43" s="9">
        <v>1.031525389140764E-2</v>
      </c>
    </row>
    <row r="44" spans="1:25" x14ac:dyDescent="0.55000000000000004">
      <c r="A44" s="1" t="s">
        <v>50</v>
      </c>
      <c r="C44" s="7">
        <v>7691309</v>
      </c>
      <c r="D44" s="7"/>
      <c r="E44" s="7">
        <v>367179685244</v>
      </c>
      <c r="F44" s="7"/>
      <c r="G44" s="7">
        <v>477311418765.823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7691309</v>
      </c>
      <c r="R44" s="7"/>
      <c r="S44" s="7">
        <v>53380</v>
      </c>
      <c r="T44" s="7"/>
      <c r="U44" s="7">
        <v>367179685244</v>
      </c>
      <c r="V44" s="7"/>
      <c r="W44" s="7">
        <v>408119230077.20099</v>
      </c>
      <c r="X44" s="4"/>
      <c r="Y44" s="9">
        <v>2.23544773274169E-2</v>
      </c>
    </row>
    <row r="45" spans="1:25" x14ac:dyDescent="0.55000000000000004">
      <c r="A45" s="1" t="s">
        <v>51</v>
      </c>
      <c r="C45" s="7">
        <v>11400000</v>
      </c>
      <c r="D45" s="7"/>
      <c r="E45" s="7">
        <v>65039001840</v>
      </c>
      <c r="F45" s="7"/>
      <c r="G45" s="7">
        <v>72933846120</v>
      </c>
      <c r="H45" s="7"/>
      <c r="I45" s="7">
        <v>9745752</v>
      </c>
      <c r="J45" s="7"/>
      <c r="K45" s="7">
        <v>29258522205.439201</v>
      </c>
      <c r="L45" s="7"/>
      <c r="M45" s="7">
        <v>0</v>
      </c>
      <c r="N45" s="7"/>
      <c r="O45" s="7">
        <v>0</v>
      </c>
      <c r="P45" s="7"/>
      <c r="Q45" s="7">
        <v>21145752</v>
      </c>
      <c r="R45" s="7"/>
      <c r="S45" s="7">
        <v>3470</v>
      </c>
      <c r="T45" s="7"/>
      <c r="U45" s="7">
        <v>65039002245</v>
      </c>
      <c r="V45" s="7"/>
      <c r="W45" s="7">
        <v>72939173671.332001</v>
      </c>
      <c r="X45" s="4"/>
      <c r="Y45" s="9">
        <v>3.9951979322510279E-3</v>
      </c>
    </row>
    <row r="46" spans="1:25" x14ac:dyDescent="0.55000000000000004">
      <c r="A46" s="1" t="s">
        <v>52</v>
      </c>
      <c r="C46" s="7">
        <v>2874557</v>
      </c>
      <c r="D46" s="7"/>
      <c r="E46" s="7">
        <v>135465522732</v>
      </c>
      <c r="F46" s="7"/>
      <c r="G46" s="7">
        <v>147844638183.879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2874557</v>
      </c>
      <c r="R46" s="7"/>
      <c r="S46" s="7">
        <v>50140</v>
      </c>
      <c r="T46" s="7"/>
      <c r="U46" s="7">
        <v>135465522732</v>
      </c>
      <c r="V46" s="7"/>
      <c r="W46" s="7">
        <v>143272712766.51901</v>
      </c>
      <c r="X46" s="4"/>
      <c r="Y46" s="9">
        <v>7.8476738490632133E-3</v>
      </c>
    </row>
    <row r="47" spans="1:25" x14ac:dyDescent="0.55000000000000004">
      <c r="A47" s="1" t="s">
        <v>53</v>
      </c>
      <c r="C47" s="7">
        <v>11465714</v>
      </c>
      <c r="D47" s="7"/>
      <c r="E47" s="7">
        <v>155697172681</v>
      </c>
      <c r="F47" s="7"/>
      <c r="G47" s="7">
        <v>179396539846.758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11465714</v>
      </c>
      <c r="R47" s="7"/>
      <c r="S47" s="7">
        <v>12510</v>
      </c>
      <c r="T47" s="7"/>
      <c r="U47" s="7">
        <v>155697172681</v>
      </c>
      <c r="V47" s="7"/>
      <c r="W47" s="7">
        <v>142582637451.267</v>
      </c>
      <c r="X47" s="4"/>
      <c r="Y47" s="9">
        <v>7.8098754023051596E-3</v>
      </c>
    </row>
    <row r="48" spans="1:25" x14ac:dyDescent="0.55000000000000004">
      <c r="A48" s="1" t="s">
        <v>54</v>
      </c>
      <c r="C48" s="7">
        <v>192050817</v>
      </c>
      <c r="D48" s="7"/>
      <c r="E48" s="7">
        <v>912145712789</v>
      </c>
      <c r="F48" s="7"/>
      <c r="G48" s="7">
        <v>1221811933688.6399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192050817</v>
      </c>
      <c r="R48" s="7"/>
      <c r="S48" s="7">
        <v>6420</v>
      </c>
      <c r="T48" s="7"/>
      <c r="U48" s="7">
        <v>912145712789</v>
      </c>
      <c r="V48" s="7"/>
      <c r="W48" s="7">
        <v>1225630095981.4199</v>
      </c>
      <c r="X48" s="4"/>
      <c r="Y48" s="9">
        <v>6.7133127216852065E-2</v>
      </c>
    </row>
    <row r="49" spans="1:25" x14ac:dyDescent="0.55000000000000004">
      <c r="A49" s="1" t="s">
        <v>55</v>
      </c>
      <c r="C49" s="7">
        <v>15000000</v>
      </c>
      <c r="D49" s="7"/>
      <c r="E49" s="7">
        <v>178712776272</v>
      </c>
      <c r="F49" s="7"/>
      <c r="G49" s="7">
        <v>180569182500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15000000</v>
      </c>
      <c r="R49" s="7"/>
      <c r="S49" s="7">
        <v>9560</v>
      </c>
      <c r="T49" s="7"/>
      <c r="U49" s="7">
        <v>178712776272</v>
      </c>
      <c r="V49" s="7"/>
      <c r="W49" s="7">
        <v>142546770000</v>
      </c>
      <c r="X49" s="4"/>
      <c r="Y49" s="9">
        <v>7.8079107849407959E-3</v>
      </c>
    </row>
    <row r="50" spans="1:25" x14ac:dyDescent="0.55000000000000004">
      <c r="A50" s="1" t="s">
        <v>56</v>
      </c>
      <c r="C50" s="7">
        <v>9362792</v>
      </c>
      <c r="D50" s="7"/>
      <c r="E50" s="7">
        <v>122835693088</v>
      </c>
      <c r="F50" s="7"/>
      <c r="G50" s="7">
        <v>124714917393.84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9362792</v>
      </c>
      <c r="R50" s="7"/>
      <c r="S50" s="7">
        <v>12510</v>
      </c>
      <c r="T50" s="7"/>
      <c r="U50" s="7">
        <v>122835693088</v>
      </c>
      <c r="V50" s="7"/>
      <c r="W50" s="7">
        <v>116431613178.87601</v>
      </c>
      <c r="X50" s="4"/>
      <c r="Y50" s="9">
        <v>6.3774692912887529E-3</v>
      </c>
    </row>
    <row r="51" spans="1:25" x14ac:dyDescent="0.55000000000000004">
      <c r="A51" s="1" t="s">
        <v>57</v>
      </c>
      <c r="C51" s="7">
        <v>29800000</v>
      </c>
      <c r="D51" s="7"/>
      <c r="E51" s="7">
        <v>50069057514</v>
      </c>
      <c r="F51" s="7"/>
      <c r="G51" s="7">
        <v>74086347690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29800000</v>
      </c>
      <c r="R51" s="7"/>
      <c r="S51" s="7">
        <v>2009</v>
      </c>
      <c r="T51" s="7"/>
      <c r="U51" s="7">
        <v>50069057514</v>
      </c>
      <c r="V51" s="7"/>
      <c r="W51" s="7">
        <v>59511984210</v>
      </c>
      <c r="X51" s="4"/>
      <c r="Y51" s="9">
        <v>3.2597319697000877E-3</v>
      </c>
    </row>
    <row r="52" spans="1:25" x14ac:dyDescent="0.55000000000000004">
      <c r="A52" s="1" t="s">
        <v>58</v>
      </c>
      <c r="C52" s="7">
        <v>47100791</v>
      </c>
      <c r="D52" s="7"/>
      <c r="E52" s="7">
        <v>1007939408723</v>
      </c>
      <c r="F52" s="7"/>
      <c r="G52" s="7">
        <v>1548823505990.6299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47100791</v>
      </c>
      <c r="R52" s="7"/>
      <c r="S52" s="7">
        <v>28220</v>
      </c>
      <c r="T52" s="7"/>
      <c r="U52" s="7">
        <v>1007939408723</v>
      </c>
      <c r="V52" s="7"/>
      <c r="W52" s="7">
        <v>1321275675303.98</v>
      </c>
      <c r="X52" s="4"/>
      <c r="Y52" s="9">
        <v>7.2372054414743162E-2</v>
      </c>
    </row>
    <row r="53" spans="1:25" x14ac:dyDescent="0.55000000000000004">
      <c r="A53" s="1" t="s">
        <v>59</v>
      </c>
      <c r="C53" s="7">
        <v>28325252</v>
      </c>
      <c r="D53" s="7"/>
      <c r="E53" s="7">
        <v>366803055258</v>
      </c>
      <c r="F53" s="7"/>
      <c r="G53" s="7">
        <v>166687763163.552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28325252</v>
      </c>
      <c r="R53" s="7"/>
      <c r="S53" s="7">
        <v>5620</v>
      </c>
      <c r="T53" s="7"/>
      <c r="U53" s="7">
        <v>366803055258</v>
      </c>
      <c r="V53" s="7"/>
      <c r="W53" s="7">
        <v>158240748138.37201</v>
      </c>
      <c r="X53" s="4"/>
      <c r="Y53" s="9">
        <v>8.6675386892785776E-3</v>
      </c>
    </row>
    <row r="54" spans="1:25" x14ac:dyDescent="0.55000000000000004">
      <c r="A54" s="1" t="s">
        <v>60</v>
      </c>
      <c r="C54" s="7">
        <v>4179296</v>
      </c>
      <c r="D54" s="7"/>
      <c r="E54" s="7">
        <v>103818948042</v>
      </c>
      <c r="F54" s="7"/>
      <c r="G54" s="7">
        <v>64601373885.839996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4179296</v>
      </c>
      <c r="R54" s="7"/>
      <c r="S54" s="7">
        <v>13610</v>
      </c>
      <c r="T54" s="7"/>
      <c r="U54" s="7">
        <v>103818948042</v>
      </c>
      <c r="V54" s="7"/>
      <c r="W54" s="7">
        <v>56541781259.568001</v>
      </c>
      <c r="X54" s="4"/>
      <c r="Y54" s="9">
        <v>3.0970409480084631E-3</v>
      </c>
    </row>
    <row r="55" spans="1:25" x14ac:dyDescent="0.55000000000000004">
      <c r="A55" s="1" t="s">
        <v>61</v>
      </c>
      <c r="C55" s="7">
        <v>11589687</v>
      </c>
      <c r="D55" s="7"/>
      <c r="E55" s="7">
        <v>150068256910</v>
      </c>
      <c r="F55" s="7"/>
      <c r="G55" s="7">
        <v>379723206823.05603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11589687</v>
      </c>
      <c r="R55" s="7"/>
      <c r="S55" s="7">
        <v>28610</v>
      </c>
      <c r="T55" s="7"/>
      <c r="U55" s="7">
        <v>150068256910</v>
      </c>
      <c r="V55" s="7"/>
      <c r="W55" s="7">
        <v>329608038446.83301</v>
      </c>
      <c r="X55" s="4"/>
      <c r="Y55" s="9">
        <v>1.8054075572474969E-2</v>
      </c>
    </row>
    <row r="56" spans="1:25" x14ac:dyDescent="0.55000000000000004">
      <c r="A56" s="1" t="s">
        <v>62</v>
      </c>
      <c r="C56" s="7">
        <v>18769593</v>
      </c>
      <c r="D56" s="7"/>
      <c r="E56" s="7">
        <v>844454278420</v>
      </c>
      <c r="F56" s="7"/>
      <c r="G56" s="7">
        <v>361403792662.35999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18769593</v>
      </c>
      <c r="R56" s="7"/>
      <c r="S56" s="7">
        <v>16200</v>
      </c>
      <c r="T56" s="7"/>
      <c r="U56" s="7">
        <v>844454278420</v>
      </c>
      <c r="V56" s="7"/>
      <c r="W56" s="7">
        <v>302258205530.72998</v>
      </c>
      <c r="X56" s="4"/>
      <c r="Y56" s="9">
        <v>1.6556005462629832E-2</v>
      </c>
    </row>
    <row r="57" spans="1:25" x14ac:dyDescent="0.55000000000000004">
      <c r="A57" s="1" t="s">
        <v>63</v>
      </c>
      <c r="C57" s="7">
        <v>12042028</v>
      </c>
      <c r="D57" s="7"/>
      <c r="E57" s="7">
        <v>395962841953</v>
      </c>
      <c r="F57" s="7"/>
      <c r="G57" s="7">
        <v>389396394173.50201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12042028</v>
      </c>
      <c r="R57" s="7"/>
      <c r="S57" s="7">
        <v>32760</v>
      </c>
      <c r="T57" s="7"/>
      <c r="U57" s="7">
        <v>395962841953</v>
      </c>
      <c r="V57" s="7"/>
      <c r="W57" s="7">
        <v>392149581098.18402</v>
      </c>
      <c r="X57" s="4"/>
      <c r="Y57" s="9">
        <v>2.1479749724013574E-2</v>
      </c>
    </row>
    <row r="58" spans="1:25" x14ac:dyDescent="0.55000000000000004">
      <c r="A58" s="1" t="s">
        <v>64</v>
      </c>
      <c r="C58" s="7">
        <v>12360000</v>
      </c>
      <c r="D58" s="7"/>
      <c r="E58" s="7">
        <v>185688158747</v>
      </c>
      <c r="F58" s="7"/>
      <c r="G58" s="7">
        <v>248432180760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12360000</v>
      </c>
      <c r="R58" s="7"/>
      <c r="S58" s="7">
        <v>18800</v>
      </c>
      <c r="T58" s="7"/>
      <c r="U58" s="7">
        <v>185688158747</v>
      </c>
      <c r="V58" s="7"/>
      <c r="W58" s="7">
        <v>230985410400</v>
      </c>
      <c r="X58" s="4"/>
      <c r="Y58" s="9">
        <v>1.2652082379882306E-2</v>
      </c>
    </row>
    <row r="59" spans="1:25" x14ac:dyDescent="0.55000000000000004">
      <c r="A59" s="1" t="s">
        <v>65</v>
      </c>
      <c r="C59" s="7">
        <v>46891602</v>
      </c>
      <c r="D59" s="7"/>
      <c r="E59" s="7">
        <v>238056750078</v>
      </c>
      <c r="F59" s="7"/>
      <c r="G59" s="7">
        <v>279675581808.59998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46891602</v>
      </c>
      <c r="R59" s="7"/>
      <c r="S59" s="7">
        <v>3539</v>
      </c>
      <c r="T59" s="7"/>
      <c r="U59" s="7">
        <v>174354508761</v>
      </c>
      <c r="V59" s="7"/>
      <c r="W59" s="7">
        <v>164961980670.10599</v>
      </c>
      <c r="X59" s="4"/>
      <c r="Y59" s="9">
        <v>9.0356900263633862E-3</v>
      </c>
    </row>
    <row r="60" spans="1:25" x14ac:dyDescent="0.55000000000000004">
      <c r="A60" s="1" t="s">
        <v>66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v>4500000</v>
      </c>
      <c r="J60" s="7"/>
      <c r="K60" s="7">
        <v>82053937386</v>
      </c>
      <c r="L60" s="7"/>
      <c r="M60" s="7">
        <v>0</v>
      </c>
      <c r="N60" s="7"/>
      <c r="O60" s="7">
        <v>0</v>
      </c>
      <c r="P60" s="7"/>
      <c r="Q60" s="7">
        <v>4500000</v>
      </c>
      <c r="R60" s="7"/>
      <c r="S60" s="7">
        <v>18714</v>
      </c>
      <c r="T60" s="7"/>
      <c r="U60" s="7">
        <v>82053937386</v>
      </c>
      <c r="V60" s="7"/>
      <c r="W60" s="7">
        <v>83711932650</v>
      </c>
      <c r="X60" s="4"/>
      <c r="Y60" s="9">
        <v>4.5852691138927419E-3</v>
      </c>
    </row>
    <row r="61" spans="1:25" x14ac:dyDescent="0.55000000000000004">
      <c r="A61" s="1" t="s">
        <v>67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v>13691400</v>
      </c>
      <c r="J61" s="7"/>
      <c r="K61" s="7">
        <v>0</v>
      </c>
      <c r="L61" s="7"/>
      <c r="M61" s="7">
        <v>-13691400</v>
      </c>
      <c r="N61" s="7"/>
      <c r="O61" s="7">
        <v>29258521800</v>
      </c>
      <c r="P61" s="7"/>
      <c r="Q61" s="7">
        <v>0</v>
      </c>
      <c r="R61" s="7"/>
      <c r="S61" s="7">
        <v>0</v>
      </c>
      <c r="T61" s="7"/>
      <c r="U61" s="7">
        <v>0</v>
      </c>
      <c r="V61" s="7"/>
      <c r="W61" s="7">
        <v>0</v>
      </c>
      <c r="X61" s="4"/>
      <c r="Y61" s="9">
        <v>0</v>
      </c>
    </row>
    <row r="62" spans="1:25" x14ac:dyDescent="0.55000000000000004">
      <c r="A62" s="1" t="s">
        <v>68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v>10500000</v>
      </c>
      <c r="J62" s="7"/>
      <c r="K62" s="7">
        <v>105095340000</v>
      </c>
      <c r="L62" s="7"/>
      <c r="M62" s="7">
        <v>-5250000</v>
      </c>
      <c r="N62" s="7"/>
      <c r="O62" s="7">
        <v>56780138762</v>
      </c>
      <c r="P62" s="7"/>
      <c r="Q62" s="7">
        <v>5250000</v>
      </c>
      <c r="R62" s="7"/>
      <c r="S62" s="7">
        <v>9430</v>
      </c>
      <c r="T62" s="7"/>
      <c r="U62" s="7">
        <v>52547670000</v>
      </c>
      <c r="V62" s="7"/>
      <c r="W62" s="7">
        <v>49212930375</v>
      </c>
      <c r="X62" s="4"/>
      <c r="Y62" s="9">
        <v>2.6956076930645498E-3</v>
      </c>
    </row>
    <row r="63" spans="1:25" x14ac:dyDescent="0.55000000000000004">
      <c r="A63" s="1" t="s">
        <v>69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v>23445801</v>
      </c>
      <c r="J63" s="7"/>
      <c r="K63" s="7">
        <v>0</v>
      </c>
      <c r="L63" s="7"/>
      <c r="M63" s="7">
        <v>0</v>
      </c>
      <c r="N63" s="7"/>
      <c r="O63" s="7">
        <v>0</v>
      </c>
      <c r="P63" s="7"/>
      <c r="Q63" s="7">
        <v>23445801</v>
      </c>
      <c r="R63" s="7"/>
      <c r="S63" s="7">
        <v>2060</v>
      </c>
      <c r="T63" s="7"/>
      <c r="U63" s="7">
        <v>63702241317</v>
      </c>
      <c r="V63" s="7"/>
      <c r="W63" s="7">
        <v>48010974877.142998</v>
      </c>
      <c r="X63" s="4"/>
      <c r="Y63" s="9">
        <v>2.6297713272546716E-3</v>
      </c>
    </row>
    <row r="64" spans="1:25" x14ac:dyDescent="0.55000000000000004">
      <c r="A64" s="1" t="s">
        <v>70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v>5000000</v>
      </c>
      <c r="J64" s="7"/>
      <c r="K64" s="7">
        <v>39674079464</v>
      </c>
      <c r="L64" s="7"/>
      <c r="M64" s="7">
        <v>0</v>
      </c>
      <c r="N64" s="7"/>
      <c r="O64" s="7">
        <v>0</v>
      </c>
      <c r="P64" s="7"/>
      <c r="Q64" s="7">
        <v>5000000</v>
      </c>
      <c r="R64" s="7"/>
      <c r="S64" s="7">
        <v>7280</v>
      </c>
      <c r="T64" s="7"/>
      <c r="U64" s="7">
        <v>39674079464</v>
      </c>
      <c r="V64" s="7"/>
      <c r="W64" s="7">
        <v>36183420000</v>
      </c>
      <c r="X64" s="4"/>
      <c r="Y64" s="9">
        <v>1.9819243554521962E-3</v>
      </c>
    </row>
    <row r="65" spans="1:25" x14ac:dyDescent="0.55000000000000004">
      <c r="A65" s="1" t="s">
        <v>71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v>5400000</v>
      </c>
      <c r="J65" s="7"/>
      <c r="K65" s="7">
        <v>72966193200</v>
      </c>
      <c r="L65" s="7"/>
      <c r="M65" s="7">
        <v>-2500000</v>
      </c>
      <c r="N65" s="7"/>
      <c r="O65" s="7">
        <v>44831655497</v>
      </c>
      <c r="P65" s="7"/>
      <c r="Q65" s="7">
        <v>2900000</v>
      </c>
      <c r="R65" s="7"/>
      <c r="S65" s="7">
        <v>23100</v>
      </c>
      <c r="T65" s="7"/>
      <c r="U65" s="7">
        <v>39185548198</v>
      </c>
      <c r="V65" s="7"/>
      <c r="W65" s="7">
        <v>66591409500</v>
      </c>
      <c r="X65" s="4"/>
      <c r="Y65" s="9">
        <v>3.6475030926302922E-3</v>
      </c>
    </row>
    <row r="66" spans="1:25" ht="24.75" thickBot="1" x14ac:dyDescent="0.6">
      <c r="C66" s="7"/>
      <c r="D66" s="7"/>
      <c r="E66" s="8">
        <f>SUM(E9:E65)</f>
        <v>15319859183100</v>
      </c>
      <c r="F66" s="7"/>
      <c r="G66" s="8">
        <f>SUM(G9:G65)</f>
        <v>18736095490789.488</v>
      </c>
      <c r="H66" s="7"/>
      <c r="I66" s="7"/>
      <c r="J66" s="7"/>
      <c r="K66" s="8">
        <f>SUM(K9:K65)</f>
        <v>369915962450.43921</v>
      </c>
      <c r="L66" s="7"/>
      <c r="M66" s="7"/>
      <c r="N66" s="7"/>
      <c r="O66" s="8">
        <f>SUM(O9:O65)</f>
        <v>237377803374</v>
      </c>
      <c r="P66" s="7"/>
      <c r="Q66" s="7"/>
      <c r="R66" s="7"/>
      <c r="S66" s="7"/>
      <c r="T66" s="7"/>
      <c r="U66" s="8">
        <f>SUM(U9:U65)</f>
        <v>15505062406227</v>
      </c>
      <c r="V66" s="7"/>
      <c r="W66" s="8">
        <f>SUM(W9:W65)</f>
        <v>17166388100926.021</v>
      </c>
      <c r="X66" s="4"/>
      <c r="Y66" s="10">
        <f>SUM(Y9:Y65)</f>
        <v>0.94027824546076799</v>
      </c>
    </row>
    <row r="67" spans="1:25" ht="24.75" thickTop="1" x14ac:dyDescent="0.55000000000000004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x14ac:dyDescent="0.55000000000000004">
      <c r="Y68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4"/>
  <sheetViews>
    <sheetView rightToLeft="1" topLeftCell="I4" workbookViewId="0">
      <selection activeCell="O26" sqref="O26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22.28515625" style="1" bestFit="1" customWidth="1"/>
    <col min="20" max="20" width="1" style="1" customWidth="1"/>
    <col min="21" max="21" width="8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.140625" style="1" bestFit="1" customWidth="1"/>
    <col min="26" max="26" width="1" style="1" customWidth="1"/>
    <col min="27" max="27" width="17.42578125" style="1" customWidth="1"/>
    <col min="28" max="28" width="1.5703125" style="1" customWidth="1"/>
    <col min="29" max="29" width="9.140625" style="1" bestFit="1" customWidth="1"/>
    <col min="30" max="30" width="1" style="1" customWidth="1"/>
    <col min="31" max="31" width="21.140625" style="1" bestFit="1" customWidth="1"/>
    <col min="32" max="32" width="1" style="1" customWidth="1"/>
    <col min="33" max="33" width="17.42578125" style="1" bestFit="1" customWidth="1"/>
    <col min="34" max="34" width="1" style="1" customWidth="1"/>
    <col min="35" max="35" width="22.28515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7" ht="24.75" x14ac:dyDescent="0.5500000000000000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7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6" spans="1:37" ht="24.75" x14ac:dyDescent="0.55000000000000004">
      <c r="A6" s="16" t="s">
        <v>73</v>
      </c>
      <c r="B6" s="16" t="s">
        <v>73</v>
      </c>
      <c r="C6" s="16" t="s">
        <v>73</v>
      </c>
      <c r="D6" s="16" t="s">
        <v>73</v>
      </c>
      <c r="E6" s="16" t="s">
        <v>73</v>
      </c>
      <c r="F6" s="16" t="s">
        <v>73</v>
      </c>
      <c r="G6" s="16" t="s">
        <v>73</v>
      </c>
      <c r="H6" s="16" t="s">
        <v>73</v>
      </c>
      <c r="I6" s="16" t="s">
        <v>73</v>
      </c>
      <c r="J6" s="16" t="s">
        <v>73</v>
      </c>
      <c r="K6" s="16" t="s">
        <v>73</v>
      </c>
      <c r="L6" s="16" t="s">
        <v>73</v>
      </c>
      <c r="M6" s="16" t="s">
        <v>73</v>
      </c>
      <c r="O6" s="16" t="s">
        <v>196</v>
      </c>
      <c r="P6" s="16" t="s">
        <v>4</v>
      </c>
      <c r="Q6" s="16" t="s">
        <v>4</v>
      </c>
      <c r="R6" s="16" t="s">
        <v>4</v>
      </c>
      <c r="S6" s="16" t="s">
        <v>4</v>
      </c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</row>
    <row r="7" spans="1:37" ht="24.75" x14ac:dyDescent="0.55000000000000004">
      <c r="A7" s="15" t="s">
        <v>74</v>
      </c>
      <c r="C7" s="15" t="s">
        <v>75</v>
      </c>
      <c r="E7" s="15" t="s">
        <v>76</v>
      </c>
      <c r="G7" s="15" t="s">
        <v>77</v>
      </c>
      <c r="I7" s="15" t="s">
        <v>78</v>
      </c>
      <c r="K7" s="15" t="s">
        <v>79</v>
      </c>
      <c r="M7" s="15" t="s">
        <v>72</v>
      </c>
      <c r="O7" s="15" t="s">
        <v>7</v>
      </c>
      <c r="Q7" s="15" t="s">
        <v>8</v>
      </c>
      <c r="S7" s="15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5" t="s">
        <v>7</v>
      </c>
      <c r="AE7" s="15" t="s">
        <v>80</v>
      </c>
      <c r="AG7" s="15" t="s">
        <v>8</v>
      </c>
      <c r="AI7" s="15" t="s">
        <v>9</v>
      </c>
      <c r="AK7" s="15" t="s">
        <v>13</v>
      </c>
    </row>
    <row r="8" spans="1:37" ht="24.75" x14ac:dyDescent="0.55000000000000004">
      <c r="A8" s="16" t="s">
        <v>74</v>
      </c>
      <c r="C8" s="16" t="s">
        <v>75</v>
      </c>
      <c r="E8" s="16" t="s">
        <v>76</v>
      </c>
      <c r="G8" s="16" t="s">
        <v>77</v>
      </c>
      <c r="I8" s="16" t="s">
        <v>78</v>
      </c>
      <c r="K8" s="16" t="s">
        <v>79</v>
      </c>
      <c r="M8" s="16" t="s">
        <v>72</v>
      </c>
      <c r="O8" s="16" t="s">
        <v>7</v>
      </c>
      <c r="Q8" s="16" t="s">
        <v>8</v>
      </c>
      <c r="S8" s="16" t="s">
        <v>9</v>
      </c>
      <c r="U8" s="16" t="s">
        <v>7</v>
      </c>
      <c r="W8" s="16" t="s">
        <v>8</v>
      </c>
      <c r="Y8" s="16" t="s">
        <v>7</v>
      </c>
      <c r="AA8" s="16" t="s">
        <v>14</v>
      </c>
      <c r="AC8" s="16" t="s">
        <v>7</v>
      </c>
      <c r="AE8" s="16" t="s">
        <v>80</v>
      </c>
      <c r="AG8" s="16" t="s">
        <v>8</v>
      </c>
      <c r="AI8" s="16" t="s">
        <v>9</v>
      </c>
      <c r="AK8" s="16" t="s">
        <v>13</v>
      </c>
    </row>
    <row r="9" spans="1:37" x14ac:dyDescent="0.55000000000000004">
      <c r="A9" s="1" t="s">
        <v>81</v>
      </c>
      <c r="C9" s="4" t="s">
        <v>82</v>
      </c>
      <c r="D9" s="4"/>
      <c r="E9" s="4" t="s">
        <v>82</v>
      </c>
      <c r="F9" s="4"/>
      <c r="G9" s="4" t="s">
        <v>83</v>
      </c>
      <c r="H9" s="4"/>
      <c r="I9" s="4" t="s">
        <v>84</v>
      </c>
      <c r="J9" s="4"/>
      <c r="K9" s="6">
        <v>0</v>
      </c>
      <c r="L9" s="4"/>
      <c r="M9" s="6">
        <v>0</v>
      </c>
      <c r="N9" s="4"/>
      <c r="O9" s="6">
        <v>144840</v>
      </c>
      <c r="P9" s="4"/>
      <c r="Q9" s="7">
        <v>117313248571</v>
      </c>
      <c r="R9" s="7"/>
      <c r="S9" s="7">
        <v>119847857637</v>
      </c>
      <c r="T9" s="7"/>
      <c r="U9" s="7">
        <v>0</v>
      </c>
      <c r="V9" s="7"/>
      <c r="W9" s="7">
        <v>0</v>
      </c>
      <c r="X9" s="7"/>
      <c r="Y9" s="7">
        <v>118405</v>
      </c>
      <c r="Z9" s="7"/>
      <c r="AA9" s="7">
        <v>99984501797</v>
      </c>
      <c r="AB9" s="7"/>
      <c r="AC9" s="7">
        <v>26435</v>
      </c>
      <c r="AD9" s="7"/>
      <c r="AE9" s="7">
        <v>846590</v>
      </c>
      <c r="AF9" s="7"/>
      <c r="AG9" s="7">
        <v>21411044780</v>
      </c>
      <c r="AH9" s="7"/>
      <c r="AI9" s="7">
        <v>22375550346</v>
      </c>
      <c r="AJ9" s="7"/>
      <c r="AK9" s="9">
        <v>1.2256068718043849E-3</v>
      </c>
    </row>
    <row r="10" spans="1:37" x14ac:dyDescent="0.55000000000000004">
      <c r="A10" s="1" t="s">
        <v>85</v>
      </c>
      <c r="C10" s="4" t="s">
        <v>82</v>
      </c>
      <c r="D10" s="4"/>
      <c r="E10" s="4" t="s">
        <v>82</v>
      </c>
      <c r="F10" s="4"/>
      <c r="G10" s="4" t="s">
        <v>86</v>
      </c>
      <c r="H10" s="4"/>
      <c r="I10" s="4" t="s">
        <v>87</v>
      </c>
      <c r="J10" s="4"/>
      <c r="K10" s="6">
        <v>0</v>
      </c>
      <c r="L10" s="4"/>
      <c r="M10" s="6">
        <v>0</v>
      </c>
      <c r="N10" s="4"/>
      <c r="O10" s="6">
        <v>113610</v>
      </c>
      <c r="P10" s="4"/>
      <c r="Q10" s="7">
        <v>90297998257</v>
      </c>
      <c r="R10" s="7"/>
      <c r="S10" s="7">
        <v>92613988071</v>
      </c>
      <c r="T10" s="7"/>
      <c r="U10" s="7">
        <v>0</v>
      </c>
      <c r="V10" s="7"/>
      <c r="W10" s="7">
        <v>0</v>
      </c>
      <c r="X10" s="7"/>
      <c r="Y10" s="7">
        <v>113610</v>
      </c>
      <c r="Z10" s="7"/>
      <c r="AA10" s="7">
        <v>93451526159</v>
      </c>
      <c r="AB10" s="7"/>
      <c r="AC10" s="7">
        <v>0</v>
      </c>
      <c r="AD10" s="7"/>
      <c r="AE10" s="7">
        <v>0</v>
      </c>
      <c r="AF10" s="7"/>
      <c r="AG10" s="7">
        <v>0</v>
      </c>
      <c r="AH10" s="7"/>
      <c r="AI10" s="7">
        <v>0</v>
      </c>
      <c r="AJ10" s="7"/>
      <c r="AK10" s="9">
        <v>0</v>
      </c>
    </row>
    <row r="11" spans="1:37" x14ac:dyDescent="0.55000000000000004">
      <c r="A11" s="1" t="s">
        <v>88</v>
      </c>
      <c r="C11" s="4" t="s">
        <v>82</v>
      </c>
      <c r="D11" s="4"/>
      <c r="E11" s="4" t="s">
        <v>82</v>
      </c>
      <c r="F11" s="4"/>
      <c r="G11" s="4" t="s">
        <v>89</v>
      </c>
      <c r="H11" s="4"/>
      <c r="I11" s="4" t="s">
        <v>90</v>
      </c>
      <c r="J11" s="4"/>
      <c r="K11" s="6">
        <v>0</v>
      </c>
      <c r="L11" s="4"/>
      <c r="M11" s="6">
        <v>0</v>
      </c>
      <c r="N11" s="4"/>
      <c r="O11" s="6">
        <v>49600</v>
      </c>
      <c r="P11" s="4"/>
      <c r="Q11" s="7">
        <v>40104403604</v>
      </c>
      <c r="R11" s="7"/>
      <c r="S11" s="7">
        <v>41407997439</v>
      </c>
      <c r="T11" s="7"/>
      <c r="U11" s="7">
        <v>0</v>
      </c>
      <c r="V11" s="7"/>
      <c r="W11" s="7">
        <v>0</v>
      </c>
      <c r="X11" s="7"/>
      <c r="Y11" s="7">
        <v>47500</v>
      </c>
      <c r="Z11" s="7"/>
      <c r="AA11" s="7">
        <v>40035717212</v>
      </c>
      <c r="AB11" s="7"/>
      <c r="AC11" s="7">
        <v>2100</v>
      </c>
      <c r="AD11" s="7"/>
      <c r="AE11" s="7">
        <v>847980</v>
      </c>
      <c r="AF11" s="7"/>
      <c r="AG11" s="7">
        <v>1697968701</v>
      </c>
      <c r="AH11" s="7"/>
      <c r="AI11" s="7">
        <v>1780435237</v>
      </c>
      <c r="AJ11" s="7"/>
      <c r="AK11" s="9">
        <v>9.7522234203278833E-5</v>
      </c>
    </row>
    <row r="12" spans="1:37" x14ac:dyDescent="0.55000000000000004">
      <c r="A12" s="1" t="s">
        <v>91</v>
      </c>
      <c r="C12" s="4" t="s">
        <v>82</v>
      </c>
      <c r="D12" s="4"/>
      <c r="E12" s="4" t="s">
        <v>82</v>
      </c>
      <c r="F12" s="4"/>
      <c r="G12" s="4" t="s">
        <v>92</v>
      </c>
      <c r="H12" s="4"/>
      <c r="I12" s="4" t="s">
        <v>87</v>
      </c>
      <c r="J12" s="4"/>
      <c r="K12" s="6">
        <v>0</v>
      </c>
      <c r="L12" s="4"/>
      <c r="M12" s="6">
        <v>0</v>
      </c>
      <c r="N12" s="4"/>
      <c r="O12" s="6">
        <v>100</v>
      </c>
      <c r="P12" s="4"/>
      <c r="Q12" s="7">
        <v>73300282</v>
      </c>
      <c r="R12" s="7"/>
      <c r="S12" s="7">
        <v>81306260</v>
      </c>
      <c r="T12" s="7"/>
      <c r="U12" s="7">
        <v>0</v>
      </c>
      <c r="V12" s="7"/>
      <c r="W12" s="7">
        <v>0</v>
      </c>
      <c r="X12" s="7"/>
      <c r="Y12" s="7">
        <v>0</v>
      </c>
      <c r="Z12" s="7"/>
      <c r="AA12" s="7">
        <v>0</v>
      </c>
      <c r="AB12" s="7"/>
      <c r="AC12" s="7">
        <v>100</v>
      </c>
      <c r="AD12" s="7"/>
      <c r="AE12" s="7">
        <v>828850</v>
      </c>
      <c r="AF12" s="7"/>
      <c r="AG12" s="7">
        <v>73300282</v>
      </c>
      <c r="AH12" s="7"/>
      <c r="AI12" s="7">
        <v>82869977</v>
      </c>
      <c r="AJ12" s="7"/>
      <c r="AK12" s="9">
        <v>4.5391515161381464E-6</v>
      </c>
    </row>
    <row r="13" spans="1:37" x14ac:dyDescent="0.55000000000000004">
      <c r="A13" s="1" t="s">
        <v>93</v>
      </c>
      <c r="C13" s="4" t="s">
        <v>82</v>
      </c>
      <c r="D13" s="4"/>
      <c r="E13" s="4" t="s">
        <v>82</v>
      </c>
      <c r="F13" s="4"/>
      <c r="G13" s="4" t="s">
        <v>94</v>
      </c>
      <c r="H13" s="4"/>
      <c r="I13" s="4" t="s">
        <v>95</v>
      </c>
      <c r="J13" s="4"/>
      <c r="K13" s="6">
        <v>0</v>
      </c>
      <c r="L13" s="4"/>
      <c r="M13" s="6">
        <v>0</v>
      </c>
      <c r="N13" s="4"/>
      <c r="O13" s="6">
        <v>80759</v>
      </c>
      <c r="P13" s="4"/>
      <c r="Q13" s="7">
        <v>64862810085</v>
      </c>
      <c r="R13" s="7"/>
      <c r="S13" s="7">
        <v>80015240838</v>
      </c>
      <c r="T13" s="7"/>
      <c r="U13" s="7">
        <v>0</v>
      </c>
      <c r="V13" s="7"/>
      <c r="W13" s="7">
        <v>0</v>
      </c>
      <c r="X13" s="7"/>
      <c r="Y13" s="7">
        <v>80759</v>
      </c>
      <c r="Z13" s="7"/>
      <c r="AA13" s="7">
        <v>80759000000</v>
      </c>
      <c r="AB13" s="7"/>
      <c r="AC13" s="7">
        <v>0</v>
      </c>
      <c r="AD13" s="7"/>
      <c r="AE13" s="7">
        <v>0</v>
      </c>
      <c r="AF13" s="7"/>
      <c r="AG13" s="7">
        <v>0</v>
      </c>
      <c r="AH13" s="7"/>
      <c r="AI13" s="7">
        <v>0</v>
      </c>
      <c r="AJ13" s="7"/>
      <c r="AK13" s="9">
        <v>0</v>
      </c>
    </row>
    <row r="14" spans="1:37" x14ac:dyDescent="0.55000000000000004">
      <c r="A14" s="1" t="s">
        <v>96</v>
      </c>
      <c r="C14" s="4" t="s">
        <v>82</v>
      </c>
      <c r="D14" s="4"/>
      <c r="E14" s="4" t="s">
        <v>82</v>
      </c>
      <c r="F14" s="4"/>
      <c r="G14" s="4" t="s">
        <v>97</v>
      </c>
      <c r="H14" s="4"/>
      <c r="I14" s="4" t="s">
        <v>98</v>
      </c>
      <c r="J14" s="4"/>
      <c r="K14" s="6">
        <v>0</v>
      </c>
      <c r="L14" s="4"/>
      <c r="M14" s="6">
        <v>0</v>
      </c>
      <c r="N14" s="4"/>
      <c r="O14" s="6">
        <v>79244</v>
      </c>
      <c r="P14" s="4"/>
      <c r="Q14" s="7">
        <v>58667762950</v>
      </c>
      <c r="R14" s="7"/>
      <c r="S14" s="7">
        <v>73612255759</v>
      </c>
      <c r="T14" s="7"/>
      <c r="U14" s="7">
        <v>0</v>
      </c>
      <c r="V14" s="7"/>
      <c r="W14" s="7">
        <v>0</v>
      </c>
      <c r="X14" s="7"/>
      <c r="Y14" s="7">
        <v>79244</v>
      </c>
      <c r="Z14" s="7"/>
      <c r="AA14" s="7">
        <v>73972745217</v>
      </c>
      <c r="AB14" s="7"/>
      <c r="AC14" s="7">
        <v>0</v>
      </c>
      <c r="AD14" s="7"/>
      <c r="AE14" s="7">
        <v>0</v>
      </c>
      <c r="AF14" s="7"/>
      <c r="AG14" s="7">
        <v>0</v>
      </c>
      <c r="AH14" s="7"/>
      <c r="AI14" s="7">
        <v>0</v>
      </c>
      <c r="AJ14" s="7"/>
      <c r="AK14" s="9">
        <v>0</v>
      </c>
    </row>
    <row r="15" spans="1:37" x14ac:dyDescent="0.55000000000000004">
      <c r="A15" s="1" t="s">
        <v>99</v>
      </c>
      <c r="C15" s="4" t="s">
        <v>82</v>
      </c>
      <c r="D15" s="4"/>
      <c r="E15" s="4" t="s">
        <v>82</v>
      </c>
      <c r="F15" s="4"/>
      <c r="G15" s="4" t="s">
        <v>100</v>
      </c>
      <c r="H15" s="4"/>
      <c r="I15" s="4" t="s">
        <v>101</v>
      </c>
      <c r="J15" s="4"/>
      <c r="K15" s="6">
        <v>0</v>
      </c>
      <c r="L15" s="4"/>
      <c r="M15" s="6">
        <v>0</v>
      </c>
      <c r="N15" s="4"/>
      <c r="O15" s="6">
        <v>54325</v>
      </c>
      <c r="P15" s="4"/>
      <c r="Q15" s="7">
        <v>41891768390</v>
      </c>
      <c r="R15" s="7"/>
      <c r="S15" s="7">
        <v>46812058276</v>
      </c>
      <c r="T15" s="7"/>
      <c r="U15" s="7">
        <v>0</v>
      </c>
      <c r="V15" s="7"/>
      <c r="W15" s="7">
        <v>0</v>
      </c>
      <c r="X15" s="7"/>
      <c r="Y15" s="7">
        <v>54300</v>
      </c>
      <c r="Z15" s="7"/>
      <c r="AA15" s="7">
        <v>47074996116</v>
      </c>
      <c r="AB15" s="7"/>
      <c r="AC15" s="7">
        <v>25</v>
      </c>
      <c r="AD15" s="7"/>
      <c r="AE15" s="7">
        <v>880110</v>
      </c>
      <c r="AF15" s="7"/>
      <c r="AG15" s="7">
        <v>19278310</v>
      </c>
      <c r="AH15" s="7"/>
      <c r="AI15" s="7">
        <v>21998762</v>
      </c>
      <c r="AJ15" s="7"/>
      <c r="AK15" s="9">
        <v>1.2049685241913637E-6</v>
      </c>
    </row>
    <row r="16" spans="1:37" x14ac:dyDescent="0.55000000000000004">
      <c r="A16" s="1" t="s">
        <v>102</v>
      </c>
      <c r="C16" s="4" t="s">
        <v>82</v>
      </c>
      <c r="D16" s="4"/>
      <c r="E16" s="4" t="s">
        <v>82</v>
      </c>
      <c r="F16" s="4"/>
      <c r="G16" s="4" t="s">
        <v>103</v>
      </c>
      <c r="H16" s="4"/>
      <c r="I16" s="4" t="s">
        <v>104</v>
      </c>
      <c r="J16" s="4"/>
      <c r="K16" s="6">
        <v>0</v>
      </c>
      <c r="L16" s="4"/>
      <c r="M16" s="6">
        <v>0</v>
      </c>
      <c r="N16" s="4"/>
      <c r="O16" s="6">
        <v>25770</v>
      </c>
      <c r="P16" s="4"/>
      <c r="Q16" s="7">
        <v>20711203065</v>
      </c>
      <c r="R16" s="7"/>
      <c r="S16" s="7">
        <v>23475306729</v>
      </c>
      <c r="T16" s="7"/>
      <c r="U16" s="7">
        <v>0</v>
      </c>
      <c r="V16" s="7"/>
      <c r="W16" s="7">
        <v>0</v>
      </c>
      <c r="X16" s="7"/>
      <c r="Y16" s="7">
        <v>0</v>
      </c>
      <c r="Z16" s="7"/>
      <c r="AA16" s="7">
        <v>0</v>
      </c>
      <c r="AB16" s="7"/>
      <c r="AC16" s="7">
        <v>25770</v>
      </c>
      <c r="AD16" s="7"/>
      <c r="AE16" s="7">
        <v>932380</v>
      </c>
      <c r="AF16" s="7"/>
      <c r="AG16" s="7">
        <v>20711203065</v>
      </c>
      <c r="AH16" s="7"/>
      <c r="AI16" s="7">
        <v>24023077627</v>
      </c>
      <c r="AJ16" s="7"/>
      <c r="AK16" s="9">
        <v>1.3158491552724993E-3</v>
      </c>
    </row>
    <row r="17" spans="1:37" x14ac:dyDescent="0.55000000000000004">
      <c r="A17" s="1" t="s">
        <v>105</v>
      </c>
      <c r="C17" s="4" t="s">
        <v>82</v>
      </c>
      <c r="D17" s="4"/>
      <c r="E17" s="4" t="s">
        <v>82</v>
      </c>
      <c r="F17" s="4"/>
      <c r="G17" s="4" t="s">
        <v>106</v>
      </c>
      <c r="H17" s="4"/>
      <c r="I17" s="4" t="s">
        <v>107</v>
      </c>
      <c r="J17" s="4"/>
      <c r="K17" s="6">
        <v>0</v>
      </c>
      <c r="L17" s="4"/>
      <c r="M17" s="6">
        <v>0</v>
      </c>
      <c r="N17" s="4"/>
      <c r="O17" s="6">
        <v>87450</v>
      </c>
      <c r="P17" s="4"/>
      <c r="Q17" s="7">
        <v>70012039867</v>
      </c>
      <c r="R17" s="7"/>
      <c r="S17" s="7">
        <v>71119461960</v>
      </c>
      <c r="T17" s="7"/>
      <c r="U17" s="7">
        <v>0</v>
      </c>
      <c r="V17" s="7"/>
      <c r="W17" s="7">
        <v>0</v>
      </c>
      <c r="X17" s="7"/>
      <c r="Y17" s="7">
        <v>87450</v>
      </c>
      <c r="Z17" s="7"/>
      <c r="AA17" s="7">
        <v>71147790627</v>
      </c>
      <c r="AB17" s="7"/>
      <c r="AC17" s="7">
        <v>0</v>
      </c>
      <c r="AD17" s="7"/>
      <c r="AE17" s="7">
        <v>0</v>
      </c>
      <c r="AF17" s="7"/>
      <c r="AG17" s="7">
        <v>0</v>
      </c>
      <c r="AH17" s="7"/>
      <c r="AI17" s="7">
        <v>0</v>
      </c>
      <c r="AJ17" s="7"/>
      <c r="AK17" s="9">
        <v>0</v>
      </c>
    </row>
    <row r="18" spans="1:37" x14ac:dyDescent="0.55000000000000004">
      <c r="A18" s="1" t="s">
        <v>108</v>
      </c>
      <c r="C18" s="4" t="s">
        <v>82</v>
      </c>
      <c r="D18" s="4"/>
      <c r="E18" s="4" t="s">
        <v>82</v>
      </c>
      <c r="F18" s="4"/>
      <c r="G18" s="4" t="s">
        <v>109</v>
      </c>
      <c r="H18" s="4"/>
      <c r="I18" s="4" t="s">
        <v>107</v>
      </c>
      <c r="J18" s="4"/>
      <c r="K18" s="6">
        <v>0</v>
      </c>
      <c r="L18" s="4"/>
      <c r="M18" s="6">
        <v>0</v>
      </c>
      <c r="N18" s="4"/>
      <c r="O18" s="6">
        <v>170000</v>
      </c>
      <c r="P18" s="4"/>
      <c r="Q18" s="7">
        <v>137384896500</v>
      </c>
      <c r="R18" s="7"/>
      <c r="S18" s="7">
        <v>138290330340</v>
      </c>
      <c r="T18" s="7"/>
      <c r="U18" s="7">
        <v>0</v>
      </c>
      <c r="V18" s="7"/>
      <c r="W18" s="7">
        <v>0</v>
      </c>
      <c r="X18" s="7"/>
      <c r="Y18" s="7">
        <v>0</v>
      </c>
      <c r="Z18" s="7"/>
      <c r="AA18" s="7">
        <v>0</v>
      </c>
      <c r="AB18" s="7"/>
      <c r="AC18" s="7">
        <v>170000</v>
      </c>
      <c r="AD18" s="7"/>
      <c r="AE18" s="7">
        <v>825000</v>
      </c>
      <c r="AF18" s="7"/>
      <c r="AG18" s="7">
        <v>137384896500</v>
      </c>
      <c r="AH18" s="7"/>
      <c r="AI18" s="7">
        <v>140224579687</v>
      </c>
      <c r="AJ18" s="7"/>
      <c r="AK18" s="9">
        <v>7.6807142529565376E-3</v>
      </c>
    </row>
    <row r="19" spans="1:37" x14ac:dyDescent="0.55000000000000004">
      <c r="A19" s="1" t="s">
        <v>110</v>
      </c>
      <c r="C19" s="4" t="s">
        <v>82</v>
      </c>
      <c r="D19" s="4"/>
      <c r="E19" s="4" t="s">
        <v>82</v>
      </c>
      <c r="F19" s="4"/>
      <c r="G19" s="4" t="s">
        <v>111</v>
      </c>
      <c r="H19" s="4"/>
      <c r="I19" s="4" t="s">
        <v>112</v>
      </c>
      <c r="J19" s="4"/>
      <c r="K19" s="6">
        <v>18</v>
      </c>
      <c r="L19" s="4"/>
      <c r="M19" s="6">
        <v>18</v>
      </c>
      <c r="N19" s="4"/>
      <c r="O19" s="6">
        <v>245479</v>
      </c>
      <c r="P19" s="4"/>
      <c r="Q19" s="7">
        <v>240710909171</v>
      </c>
      <c r="R19" s="7"/>
      <c r="S19" s="7">
        <v>241016685806</v>
      </c>
      <c r="T19" s="7"/>
      <c r="U19" s="7">
        <v>0</v>
      </c>
      <c r="V19" s="7"/>
      <c r="W19" s="7">
        <v>0</v>
      </c>
      <c r="X19" s="7"/>
      <c r="Y19" s="7">
        <v>141544</v>
      </c>
      <c r="Z19" s="7"/>
      <c r="AA19" s="7">
        <v>139360801157</v>
      </c>
      <c r="AB19" s="7"/>
      <c r="AC19" s="7">
        <v>103935</v>
      </c>
      <c r="AD19" s="7"/>
      <c r="AE19" s="7">
        <v>984800</v>
      </c>
      <c r="AF19" s="7"/>
      <c r="AG19" s="7">
        <v>101916206049</v>
      </c>
      <c r="AH19" s="7"/>
      <c r="AI19" s="7">
        <v>102336636126</v>
      </c>
      <c r="AJ19" s="7"/>
      <c r="AK19" s="9">
        <v>5.6054256779829214E-3</v>
      </c>
    </row>
    <row r="20" spans="1:37" x14ac:dyDescent="0.55000000000000004">
      <c r="A20" s="1" t="s">
        <v>113</v>
      </c>
      <c r="C20" s="4" t="s">
        <v>82</v>
      </c>
      <c r="D20" s="4"/>
      <c r="E20" s="4" t="s">
        <v>82</v>
      </c>
      <c r="F20" s="4"/>
      <c r="G20" s="4" t="s">
        <v>114</v>
      </c>
      <c r="H20" s="4"/>
      <c r="I20" s="4" t="s">
        <v>115</v>
      </c>
      <c r="J20" s="4"/>
      <c r="K20" s="6">
        <v>16</v>
      </c>
      <c r="L20" s="4"/>
      <c r="M20" s="6">
        <v>16</v>
      </c>
      <c r="N20" s="4"/>
      <c r="O20" s="6">
        <v>200000</v>
      </c>
      <c r="P20" s="4"/>
      <c r="Q20" s="7">
        <v>187082000000</v>
      </c>
      <c r="R20" s="7"/>
      <c r="S20" s="7">
        <v>194164801250</v>
      </c>
      <c r="T20" s="7"/>
      <c r="U20" s="7">
        <v>0</v>
      </c>
      <c r="V20" s="7"/>
      <c r="W20" s="7">
        <v>0</v>
      </c>
      <c r="X20" s="7"/>
      <c r="Y20" s="7">
        <v>0</v>
      </c>
      <c r="Z20" s="7"/>
      <c r="AA20" s="7">
        <v>0</v>
      </c>
      <c r="AB20" s="7"/>
      <c r="AC20" s="7">
        <v>200000</v>
      </c>
      <c r="AD20" s="7"/>
      <c r="AE20" s="7">
        <v>973550</v>
      </c>
      <c r="AF20" s="7"/>
      <c r="AG20" s="7">
        <v>187082000000</v>
      </c>
      <c r="AH20" s="7"/>
      <c r="AI20" s="7">
        <v>194674708812</v>
      </c>
      <c r="AJ20" s="7"/>
      <c r="AK20" s="9">
        <v>1.0663186254507372E-2</v>
      </c>
    </row>
    <row r="21" spans="1:37" x14ac:dyDescent="0.55000000000000004">
      <c r="A21" s="1" t="s">
        <v>116</v>
      </c>
      <c r="C21" s="4" t="s">
        <v>82</v>
      </c>
      <c r="D21" s="4"/>
      <c r="E21" s="4" t="s">
        <v>82</v>
      </c>
      <c r="F21" s="4"/>
      <c r="G21" s="4" t="s">
        <v>117</v>
      </c>
      <c r="H21" s="4"/>
      <c r="I21" s="4" t="s">
        <v>118</v>
      </c>
      <c r="J21" s="4"/>
      <c r="K21" s="6">
        <v>0</v>
      </c>
      <c r="L21" s="4"/>
      <c r="M21" s="6">
        <v>0</v>
      </c>
      <c r="N21" s="4"/>
      <c r="O21" s="6">
        <v>0</v>
      </c>
      <c r="P21" s="4"/>
      <c r="Q21" s="7">
        <v>0</v>
      </c>
      <c r="R21" s="7"/>
      <c r="S21" s="7">
        <v>0</v>
      </c>
      <c r="T21" s="7"/>
      <c r="U21" s="7">
        <v>65000</v>
      </c>
      <c r="V21" s="7"/>
      <c r="W21" s="7">
        <v>51786434588</v>
      </c>
      <c r="X21" s="7"/>
      <c r="Y21" s="7">
        <v>0</v>
      </c>
      <c r="Z21" s="7"/>
      <c r="AA21" s="7">
        <v>0</v>
      </c>
      <c r="AB21" s="7"/>
      <c r="AC21" s="7">
        <v>65000</v>
      </c>
      <c r="AD21" s="7"/>
      <c r="AE21" s="7">
        <v>796570</v>
      </c>
      <c r="AF21" s="7"/>
      <c r="AG21" s="7">
        <v>51786434588</v>
      </c>
      <c r="AH21" s="7"/>
      <c r="AI21" s="7">
        <v>51767665409</v>
      </c>
      <c r="AJ21" s="7"/>
      <c r="AK21" s="9">
        <v>2.835541717698252E-3</v>
      </c>
    </row>
    <row r="22" spans="1:37" ht="24.75" thickBot="1" x14ac:dyDescent="0.6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8">
        <f>SUM(Q9:Q21)</f>
        <v>1069112340742</v>
      </c>
      <c r="R22" s="7"/>
      <c r="S22" s="8">
        <f>SUM(SUM(S9:S21))</f>
        <v>1122457290365</v>
      </c>
      <c r="T22" s="7"/>
      <c r="U22" s="7"/>
      <c r="V22" s="7"/>
      <c r="W22" s="8">
        <f>SUM(W9:W21)</f>
        <v>51786434588</v>
      </c>
      <c r="X22" s="7"/>
      <c r="Y22" s="7"/>
      <c r="Z22" s="7"/>
      <c r="AA22" s="8">
        <f>SUM(AA9:AA21)</f>
        <v>645787078285</v>
      </c>
      <c r="AB22" s="7"/>
      <c r="AC22" s="7"/>
      <c r="AD22" s="7"/>
      <c r="AE22" s="7"/>
      <c r="AF22" s="7"/>
      <c r="AG22" s="8">
        <f>SUM(AG9:AG21)</f>
        <v>522082332275</v>
      </c>
      <c r="AH22" s="7"/>
      <c r="AI22" s="8">
        <f>SUM(AI9:AI21)</f>
        <v>537287521983</v>
      </c>
      <c r="AJ22" s="7"/>
      <c r="AK22" s="10">
        <f>SUM(AK9:AK21)</f>
        <v>2.9429590284465575E-2</v>
      </c>
    </row>
    <row r="23" spans="1:37" ht="24.75" thickTop="1" x14ac:dyDescent="0.55000000000000004"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</row>
    <row r="24" spans="1:37" x14ac:dyDescent="0.55000000000000004"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20"/>
  <sheetViews>
    <sheetView rightToLeft="1" workbookViewId="0">
      <selection activeCell="S8" sqref="S8:S10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3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3" ht="24.75" x14ac:dyDescent="0.55000000000000004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3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23" ht="24.75" x14ac:dyDescent="0.55000000000000004">
      <c r="A6" s="15" t="s">
        <v>120</v>
      </c>
      <c r="C6" s="16" t="s">
        <v>121</v>
      </c>
      <c r="D6" s="16" t="s">
        <v>121</v>
      </c>
      <c r="E6" s="16" t="s">
        <v>121</v>
      </c>
      <c r="F6" s="16" t="s">
        <v>121</v>
      </c>
      <c r="G6" s="16" t="s">
        <v>121</v>
      </c>
      <c r="H6" s="16" t="s">
        <v>121</v>
      </c>
      <c r="I6" s="16" t="s">
        <v>121</v>
      </c>
      <c r="K6" s="16" t="s">
        <v>196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23" ht="24.75" x14ac:dyDescent="0.55000000000000004">
      <c r="A7" s="16" t="s">
        <v>120</v>
      </c>
      <c r="C7" s="16" t="s">
        <v>122</v>
      </c>
      <c r="E7" s="16" t="s">
        <v>123</v>
      </c>
      <c r="G7" s="16" t="s">
        <v>124</v>
      </c>
      <c r="I7" s="16" t="s">
        <v>79</v>
      </c>
      <c r="K7" s="16" t="s">
        <v>125</v>
      </c>
      <c r="M7" s="16" t="s">
        <v>126</v>
      </c>
      <c r="O7" s="16" t="s">
        <v>127</v>
      </c>
      <c r="Q7" s="16" t="s">
        <v>125</v>
      </c>
      <c r="S7" s="16" t="s">
        <v>119</v>
      </c>
    </row>
    <row r="8" spans="1:23" x14ac:dyDescent="0.55000000000000004">
      <c r="A8" s="1" t="s">
        <v>128</v>
      </c>
      <c r="C8" s="4" t="s">
        <v>129</v>
      </c>
      <c r="D8" s="4"/>
      <c r="E8" s="4" t="s">
        <v>130</v>
      </c>
      <c r="F8" s="4"/>
      <c r="G8" s="4" t="s">
        <v>131</v>
      </c>
      <c r="H8" s="4"/>
      <c r="I8" s="6">
        <v>8</v>
      </c>
      <c r="J8" s="4"/>
      <c r="K8" s="6">
        <v>2587957842</v>
      </c>
      <c r="L8" s="4"/>
      <c r="M8" s="6">
        <v>5883514518</v>
      </c>
      <c r="N8" s="4"/>
      <c r="O8" s="6">
        <v>8446250000</v>
      </c>
      <c r="P8" s="4"/>
      <c r="Q8" s="6">
        <v>25222360</v>
      </c>
      <c r="R8" s="4"/>
      <c r="S8" s="9">
        <v>1.3815391023287256E-6</v>
      </c>
      <c r="T8" s="4"/>
      <c r="U8" s="4"/>
      <c r="V8" s="4"/>
      <c r="W8" s="4"/>
    </row>
    <row r="9" spans="1:23" x14ac:dyDescent="0.55000000000000004">
      <c r="A9" s="1" t="s">
        <v>132</v>
      </c>
      <c r="C9" s="4" t="s">
        <v>133</v>
      </c>
      <c r="D9" s="4"/>
      <c r="E9" s="4" t="s">
        <v>130</v>
      </c>
      <c r="F9" s="4"/>
      <c r="G9" s="4" t="s">
        <v>134</v>
      </c>
      <c r="H9" s="4"/>
      <c r="I9" s="6">
        <v>8</v>
      </c>
      <c r="J9" s="4"/>
      <c r="K9" s="6">
        <v>1325629175</v>
      </c>
      <c r="L9" s="4"/>
      <c r="M9" s="6">
        <v>2573028970</v>
      </c>
      <c r="N9" s="4"/>
      <c r="O9" s="6">
        <v>3678250000</v>
      </c>
      <c r="P9" s="4"/>
      <c r="Q9" s="6">
        <v>220408145</v>
      </c>
      <c r="R9" s="4"/>
      <c r="S9" s="9">
        <v>1.2072719237582827E-5</v>
      </c>
      <c r="T9" s="4"/>
      <c r="U9" s="4"/>
      <c r="V9" s="4"/>
      <c r="W9" s="4"/>
    </row>
    <row r="10" spans="1:23" x14ac:dyDescent="0.55000000000000004">
      <c r="A10" s="1" t="s">
        <v>135</v>
      </c>
      <c r="C10" s="4" t="s">
        <v>136</v>
      </c>
      <c r="D10" s="4"/>
      <c r="E10" s="4" t="s">
        <v>130</v>
      </c>
      <c r="F10" s="4"/>
      <c r="G10" s="4" t="s">
        <v>137</v>
      </c>
      <c r="H10" s="4"/>
      <c r="I10" s="6">
        <v>8</v>
      </c>
      <c r="J10" s="4"/>
      <c r="K10" s="6">
        <v>635505862659</v>
      </c>
      <c r="L10" s="4"/>
      <c r="M10" s="6">
        <v>2440262012833</v>
      </c>
      <c r="N10" s="4"/>
      <c r="O10" s="6">
        <v>3017788260098</v>
      </c>
      <c r="P10" s="4"/>
      <c r="Q10" s="6">
        <v>57979615394</v>
      </c>
      <c r="R10" s="4"/>
      <c r="S10" s="9">
        <v>3.1757974196225699E-3</v>
      </c>
      <c r="T10" s="4"/>
      <c r="U10" s="4"/>
      <c r="V10" s="4"/>
      <c r="W10" s="4"/>
    </row>
    <row r="11" spans="1:23" ht="24.75" thickBot="1" x14ac:dyDescent="0.6">
      <c r="C11" s="4"/>
      <c r="D11" s="4"/>
      <c r="E11" s="4"/>
      <c r="F11" s="4"/>
      <c r="G11" s="4"/>
      <c r="H11" s="4"/>
      <c r="I11" s="4"/>
      <c r="J11" s="4"/>
      <c r="K11" s="12">
        <f>SUM(K8:K10)</f>
        <v>639419449676</v>
      </c>
      <c r="L11" s="4"/>
      <c r="M11" s="12">
        <f>SUM(M8:M10)</f>
        <v>2448718556321</v>
      </c>
      <c r="N11" s="4"/>
      <c r="O11" s="12">
        <f>SUM(O8:O10)</f>
        <v>3029912760098</v>
      </c>
      <c r="P11" s="4"/>
      <c r="Q11" s="12">
        <f>SUM(Q8:Q10)</f>
        <v>58225245899</v>
      </c>
      <c r="R11" s="4"/>
      <c r="S11" s="10">
        <f>SUM(S8:S10)</f>
        <v>3.1892516779624814E-3</v>
      </c>
      <c r="T11" s="4"/>
      <c r="U11" s="4"/>
      <c r="V11" s="4"/>
      <c r="W11" s="4"/>
    </row>
    <row r="12" spans="1:23" ht="24.75" thickTop="1" x14ac:dyDescent="0.5500000000000000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x14ac:dyDescent="0.5500000000000000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x14ac:dyDescent="0.55000000000000004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55000000000000004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55000000000000004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3:23" x14ac:dyDescent="0.55000000000000004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3:23" x14ac:dyDescent="0.55000000000000004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3:23" x14ac:dyDescent="0.55000000000000004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3:23" x14ac:dyDescent="0.55000000000000004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9"/>
  <sheetViews>
    <sheetView rightToLeft="1" workbookViewId="0">
      <selection activeCell="I21" sqref="I21"/>
    </sheetView>
  </sheetViews>
  <sheetFormatPr defaultRowHeight="24" x14ac:dyDescent="0.5500000000000000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.75" x14ac:dyDescent="0.55000000000000004">
      <c r="A3" s="15" t="s">
        <v>138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.75" x14ac:dyDescent="0.55000000000000004">
      <c r="A6" s="16" t="s">
        <v>139</v>
      </c>
      <c r="B6" s="16" t="s">
        <v>139</v>
      </c>
      <c r="C6" s="16" t="s">
        <v>139</v>
      </c>
      <c r="D6" s="16" t="s">
        <v>139</v>
      </c>
      <c r="E6" s="16" t="s">
        <v>139</v>
      </c>
      <c r="F6" s="16" t="s">
        <v>139</v>
      </c>
      <c r="G6" s="16" t="s">
        <v>139</v>
      </c>
      <c r="I6" s="16" t="s">
        <v>140</v>
      </c>
      <c r="J6" s="16" t="s">
        <v>140</v>
      </c>
      <c r="K6" s="16" t="s">
        <v>140</v>
      </c>
      <c r="L6" s="16" t="s">
        <v>140</v>
      </c>
      <c r="M6" s="16" t="s">
        <v>140</v>
      </c>
      <c r="O6" s="16" t="s">
        <v>141</v>
      </c>
      <c r="P6" s="16" t="s">
        <v>141</v>
      </c>
      <c r="Q6" s="16" t="s">
        <v>141</v>
      </c>
      <c r="R6" s="16" t="s">
        <v>141</v>
      </c>
      <c r="S6" s="16" t="s">
        <v>141</v>
      </c>
    </row>
    <row r="7" spans="1:19" ht="24.75" x14ac:dyDescent="0.55000000000000004">
      <c r="A7" s="16" t="s">
        <v>142</v>
      </c>
      <c r="C7" s="16" t="s">
        <v>143</v>
      </c>
      <c r="E7" s="16" t="s">
        <v>78</v>
      </c>
      <c r="F7" s="13"/>
      <c r="G7" s="16" t="s">
        <v>79</v>
      </c>
      <c r="I7" s="16" t="s">
        <v>144</v>
      </c>
      <c r="K7" s="16" t="s">
        <v>145</v>
      </c>
      <c r="M7" s="16" t="s">
        <v>146</v>
      </c>
      <c r="O7" s="16" t="s">
        <v>144</v>
      </c>
      <c r="Q7" s="16" t="s">
        <v>145</v>
      </c>
      <c r="S7" s="16" t="s">
        <v>146</v>
      </c>
    </row>
    <row r="8" spans="1:19" x14ac:dyDescent="0.55000000000000004">
      <c r="A8" s="1" t="s">
        <v>147</v>
      </c>
      <c r="C8" s="4" t="s">
        <v>197</v>
      </c>
      <c r="E8" s="4" t="s">
        <v>149</v>
      </c>
      <c r="F8" s="4"/>
      <c r="G8" s="6">
        <v>18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2065735459</v>
      </c>
      <c r="P8" s="4"/>
      <c r="Q8" s="6">
        <v>0</v>
      </c>
      <c r="R8" s="4"/>
      <c r="S8" s="6">
        <v>2065735459</v>
      </c>
    </row>
    <row r="9" spans="1:19" x14ac:dyDescent="0.55000000000000004">
      <c r="A9" s="1" t="s">
        <v>110</v>
      </c>
      <c r="C9" s="4" t="s">
        <v>197</v>
      </c>
      <c r="E9" s="4" t="s">
        <v>112</v>
      </c>
      <c r="F9" s="4"/>
      <c r="G9" s="6">
        <v>18</v>
      </c>
      <c r="H9" s="4"/>
      <c r="I9" s="6">
        <v>3466518488</v>
      </c>
      <c r="J9" s="4"/>
      <c r="K9" s="6">
        <v>0</v>
      </c>
      <c r="L9" s="4"/>
      <c r="M9" s="6">
        <v>3466518488</v>
      </c>
      <c r="N9" s="4"/>
      <c r="O9" s="6">
        <v>15855918336</v>
      </c>
      <c r="P9" s="4"/>
      <c r="Q9" s="6">
        <v>0</v>
      </c>
      <c r="R9" s="4"/>
      <c r="S9" s="6">
        <v>15855918336</v>
      </c>
    </row>
    <row r="10" spans="1:19" x14ac:dyDescent="0.55000000000000004">
      <c r="A10" s="1" t="s">
        <v>113</v>
      </c>
      <c r="C10" s="4" t="s">
        <v>197</v>
      </c>
      <c r="E10" s="4" t="s">
        <v>115</v>
      </c>
      <c r="F10" s="4"/>
      <c r="G10" s="6">
        <v>16</v>
      </c>
      <c r="H10" s="4"/>
      <c r="I10" s="6">
        <v>2584547940</v>
      </c>
      <c r="J10" s="4"/>
      <c r="K10" s="6">
        <v>0</v>
      </c>
      <c r="L10" s="4"/>
      <c r="M10" s="6">
        <v>2584547940</v>
      </c>
      <c r="N10" s="4"/>
      <c r="O10" s="6">
        <v>13126686330</v>
      </c>
      <c r="P10" s="4"/>
      <c r="Q10" s="6">
        <v>0</v>
      </c>
      <c r="R10" s="4"/>
      <c r="S10" s="6">
        <v>13126686330</v>
      </c>
    </row>
    <row r="11" spans="1:19" x14ac:dyDescent="0.55000000000000004">
      <c r="A11" s="1" t="s">
        <v>150</v>
      </c>
      <c r="C11" s="4" t="s">
        <v>197</v>
      </c>
      <c r="E11" s="4" t="s">
        <v>151</v>
      </c>
      <c r="F11" s="4"/>
      <c r="G11" s="6">
        <v>18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3665357534</v>
      </c>
      <c r="P11" s="4"/>
      <c r="Q11" s="6">
        <v>0</v>
      </c>
      <c r="R11" s="4"/>
      <c r="S11" s="6">
        <v>3665357534</v>
      </c>
    </row>
    <row r="12" spans="1:19" x14ac:dyDescent="0.55000000000000004">
      <c r="A12" s="1" t="s">
        <v>128</v>
      </c>
      <c r="C12" s="6">
        <v>1</v>
      </c>
      <c r="E12" s="4" t="s">
        <v>197</v>
      </c>
      <c r="F12" s="4"/>
      <c r="G12" s="6">
        <v>8</v>
      </c>
      <c r="H12" s="4"/>
      <c r="I12" s="6">
        <v>117585</v>
      </c>
      <c r="J12" s="4"/>
      <c r="K12" s="6">
        <v>0</v>
      </c>
      <c r="L12" s="4"/>
      <c r="M12" s="6">
        <v>117585</v>
      </c>
      <c r="N12" s="4"/>
      <c r="O12" s="6">
        <v>32765951</v>
      </c>
      <c r="P12" s="4"/>
      <c r="Q12" s="6">
        <v>0</v>
      </c>
      <c r="R12" s="4"/>
      <c r="S12" s="6">
        <v>32765951</v>
      </c>
    </row>
    <row r="13" spans="1:19" x14ac:dyDescent="0.55000000000000004">
      <c r="A13" s="1" t="s">
        <v>132</v>
      </c>
      <c r="C13" s="6">
        <v>17</v>
      </c>
      <c r="E13" s="4" t="s">
        <v>197</v>
      </c>
      <c r="F13" s="4"/>
      <c r="G13" s="6">
        <v>8</v>
      </c>
      <c r="H13" s="4"/>
      <c r="I13" s="6">
        <v>80267</v>
      </c>
      <c r="J13" s="4"/>
      <c r="K13" s="6">
        <v>0</v>
      </c>
      <c r="L13" s="4"/>
      <c r="M13" s="6">
        <v>80267</v>
      </c>
      <c r="N13" s="4"/>
      <c r="O13" s="6">
        <v>1198465333</v>
      </c>
      <c r="P13" s="4"/>
      <c r="Q13" s="6">
        <v>0</v>
      </c>
      <c r="R13" s="4"/>
      <c r="S13" s="6">
        <v>1198465333</v>
      </c>
    </row>
    <row r="14" spans="1:19" x14ac:dyDescent="0.55000000000000004">
      <c r="A14" s="1" t="s">
        <v>135</v>
      </c>
      <c r="C14" s="6">
        <v>1</v>
      </c>
      <c r="E14" s="4" t="s">
        <v>197</v>
      </c>
      <c r="F14" s="4"/>
      <c r="G14" s="6">
        <v>8</v>
      </c>
      <c r="H14" s="4"/>
      <c r="I14" s="6">
        <v>54337656</v>
      </c>
      <c r="J14" s="4"/>
      <c r="K14" s="6">
        <v>0</v>
      </c>
      <c r="L14" s="4"/>
      <c r="M14" s="6">
        <v>54337656</v>
      </c>
      <c r="N14" s="4"/>
      <c r="O14" s="6">
        <v>604107739</v>
      </c>
      <c r="P14" s="4"/>
      <c r="Q14" s="6">
        <v>0</v>
      </c>
      <c r="R14" s="4"/>
      <c r="S14" s="6">
        <v>604107739</v>
      </c>
    </row>
    <row r="15" spans="1:19" ht="24.75" thickBot="1" x14ac:dyDescent="0.6">
      <c r="C15" s="4"/>
      <c r="E15" s="4"/>
      <c r="F15" s="4"/>
      <c r="G15" s="4"/>
      <c r="H15" s="4"/>
      <c r="I15" s="12">
        <f>SUM(I8:I14)</f>
        <v>6105601936</v>
      </c>
      <c r="J15" s="4"/>
      <c r="K15" s="12">
        <f>SUM(K8:K14)</f>
        <v>0</v>
      </c>
      <c r="L15" s="4"/>
      <c r="M15" s="12">
        <f>SUM(M8:M14)</f>
        <v>6105601936</v>
      </c>
      <c r="N15" s="4"/>
      <c r="O15" s="12">
        <f>SUM(O8:O14)</f>
        <v>36549036682</v>
      </c>
      <c r="P15" s="4"/>
      <c r="Q15" s="12">
        <f>SUM(Q8:Q14)</f>
        <v>0</v>
      </c>
      <c r="R15" s="4"/>
      <c r="S15" s="12">
        <f>SUM(S8:S14)</f>
        <v>36549036682</v>
      </c>
    </row>
    <row r="16" spans="1:19" ht="24.75" thickTop="1" x14ac:dyDescent="0.55000000000000004">
      <c r="E16" s="4"/>
      <c r="F16" s="4"/>
      <c r="G16" s="4"/>
      <c r="H16" s="4"/>
      <c r="I16" s="4"/>
      <c r="J16" s="4"/>
      <c r="K16" s="4"/>
      <c r="L16" s="4"/>
      <c r="M16" s="6"/>
      <c r="N16" s="6"/>
      <c r="O16" s="6"/>
      <c r="P16" s="6"/>
      <c r="Q16" s="6"/>
      <c r="R16" s="6"/>
      <c r="S16" s="6"/>
    </row>
    <row r="19" spans="13:19" x14ac:dyDescent="0.55000000000000004">
      <c r="M19" s="3"/>
      <c r="N19" s="3"/>
      <c r="O19" s="3"/>
      <c r="P19" s="3"/>
      <c r="Q19" s="3"/>
      <c r="R19" s="3"/>
      <c r="S19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2"/>
  <sheetViews>
    <sheetView rightToLeft="1" workbookViewId="0">
      <selection activeCell="S18" sqref="S18"/>
    </sheetView>
  </sheetViews>
  <sheetFormatPr defaultRowHeight="24" x14ac:dyDescent="0.55000000000000004"/>
  <cols>
    <col min="1" max="1" width="27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.75" x14ac:dyDescent="0.55000000000000004">
      <c r="A3" s="15" t="s">
        <v>138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.75" x14ac:dyDescent="0.55000000000000004">
      <c r="A6" s="15" t="s">
        <v>3</v>
      </c>
      <c r="C6" s="16" t="s">
        <v>152</v>
      </c>
      <c r="D6" s="16" t="s">
        <v>152</v>
      </c>
      <c r="E6" s="16" t="s">
        <v>152</v>
      </c>
      <c r="F6" s="16" t="s">
        <v>152</v>
      </c>
      <c r="G6" s="16" t="s">
        <v>152</v>
      </c>
      <c r="I6" s="16" t="s">
        <v>140</v>
      </c>
      <c r="J6" s="16" t="s">
        <v>140</v>
      </c>
      <c r="K6" s="16" t="s">
        <v>140</v>
      </c>
      <c r="L6" s="16" t="s">
        <v>140</v>
      </c>
      <c r="M6" s="16" t="s">
        <v>140</v>
      </c>
      <c r="O6" s="16" t="s">
        <v>141</v>
      </c>
      <c r="P6" s="16" t="s">
        <v>141</v>
      </c>
      <c r="Q6" s="16" t="s">
        <v>141</v>
      </c>
      <c r="R6" s="16" t="s">
        <v>141</v>
      </c>
      <c r="S6" s="16" t="s">
        <v>141</v>
      </c>
    </row>
    <row r="7" spans="1:19" ht="24.75" x14ac:dyDescent="0.55000000000000004">
      <c r="A7" s="16" t="s">
        <v>3</v>
      </c>
      <c r="C7" s="16" t="s">
        <v>153</v>
      </c>
      <c r="E7" s="16" t="s">
        <v>154</v>
      </c>
      <c r="G7" s="16" t="s">
        <v>155</v>
      </c>
      <c r="I7" s="16" t="s">
        <v>156</v>
      </c>
      <c r="K7" s="16" t="s">
        <v>145</v>
      </c>
      <c r="M7" s="16" t="s">
        <v>157</v>
      </c>
      <c r="O7" s="16" t="s">
        <v>156</v>
      </c>
      <c r="Q7" s="16" t="s">
        <v>145</v>
      </c>
      <c r="S7" s="16" t="s">
        <v>157</v>
      </c>
    </row>
    <row r="8" spans="1:19" x14ac:dyDescent="0.55000000000000004">
      <c r="A8" s="1" t="s">
        <v>37</v>
      </c>
      <c r="C8" s="4" t="s">
        <v>158</v>
      </c>
      <c r="D8" s="4"/>
      <c r="E8" s="6">
        <v>243093377</v>
      </c>
      <c r="F8" s="4"/>
      <c r="G8" s="6">
        <v>800</v>
      </c>
      <c r="H8" s="4"/>
      <c r="I8" s="6">
        <v>194474701600</v>
      </c>
      <c r="J8" s="4"/>
      <c r="K8" s="6">
        <v>10699255428</v>
      </c>
      <c r="L8" s="4"/>
      <c r="M8" s="6">
        <v>183775446172</v>
      </c>
      <c r="N8" s="4"/>
      <c r="O8" s="6">
        <v>194474701600</v>
      </c>
      <c r="P8" s="4"/>
      <c r="Q8" s="6">
        <v>10699255428</v>
      </c>
      <c r="R8" s="4"/>
      <c r="S8" s="6">
        <v>183775446172</v>
      </c>
    </row>
    <row r="9" spans="1:19" x14ac:dyDescent="0.55000000000000004">
      <c r="A9" s="1" t="s">
        <v>55</v>
      </c>
      <c r="C9" s="4" t="s">
        <v>159</v>
      </c>
      <c r="D9" s="4"/>
      <c r="E9" s="6">
        <v>10000000</v>
      </c>
      <c r="F9" s="4"/>
      <c r="G9" s="6">
        <v>350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3500000000</v>
      </c>
      <c r="P9" s="4"/>
      <c r="Q9" s="6">
        <v>0</v>
      </c>
      <c r="R9" s="4"/>
      <c r="S9" s="6">
        <v>3500000000</v>
      </c>
    </row>
    <row r="10" spans="1:19" x14ac:dyDescent="0.55000000000000004">
      <c r="A10" s="1" t="s">
        <v>46</v>
      </c>
      <c r="C10" s="4" t="s">
        <v>160</v>
      </c>
      <c r="D10" s="4"/>
      <c r="E10" s="6">
        <v>3927689</v>
      </c>
      <c r="F10" s="4"/>
      <c r="G10" s="6">
        <v>2000</v>
      </c>
      <c r="H10" s="4"/>
      <c r="I10" s="6">
        <v>7855378000</v>
      </c>
      <c r="J10" s="4"/>
      <c r="K10" s="6">
        <v>1077096747</v>
      </c>
      <c r="L10" s="4"/>
      <c r="M10" s="6">
        <v>6778281253</v>
      </c>
      <c r="N10" s="4"/>
      <c r="O10" s="6">
        <v>7855378000</v>
      </c>
      <c r="P10" s="4"/>
      <c r="Q10" s="6">
        <v>1077096747</v>
      </c>
      <c r="R10" s="4"/>
      <c r="S10" s="6">
        <v>6778281253</v>
      </c>
    </row>
    <row r="11" spans="1:19" x14ac:dyDescent="0.55000000000000004">
      <c r="A11" s="1" t="s">
        <v>58</v>
      </c>
      <c r="C11" s="4" t="s">
        <v>161</v>
      </c>
      <c r="D11" s="4"/>
      <c r="E11" s="6">
        <v>47100791</v>
      </c>
      <c r="F11" s="4"/>
      <c r="G11" s="6">
        <v>5100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240214034100</v>
      </c>
      <c r="P11" s="4"/>
      <c r="Q11" s="6">
        <v>30457760305</v>
      </c>
      <c r="R11" s="4"/>
      <c r="S11" s="6">
        <v>209756273795</v>
      </c>
    </row>
    <row r="12" spans="1:19" x14ac:dyDescent="0.55000000000000004">
      <c r="A12" s="1" t="s">
        <v>20</v>
      </c>
      <c r="C12" s="4" t="s">
        <v>162</v>
      </c>
      <c r="D12" s="4"/>
      <c r="E12" s="6">
        <v>3621979</v>
      </c>
      <c r="F12" s="4"/>
      <c r="G12" s="6">
        <v>23500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85116506500</v>
      </c>
      <c r="P12" s="4"/>
      <c r="Q12" s="6">
        <v>0</v>
      </c>
      <c r="R12" s="4"/>
      <c r="S12" s="6">
        <v>85116506500</v>
      </c>
    </row>
    <row r="13" spans="1:19" x14ac:dyDescent="0.55000000000000004">
      <c r="A13" s="1" t="s">
        <v>49</v>
      </c>
      <c r="C13" s="4" t="s">
        <v>163</v>
      </c>
      <c r="D13" s="4"/>
      <c r="E13" s="6">
        <v>31701011</v>
      </c>
      <c r="F13" s="4"/>
      <c r="G13" s="6">
        <v>500</v>
      </c>
      <c r="H13" s="4"/>
      <c r="I13" s="6">
        <v>0</v>
      </c>
      <c r="J13" s="4"/>
      <c r="K13" s="6">
        <v>0</v>
      </c>
      <c r="L13" s="4"/>
      <c r="M13" s="6">
        <v>0</v>
      </c>
      <c r="N13" s="4"/>
      <c r="O13" s="6">
        <v>15850505500</v>
      </c>
      <c r="P13" s="4"/>
      <c r="Q13" s="6">
        <v>0</v>
      </c>
      <c r="R13" s="4"/>
      <c r="S13" s="6">
        <v>15850505500</v>
      </c>
    </row>
    <row r="14" spans="1:19" x14ac:dyDescent="0.55000000000000004">
      <c r="A14" s="1" t="s">
        <v>60</v>
      </c>
      <c r="C14" s="4" t="s">
        <v>159</v>
      </c>
      <c r="D14" s="4"/>
      <c r="E14" s="6">
        <v>4179296</v>
      </c>
      <c r="F14" s="4"/>
      <c r="G14" s="6">
        <v>1100</v>
      </c>
      <c r="H14" s="4"/>
      <c r="I14" s="6">
        <v>0</v>
      </c>
      <c r="J14" s="4"/>
      <c r="K14" s="6">
        <v>0</v>
      </c>
      <c r="L14" s="4"/>
      <c r="M14" s="6">
        <v>0</v>
      </c>
      <c r="N14" s="4"/>
      <c r="O14" s="6">
        <v>4597225600</v>
      </c>
      <c r="P14" s="4"/>
      <c r="Q14" s="6">
        <v>0</v>
      </c>
      <c r="R14" s="4"/>
      <c r="S14" s="6">
        <v>4597225600</v>
      </c>
    </row>
    <row r="15" spans="1:19" x14ac:dyDescent="0.55000000000000004">
      <c r="A15" s="1" t="s">
        <v>164</v>
      </c>
      <c r="C15" s="4" t="s">
        <v>165</v>
      </c>
      <c r="D15" s="4"/>
      <c r="E15" s="6">
        <v>2741383</v>
      </c>
      <c r="F15" s="4"/>
      <c r="G15" s="6">
        <v>6000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16448298000</v>
      </c>
      <c r="P15" s="4"/>
      <c r="Q15" s="6">
        <v>0</v>
      </c>
      <c r="R15" s="4"/>
      <c r="S15" s="6">
        <v>16448298000</v>
      </c>
    </row>
    <row r="16" spans="1:19" x14ac:dyDescent="0.55000000000000004">
      <c r="A16" s="1" t="s">
        <v>32</v>
      </c>
      <c r="C16" s="4" t="s">
        <v>163</v>
      </c>
      <c r="D16" s="4"/>
      <c r="E16" s="6">
        <v>200000000</v>
      </c>
      <c r="F16" s="4"/>
      <c r="G16" s="6">
        <v>135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6">
        <v>27000000000</v>
      </c>
      <c r="P16" s="4"/>
      <c r="Q16" s="6">
        <v>0</v>
      </c>
      <c r="R16" s="4"/>
      <c r="S16" s="6">
        <v>27000000000</v>
      </c>
    </row>
    <row r="17" spans="3:19" ht="24.75" thickBot="1" x14ac:dyDescent="0.6">
      <c r="C17" s="4"/>
      <c r="D17" s="4"/>
      <c r="E17" s="4"/>
      <c r="F17" s="4"/>
      <c r="G17" s="4"/>
      <c r="H17" s="4"/>
      <c r="I17" s="12">
        <f>SUM(I8:I16)</f>
        <v>202330079600</v>
      </c>
      <c r="J17" s="4"/>
      <c r="K17" s="12">
        <f>SUM(K8:K16)</f>
        <v>11776352175</v>
      </c>
      <c r="L17" s="4"/>
      <c r="M17" s="12">
        <f>SUM(M8:M16)</f>
        <v>190553727425</v>
      </c>
      <c r="N17" s="4"/>
      <c r="O17" s="12">
        <f>SUM(O8:O16)</f>
        <v>595056649300</v>
      </c>
      <c r="P17" s="4"/>
      <c r="Q17" s="12">
        <f>SUM(Q8:Q16)</f>
        <v>42234112480</v>
      </c>
      <c r="R17" s="4"/>
      <c r="S17" s="12">
        <f>SUM(S8:S16)</f>
        <v>552822536820</v>
      </c>
    </row>
    <row r="18" spans="3:19" ht="24.75" thickTop="1" x14ac:dyDescent="0.55000000000000004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3:19" x14ac:dyDescent="0.55000000000000004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3:19" x14ac:dyDescent="0.55000000000000004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3:19" x14ac:dyDescent="0.55000000000000004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3:19" x14ac:dyDescent="0.55000000000000004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7"/>
  <sheetViews>
    <sheetView rightToLeft="1" workbookViewId="0">
      <selection activeCell="I73" sqref="I73:Q78"/>
    </sheetView>
  </sheetViews>
  <sheetFormatPr defaultRowHeight="24" x14ac:dyDescent="0.55000000000000004"/>
  <cols>
    <col min="1" max="1" width="32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2.85546875" style="1" bestFit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2.85546875" style="1" bestFit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.75" x14ac:dyDescent="0.55000000000000004">
      <c r="A3" s="15" t="s">
        <v>138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.75" x14ac:dyDescent="0.55000000000000004">
      <c r="A6" s="15" t="s">
        <v>3</v>
      </c>
      <c r="C6" s="16" t="s">
        <v>140</v>
      </c>
      <c r="D6" s="16" t="s">
        <v>140</v>
      </c>
      <c r="E6" s="16" t="s">
        <v>140</v>
      </c>
      <c r="F6" s="16" t="s">
        <v>140</v>
      </c>
      <c r="G6" s="16" t="s">
        <v>140</v>
      </c>
      <c r="H6" s="16" t="s">
        <v>140</v>
      </c>
      <c r="I6" s="16" t="s">
        <v>140</v>
      </c>
      <c r="K6" s="16" t="s">
        <v>141</v>
      </c>
      <c r="L6" s="16" t="s">
        <v>141</v>
      </c>
      <c r="M6" s="16" t="s">
        <v>141</v>
      </c>
      <c r="N6" s="16" t="s">
        <v>141</v>
      </c>
      <c r="O6" s="16" t="s">
        <v>141</v>
      </c>
      <c r="P6" s="16" t="s">
        <v>141</v>
      </c>
      <c r="Q6" s="16" t="s">
        <v>141</v>
      </c>
    </row>
    <row r="7" spans="1:17" ht="24.75" x14ac:dyDescent="0.55000000000000004">
      <c r="A7" s="16" t="s">
        <v>3</v>
      </c>
      <c r="C7" s="16" t="s">
        <v>7</v>
      </c>
      <c r="E7" s="16" t="s">
        <v>166</v>
      </c>
      <c r="G7" s="16" t="s">
        <v>167</v>
      </c>
      <c r="I7" s="16" t="s">
        <v>168</v>
      </c>
      <c r="K7" s="16" t="s">
        <v>7</v>
      </c>
      <c r="M7" s="16" t="s">
        <v>166</v>
      </c>
      <c r="O7" s="16" t="s">
        <v>167</v>
      </c>
      <c r="Q7" s="16" t="s">
        <v>168</v>
      </c>
    </row>
    <row r="8" spans="1:17" x14ac:dyDescent="0.55000000000000004">
      <c r="A8" s="1" t="s">
        <v>24</v>
      </c>
      <c r="C8" s="7">
        <v>123116207</v>
      </c>
      <c r="D8" s="7"/>
      <c r="E8" s="7">
        <v>573734624184</v>
      </c>
      <c r="F8" s="7"/>
      <c r="G8" s="7">
        <v>655976447446</v>
      </c>
      <c r="H8" s="7"/>
      <c r="I8" s="7">
        <f>E8-G8</f>
        <v>-82241823262</v>
      </c>
      <c r="J8" s="7"/>
      <c r="K8" s="7">
        <v>123116207</v>
      </c>
      <c r="L8" s="7"/>
      <c r="M8" s="7">
        <v>573734624184</v>
      </c>
      <c r="N8" s="7"/>
      <c r="O8" s="7">
        <v>549869809445</v>
      </c>
      <c r="P8" s="7"/>
      <c r="Q8" s="7">
        <f>M8-O8</f>
        <v>23864814739</v>
      </c>
    </row>
    <row r="9" spans="1:17" x14ac:dyDescent="0.55000000000000004">
      <c r="A9" s="1" t="s">
        <v>19</v>
      </c>
      <c r="C9" s="7">
        <v>86975360</v>
      </c>
      <c r="D9" s="7"/>
      <c r="E9" s="7">
        <v>1206951678247</v>
      </c>
      <c r="F9" s="7"/>
      <c r="G9" s="7">
        <v>1470648140902</v>
      </c>
      <c r="H9" s="7"/>
      <c r="I9" s="7">
        <f t="shared" ref="I9:I71" si="0">E9-G9</f>
        <v>-263696462655</v>
      </c>
      <c r="J9" s="7"/>
      <c r="K9" s="7">
        <v>86975360</v>
      </c>
      <c r="L9" s="7"/>
      <c r="M9" s="7">
        <v>1206951678247</v>
      </c>
      <c r="N9" s="7"/>
      <c r="O9" s="7">
        <v>1199170471152</v>
      </c>
      <c r="P9" s="7"/>
      <c r="Q9" s="7">
        <f t="shared" ref="Q9:Q71" si="1">M9-O9</f>
        <v>7781207095</v>
      </c>
    </row>
    <row r="10" spans="1:17" x14ac:dyDescent="0.55000000000000004">
      <c r="A10" s="1" t="s">
        <v>70</v>
      </c>
      <c r="C10" s="7">
        <v>5000000</v>
      </c>
      <c r="D10" s="7"/>
      <c r="E10" s="7">
        <v>36183420000</v>
      </c>
      <c r="F10" s="7"/>
      <c r="G10" s="7">
        <v>39674079464</v>
      </c>
      <c r="H10" s="7"/>
      <c r="I10" s="7">
        <f t="shared" si="0"/>
        <v>-3490659464</v>
      </c>
      <c r="J10" s="7"/>
      <c r="K10" s="7">
        <v>5000000</v>
      </c>
      <c r="L10" s="7"/>
      <c r="M10" s="7">
        <v>36183420000</v>
      </c>
      <c r="N10" s="7"/>
      <c r="O10" s="7">
        <v>39674079464</v>
      </c>
      <c r="P10" s="7"/>
      <c r="Q10" s="7">
        <f t="shared" si="1"/>
        <v>-3490659464</v>
      </c>
    </row>
    <row r="11" spans="1:17" x14ac:dyDescent="0.55000000000000004">
      <c r="A11" s="1" t="s">
        <v>50</v>
      </c>
      <c r="C11" s="7">
        <v>7691309</v>
      </c>
      <c r="D11" s="7"/>
      <c r="E11" s="7">
        <v>408119230077</v>
      </c>
      <c r="F11" s="7"/>
      <c r="G11" s="7">
        <v>477311418765</v>
      </c>
      <c r="H11" s="7"/>
      <c r="I11" s="7">
        <f t="shared" si="0"/>
        <v>-69192188688</v>
      </c>
      <c r="J11" s="7"/>
      <c r="K11" s="7">
        <v>7691309</v>
      </c>
      <c r="L11" s="7"/>
      <c r="M11" s="7">
        <v>408119230077</v>
      </c>
      <c r="N11" s="7"/>
      <c r="O11" s="7">
        <v>461790960971</v>
      </c>
      <c r="P11" s="7"/>
      <c r="Q11" s="7">
        <f t="shared" si="1"/>
        <v>-53671730894</v>
      </c>
    </row>
    <row r="12" spans="1:17" x14ac:dyDescent="0.55000000000000004">
      <c r="A12" s="1" t="s">
        <v>46</v>
      </c>
      <c r="C12" s="7">
        <v>6608953</v>
      </c>
      <c r="D12" s="7"/>
      <c r="E12" s="7">
        <v>90135319890</v>
      </c>
      <c r="F12" s="7"/>
      <c r="G12" s="7">
        <v>109867543707</v>
      </c>
      <c r="H12" s="7"/>
      <c r="I12" s="7">
        <f t="shared" si="0"/>
        <v>-19732223817</v>
      </c>
      <c r="J12" s="7"/>
      <c r="K12" s="7">
        <v>6608953</v>
      </c>
      <c r="L12" s="7"/>
      <c r="M12" s="7">
        <v>90135319890</v>
      </c>
      <c r="N12" s="7"/>
      <c r="O12" s="7">
        <v>100344098020</v>
      </c>
      <c r="P12" s="7"/>
      <c r="Q12" s="7">
        <f t="shared" si="1"/>
        <v>-10208778130</v>
      </c>
    </row>
    <row r="13" spans="1:17" x14ac:dyDescent="0.55000000000000004">
      <c r="A13" s="1" t="s">
        <v>33</v>
      </c>
      <c r="C13" s="7">
        <v>8898275</v>
      </c>
      <c r="D13" s="7"/>
      <c r="E13" s="7">
        <v>204769395605</v>
      </c>
      <c r="F13" s="7"/>
      <c r="G13" s="7">
        <v>228563334015</v>
      </c>
      <c r="H13" s="7"/>
      <c r="I13" s="7">
        <f t="shared" si="0"/>
        <v>-23793938410</v>
      </c>
      <c r="J13" s="7"/>
      <c r="K13" s="7">
        <v>8898275</v>
      </c>
      <c r="L13" s="7"/>
      <c r="M13" s="7">
        <v>204769395605</v>
      </c>
      <c r="N13" s="7"/>
      <c r="O13" s="7">
        <v>160041098089</v>
      </c>
      <c r="P13" s="7"/>
      <c r="Q13" s="7">
        <f t="shared" si="1"/>
        <v>44728297516</v>
      </c>
    </row>
    <row r="14" spans="1:17" x14ac:dyDescent="0.55000000000000004">
      <c r="A14" s="1" t="s">
        <v>32</v>
      </c>
      <c r="C14" s="7">
        <v>280000000</v>
      </c>
      <c r="D14" s="7"/>
      <c r="E14" s="7">
        <v>262468962000</v>
      </c>
      <c r="F14" s="7"/>
      <c r="G14" s="7">
        <v>301157388000</v>
      </c>
      <c r="H14" s="7"/>
      <c r="I14" s="7">
        <f t="shared" si="0"/>
        <v>-38688426000</v>
      </c>
      <c r="J14" s="7"/>
      <c r="K14" s="7">
        <v>280000000</v>
      </c>
      <c r="L14" s="7"/>
      <c r="M14" s="7">
        <v>262468962000</v>
      </c>
      <c r="N14" s="7"/>
      <c r="O14" s="7">
        <v>250923919836</v>
      </c>
      <c r="P14" s="7"/>
      <c r="Q14" s="7">
        <f t="shared" si="1"/>
        <v>11545042164</v>
      </c>
    </row>
    <row r="15" spans="1:17" x14ac:dyDescent="0.55000000000000004">
      <c r="A15" s="1" t="s">
        <v>27</v>
      </c>
      <c r="C15" s="7">
        <v>4683039</v>
      </c>
      <c r="D15" s="7"/>
      <c r="E15" s="7">
        <v>62053481656</v>
      </c>
      <c r="F15" s="7"/>
      <c r="G15" s="7">
        <v>53473515462</v>
      </c>
      <c r="H15" s="7"/>
      <c r="I15" s="7">
        <f t="shared" si="0"/>
        <v>8579966194</v>
      </c>
      <c r="J15" s="7"/>
      <c r="K15" s="7">
        <v>4683039</v>
      </c>
      <c r="L15" s="7"/>
      <c r="M15" s="7">
        <v>62053481656</v>
      </c>
      <c r="N15" s="7"/>
      <c r="O15" s="7">
        <v>74011148940</v>
      </c>
      <c r="P15" s="7"/>
      <c r="Q15" s="7">
        <f t="shared" si="1"/>
        <v>-11957667284</v>
      </c>
    </row>
    <row r="16" spans="1:17" x14ac:dyDescent="0.55000000000000004">
      <c r="A16" s="1" t="s">
        <v>71</v>
      </c>
      <c r="C16" s="7">
        <v>2900000</v>
      </c>
      <c r="D16" s="7"/>
      <c r="E16" s="7">
        <v>66591409500</v>
      </c>
      <c r="F16" s="7"/>
      <c r="G16" s="7">
        <v>39185548198</v>
      </c>
      <c r="H16" s="7"/>
      <c r="I16" s="7">
        <f t="shared" si="0"/>
        <v>27405861302</v>
      </c>
      <c r="J16" s="7"/>
      <c r="K16" s="7">
        <v>2900000</v>
      </c>
      <c r="L16" s="7"/>
      <c r="M16" s="7">
        <v>66591409500</v>
      </c>
      <c r="N16" s="7"/>
      <c r="O16" s="7">
        <v>39185548198</v>
      </c>
      <c r="P16" s="7"/>
      <c r="Q16" s="7">
        <f t="shared" si="1"/>
        <v>27405861302</v>
      </c>
    </row>
    <row r="17" spans="1:17" x14ac:dyDescent="0.55000000000000004">
      <c r="A17" s="1" t="s">
        <v>39</v>
      </c>
      <c r="C17" s="7">
        <v>35273977</v>
      </c>
      <c r="D17" s="7"/>
      <c r="E17" s="7">
        <v>480728767633</v>
      </c>
      <c r="F17" s="7"/>
      <c r="G17" s="7">
        <v>520351197058</v>
      </c>
      <c r="H17" s="7"/>
      <c r="I17" s="7">
        <f t="shared" si="0"/>
        <v>-39622429425</v>
      </c>
      <c r="J17" s="7"/>
      <c r="K17" s="7">
        <v>35273977</v>
      </c>
      <c r="L17" s="7"/>
      <c r="M17" s="7">
        <v>480728767633</v>
      </c>
      <c r="N17" s="7"/>
      <c r="O17" s="7">
        <v>386477560277</v>
      </c>
      <c r="P17" s="7"/>
      <c r="Q17" s="7">
        <f t="shared" si="1"/>
        <v>94251207356</v>
      </c>
    </row>
    <row r="18" spans="1:17" x14ac:dyDescent="0.55000000000000004">
      <c r="A18" s="1" t="s">
        <v>42</v>
      </c>
      <c r="C18" s="7">
        <v>1975806</v>
      </c>
      <c r="D18" s="7"/>
      <c r="E18" s="7">
        <v>158498831312</v>
      </c>
      <c r="F18" s="7"/>
      <c r="G18" s="7">
        <v>147598354065</v>
      </c>
      <c r="H18" s="7"/>
      <c r="I18" s="7">
        <f t="shared" si="0"/>
        <v>10900477247</v>
      </c>
      <c r="J18" s="7"/>
      <c r="K18" s="7">
        <v>1975806</v>
      </c>
      <c r="L18" s="7"/>
      <c r="M18" s="7">
        <v>158498831312</v>
      </c>
      <c r="N18" s="7"/>
      <c r="O18" s="7">
        <v>110190086338</v>
      </c>
      <c r="P18" s="7"/>
      <c r="Q18" s="7">
        <f t="shared" si="1"/>
        <v>48308744974</v>
      </c>
    </row>
    <row r="19" spans="1:17" x14ac:dyDescent="0.55000000000000004">
      <c r="A19" s="1" t="s">
        <v>47</v>
      </c>
      <c r="C19" s="7">
        <v>14100000</v>
      </c>
      <c r="D19" s="7"/>
      <c r="E19" s="7">
        <v>114231255750</v>
      </c>
      <c r="F19" s="7"/>
      <c r="G19" s="7">
        <v>124576696779</v>
      </c>
      <c r="H19" s="7"/>
      <c r="I19" s="7">
        <f t="shared" si="0"/>
        <v>-10345441029</v>
      </c>
      <c r="J19" s="7"/>
      <c r="K19" s="7">
        <v>14100000</v>
      </c>
      <c r="L19" s="7"/>
      <c r="M19" s="7">
        <v>114231255750</v>
      </c>
      <c r="N19" s="7"/>
      <c r="O19" s="7">
        <v>96832420687</v>
      </c>
      <c r="P19" s="7"/>
      <c r="Q19" s="7">
        <f t="shared" si="1"/>
        <v>17398835063</v>
      </c>
    </row>
    <row r="20" spans="1:17" x14ac:dyDescent="0.55000000000000004">
      <c r="A20" s="1" t="s">
        <v>45</v>
      </c>
      <c r="C20" s="7">
        <v>26579612</v>
      </c>
      <c r="D20" s="7"/>
      <c r="E20" s="7">
        <v>326569286494</v>
      </c>
      <c r="F20" s="7"/>
      <c r="G20" s="7">
        <v>318426467814</v>
      </c>
      <c r="H20" s="7"/>
      <c r="I20" s="7">
        <f t="shared" si="0"/>
        <v>8142818680</v>
      </c>
      <c r="J20" s="7"/>
      <c r="K20" s="7">
        <v>26579612</v>
      </c>
      <c r="L20" s="7"/>
      <c r="M20" s="7">
        <v>326569286494</v>
      </c>
      <c r="N20" s="7"/>
      <c r="O20" s="7">
        <v>235089647142</v>
      </c>
      <c r="P20" s="7"/>
      <c r="Q20" s="7">
        <f t="shared" si="1"/>
        <v>91479639352</v>
      </c>
    </row>
    <row r="21" spans="1:17" x14ac:dyDescent="0.55000000000000004">
      <c r="A21" s="1" t="s">
        <v>55</v>
      </c>
      <c r="C21" s="7">
        <v>15000000</v>
      </c>
      <c r="D21" s="7"/>
      <c r="E21" s="7">
        <v>142546770000</v>
      </c>
      <c r="F21" s="7"/>
      <c r="G21" s="7">
        <v>180569182500</v>
      </c>
      <c r="H21" s="7"/>
      <c r="I21" s="7">
        <f t="shared" si="0"/>
        <v>-38022412500</v>
      </c>
      <c r="J21" s="7"/>
      <c r="K21" s="7">
        <v>15000000</v>
      </c>
      <c r="L21" s="7"/>
      <c r="M21" s="7">
        <v>142546770000</v>
      </c>
      <c r="N21" s="7"/>
      <c r="O21" s="7">
        <v>146920590000</v>
      </c>
      <c r="P21" s="7"/>
      <c r="Q21" s="7">
        <f t="shared" si="1"/>
        <v>-4373820000</v>
      </c>
    </row>
    <row r="22" spans="1:17" x14ac:dyDescent="0.55000000000000004">
      <c r="A22" s="1" t="s">
        <v>41</v>
      </c>
      <c r="C22" s="7">
        <v>10156472</v>
      </c>
      <c r="D22" s="7"/>
      <c r="E22" s="7">
        <v>319539697384</v>
      </c>
      <c r="F22" s="7"/>
      <c r="G22" s="7">
        <v>324991559519</v>
      </c>
      <c r="H22" s="7"/>
      <c r="I22" s="7">
        <f t="shared" si="0"/>
        <v>-5451862135</v>
      </c>
      <c r="J22" s="7"/>
      <c r="K22" s="7">
        <v>10156472</v>
      </c>
      <c r="L22" s="7"/>
      <c r="M22" s="7">
        <v>319539697384</v>
      </c>
      <c r="N22" s="7"/>
      <c r="O22" s="7">
        <v>219701578042</v>
      </c>
      <c r="P22" s="7"/>
      <c r="Q22" s="7">
        <f t="shared" si="1"/>
        <v>99838119342</v>
      </c>
    </row>
    <row r="23" spans="1:17" x14ac:dyDescent="0.55000000000000004">
      <c r="A23" s="1" t="s">
        <v>28</v>
      </c>
      <c r="C23" s="7">
        <v>5377190</v>
      </c>
      <c r="D23" s="7"/>
      <c r="E23" s="7">
        <v>69915160011</v>
      </c>
      <c r="F23" s="7"/>
      <c r="G23" s="7">
        <v>67456369980</v>
      </c>
      <c r="H23" s="7"/>
      <c r="I23" s="7">
        <f t="shared" si="0"/>
        <v>2458790031</v>
      </c>
      <c r="J23" s="7"/>
      <c r="K23" s="7">
        <v>5377190</v>
      </c>
      <c r="L23" s="7"/>
      <c r="M23" s="7">
        <v>69915160011</v>
      </c>
      <c r="N23" s="7"/>
      <c r="O23" s="7">
        <v>60721423373</v>
      </c>
      <c r="P23" s="7"/>
      <c r="Q23" s="7">
        <f t="shared" si="1"/>
        <v>9193736638</v>
      </c>
    </row>
    <row r="24" spans="1:17" x14ac:dyDescent="0.55000000000000004">
      <c r="A24" s="1" t="s">
        <v>62</v>
      </c>
      <c r="C24" s="7">
        <v>18769593</v>
      </c>
      <c r="D24" s="7"/>
      <c r="E24" s="7">
        <v>302258205530</v>
      </c>
      <c r="F24" s="7"/>
      <c r="G24" s="7">
        <v>361403792662</v>
      </c>
      <c r="H24" s="7"/>
      <c r="I24" s="7">
        <f t="shared" si="0"/>
        <v>-59145587132</v>
      </c>
      <c r="J24" s="7"/>
      <c r="K24" s="7">
        <v>18769593</v>
      </c>
      <c r="L24" s="7"/>
      <c r="M24" s="7">
        <v>302258205530</v>
      </c>
      <c r="N24" s="7"/>
      <c r="O24" s="7">
        <v>243858934955</v>
      </c>
      <c r="P24" s="7"/>
      <c r="Q24" s="7">
        <f t="shared" si="1"/>
        <v>58399270575</v>
      </c>
    </row>
    <row r="25" spans="1:17" x14ac:dyDescent="0.55000000000000004">
      <c r="A25" s="1" t="s">
        <v>26</v>
      </c>
      <c r="C25" s="7">
        <v>22980170</v>
      </c>
      <c r="D25" s="7"/>
      <c r="E25" s="7">
        <v>916707166478</v>
      </c>
      <c r="F25" s="7"/>
      <c r="G25" s="7">
        <v>921504288456</v>
      </c>
      <c r="H25" s="7"/>
      <c r="I25" s="7">
        <f t="shared" si="0"/>
        <v>-4797121978</v>
      </c>
      <c r="J25" s="7"/>
      <c r="K25" s="7">
        <v>22980170</v>
      </c>
      <c r="L25" s="7"/>
      <c r="M25" s="7">
        <v>916707166478</v>
      </c>
      <c r="N25" s="7"/>
      <c r="O25" s="7">
        <v>759561970346</v>
      </c>
      <c r="P25" s="7"/>
      <c r="Q25" s="7">
        <f t="shared" si="1"/>
        <v>157145196132</v>
      </c>
    </row>
    <row r="26" spans="1:17" x14ac:dyDescent="0.55000000000000004">
      <c r="A26" s="1" t="s">
        <v>34</v>
      </c>
      <c r="C26" s="7">
        <v>20666666</v>
      </c>
      <c r="D26" s="7"/>
      <c r="E26" s="7">
        <v>59597271777</v>
      </c>
      <c r="F26" s="7"/>
      <c r="G26" s="7">
        <v>66303132347</v>
      </c>
      <c r="H26" s="7"/>
      <c r="I26" s="7">
        <f t="shared" si="0"/>
        <v>-6705860570</v>
      </c>
      <c r="J26" s="7"/>
      <c r="K26" s="7">
        <v>20666666</v>
      </c>
      <c r="L26" s="7"/>
      <c r="M26" s="7">
        <v>59597271777</v>
      </c>
      <c r="N26" s="7"/>
      <c r="O26" s="7">
        <v>54192290332</v>
      </c>
      <c r="P26" s="7"/>
      <c r="Q26" s="7">
        <f t="shared" si="1"/>
        <v>5404981445</v>
      </c>
    </row>
    <row r="27" spans="1:17" x14ac:dyDescent="0.55000000000000004">
      <c r="A27" s="1" t="s">
        <v>48</v>
      </c>
      <c r="C27" s="7">
        <v>11496875</v>
      </c>
      <c r="D27" s="7"/>
      <c r="E27" s="7">
        <v>105370480434</v>
      </c>
      <c r="F27" s="7"/>
      <c r="G27" s="7">
        <v>116341810284</v>
      </c>
      <c r="H27" s="7"/>
      <c r="I27" s="7">
        <f t="shared" si="0"/>
        <v>-10971329850</v>
      </c>
      <c r="J27" s="7"/>
      <c r="K27" s="7">
        <v>11496875</v>
      </c>
      <c r="L27" s="7"/>
      <c r="M27" s="7">
        <v>105370480434</v>
      </c>
      <c r="N27" s="7"/>
      <c r="O27" s="7">
        <v>92456310923</v>
      </c>
      <c r="P27" s="7"/>
      <c r="Q27" s="7">
        <f t="shared" si="1"/>
        <v>12914169511</v>
      </c>
    </row>
    <row r="28" spans="1:17" x14ac:dyDescent="0.55000000000000004">
      <c r="A28" s="1" t="s">
        <v>69</v>
      </c>
      <c r="C28" s="7">
        <v>23445801</v>
      </c>
      <c r="D28" s="7"/>
      <c r="E28" s="7">
        <v>48010974877</v>
      </c>
      <c r="F28" s="7"/>
      <c r="G28" s="7">
        <v>63702241317</v>
      </c>
      <c r="H28" s="7"/>
      <c r="I28" s="7">
        <f t="shared" si="0"/>
        <v>-15691266440</v>
      </c>
      <c r="J28" s="7"/>
      <c r="K28" s="7">
        <v>23445801</v>
      </c>
      <c r="L28" s="7"/>
      <c r="M28" s="7">
        <v>48010974877</v>
      </c>
      <c r="N28" s="7"/>
      <c r="O28" s="7">
        <v>63702241317</v>
      </c>
      <c r="P28" s="7"/>
      <c r="Q28" s="7">
        <f t="shared" si="1"/>
        <v>-15691266440</v>
      </c>
    </row>
    <row r="29" spans="1:17" x14ac:dyDescent="0.55000000000000004">
      <c r="A29" s="1" t="s">
        <v>56</v>
      </c>
      <c r="C29" s="7">
        <v>9362792</v>
      </c>
      <c r="D29" s="7"/>
      <c r="E29" s="7">
        <v>116431613178</v>
      </c>
      <c r="F29" s="7"/>
      <c r="G29" s="7">
        <v>124714917393</v>
      </c>
      <c r="H29" s="7"/>
      <c r="I29" s="7">
        <f t="shared" si="0"/>
        <v>-8283304215</v>
      </c>
      <c r="J29" s="7"/>
      <c r="K29" s="7">
        <v>9362792</v>
      </c>
      <c r="L29" s="7"/>
      <c r="M29" s="7">
        <v>116431613178</v>
      </c>
      <c r="N29" s="7"/>
      <c r="O29" s="7">
        <v>115593975397</v>
      </c>
      <c r="P29" s="7"/>
      <c r="Q29" s="7">
        <f t="shared" si="1"/>
        <v>837637781</v>
      </c>
    </row>
    <row r="30" spans="1:17" x14ac:dyDescent="0.55000000000000004">
      <c r="A30" s="1" t="s">
        <v>35</v>
      </c>
      <c r="C30" s="7">
        <v>3583604</v>
      </c>
      <c r="D30" s="7"/>
      <c r="E30" s="7">
        <v>41928053916</v>
      </c>
      <c r="F30" s="7"/>
      <c r="G30" s="7">
        <v>44314782559</v>
      </c>
      <c r="H30" s="7"/>
      <c r="I30" s="7">
        <f t="shared" si="0"/>
        <v>-2386728643</v>
      </c>
      <c r="J30" s="7"/>
      <c r="K30" s="7">
        <v>3583604</v>
      </c>
      <c r="L30" s="7"/>
      <c r="M30" s="7">
        <v>41928053916</v>
      </c>
      <c r="N30" s="7"/>
      <c r="O30" s="7">
        <v>29103840314</v>
      </c>
      <c r="P30" s="7"/>
      <c r="Q30" s="7">
        <f t="shared" si="1"/>
        <v>12824213602</v>
      </c>
    </row>
    <row r="31" spans="1:17" x14ac:dyDescent="0.55000000000000004">
      <c r="A31" s="1" t="s">
        <v>30</v>
      </c>
      <c r="C31" s="7">
        <v>6375000</v>
      </c>
      <c r="D31" s="7"/>
      <c r="E31" s="7">
        <v>28700584368</v>
      </c>
      <c r="F31" s="7"/>
      <c r="G31" s="7">
        <v>32059230806</v>
      </c>
      <c r="H31" s="7"/>
      <c r="I31" s="7">
        <f t="shared" si="0"/>
        <v>-3358646438</v>
      </c>
      <c r="J31" s="7"/>
      <c r="K31" s="7">
        <v>6375000</v>
      </c>
      <c r="L31" s="7"/>
      <c r="M31" s="7">
        <v>28700584368</v>
      </c>
      <c r="N31" s="7"/>
      <c r="O31" s="7">
        <v>25842566322</v>
      </c>
      <c r="P31" s="7"/>
      <c r="Q31" s="7">
        <f t="shared" si="1"/>
        <v>2858018046</v>
      </c>
    </row>
    <row r="32" spans="1:17" x14ac:dyDescent="0.55000000000000004">
      <c r="A32" s="1" t="s">
        <v>22</v>
      </c>
      <c r="C32" s="7">
        <v>11279739</v>
      </c>
      <c r="D32" s="7"/>
      <c r="E32" s="7">
        <v>300240447654</v>
      </c>
      <c r="F32" s="7"/>
      <c r="G32" s="7">
        <v>282109633752</v>
      </c>
      <c r="H32" s="7"/>
      <c r="I32" s="7">
        <f t="shared" si="0"/>
        <v>18130813902</v>
      </c>
      <c r="J32" s="7"/>
      <c r="K32" s="7">
        <v>11279739</v>
      </c>
      <c r="L32" s="7"/>
      <c r="M32" s="7">
        <v>300240447654</v>
      </c>
      <c r="N32" s="7"/>
      <c r="O32" s="7">
        <v>257479235150</v>
      </c>
      <c r="P32" s="7"/>
      <c r="Q32" s="7">
        <f t="shared" si="1"/>
        <v>42761212504</v>
      </c>
    </row>
    <row r="33" spans="1:17" x14ac:dyDescent="0.55000000000000004">
      <c r="A33" s="1" t="s">
        <v>64</v>
      </c>
      <c r="C33" s="7">
        <v>12360000</v>
      </c>
      <c r="D33" s="7"/>
      <c r="E33" s="7">
        <v>230985410400</v>
      </c>
      <c r="F33" s="7"/>
      <c r="G33" s="7">
        <v>248432180760</v>
      </c>
      <c r="H33" s="7"/>
      <c r="I33" s="7">
        <f t="shared" si="0"/>
        <v>-17446770360</v>
      </c>
      <c r="J33" s="7"/>
      <c r="K33" s="7">
        <v>12360000</v>
      </c>
      <c r="L33" s="7"/>
      <c r="M33" s="7">
        <v>230985410400</v>
      </c>
      <c r="N33" s="7"/>
      <c r="O33" s="7">
        <v>185688158747</v>
      </c>
      <c r="P33" s="7"/>
      <c r="Q33" s="7">
        <f t="shared" si="1"/>
        <v>45297251653</v>
      </c>
    </row>
    <row r="34" spans="1:17" x14ac:dyDescent="0.55000000000000004">
      <c r="A34" s="1" t="s">
        <v>44</v>
      </c>
      <c r="C34" s="7">
        <v>1585960</v>
      </c>
      <c r="D34" s="7"/>
      <c r="E34" s="7">
        <v>59876363973</v>
      </c>
      <c r="F34" s="7"/>
      <c r="G34" s="7">
        <v>65362665885</v>
      </c>
      <c r="H34" s="7"/>
      <c r="I34" s="7">
        <f t="shared" si="0"/>
        <v>-5486301912</v>
      </c>
      <c r="J34" s="7"/>
      <c r="K34" s="7">
        <v>1585960</v>
      </c>
      <c r="L34" s="7"/>
      <c r="M34" s="7">
        <v>59876363973</v>
      </c>
      <c r="N34" s="7"/>
      <c r="O34" s="7">
        <v>55887759422</v>
      </c>
      <c r="P34" s="7"/>
      <c r="Q34" s="7">
        <f t="shared" si="1"/>
        <v>3988604551</v>
      </c>
    </row>
    <row r="35" spans="1:17" x14ac:dyDescent="0.55000000000000004">
      <c r="A35" s="1" t="s">
        <v>51</v>
      </c>
      <c r="C35" s="7">
        <v>21145752</v>
      </c>
      <c r="D35" s="7"/>
      <c r="E35" s="7">
        <v>72939173671</v>
      </c>
      <c r="F35" s="7"/>
      <c r="G35" s="7">
        <v>72933846525</v>
      </c>
      <c r="H35" s="7"/>
      <c r="I35" s="7">
        <f t="shared" si="0"/>
        <v>5327146</v>
      </c>
      <c r="J35" s="7"/>
      <c r="K35" s="7">
        <v>21145752</v>
      </c>
      <c r="L35" s="7"/>
      <c r="M35" s="7">
        <v>72939173671</v>
      </c>
      <c r="N35" s="7"/>
      <c r="O35" s="7">
        <v>72933846525</v>
      </c>
      <c r="P35" s="7"/>
      <c r="Q35" s="7">
        <f t="shared" si="1"/>
        <v>5327146</v>
      </c>
    </row>
    <row r="36" spans="1:17" x14ac:dyDescent="0.55000000000000004">
      <c r="A36" s="1" t="s">
        <v>52</v>
      </c>
      <c r="C36" s="7">
        <v>2874557</v>
      </c>
      <c r="D36" s="7"/>
      <c r="E36" s="7">
        <v>143272712766</v>
      </c>
      <c r="F36" s="7"/>
      <c r="G36" s="7">
        <v>147844638183</v>
      </c>
      <c r="H36" s="7"/>
      <c r="I36" s="7">
        <f t="shared" si="0"/>
        <v>-4571925417</v>
      </c>
      <c r="J36" s="7"/>
      <c r="K36" s="7">
        <v>2874557</v>
      </c>
      <c r="L36" s="7"/>
      <c r="M36" s="7">
        <v>143272712766</v>
      </c>
      <c r="N36" s="7"/>
      <c r="O36" s="7">
        <v>103096918161</v>
      </c>
      <c r="P36" s="7"/>
      <c r="Q36" s="7">
        <f t="shared" si="1"/>
        <v>40175794605</v>
      </c>
    </row>
    <row r="37" spans="1:17" x14ac:dyDescent="0.55000000000000004">
      <c r="A37" s="1" t="s">
        <v>38</v>
      </c>
      <c r="C37" s="7">
        <v>38729730</v>
      </c>
      <c r="D37" s="7"/>
      <c r="E37" s="7">
        <v>135902487015</v>
      </c>
      <c r="F37" s="7"/>
      <c r="G37" s="7">
        <v>172900302886</v>
      </c>
      <c r="H37" s="7"/>
      <c r="I37" s="7">
        <f t="shared" si="0"/>
        <v>-36997815871</v>
      </c>
      <c r="J37" s="7"/>
      <c r="K37" s="7">
        <v>38729730</v>
      </c>
      <c r="L37" s="7"/>
      <c r="M37" s="7">
        <v>135902487015</v>
      </c>
      <c r="N37" s="7"/>
      <c r="O37" s="7">
        <v>124275702007</v>
      </c>
      <c r="P37" s="7"/>
      <c r="Q37" s="7">
        <f t="shared" si="1"/>
        <v>11626785008</v>
      </c>
    </row>
    <row r="38" spans="1:17" x14ac:dyDescent="0.55000000000000004">
      <c r="A38" s="1" t="s">
        <v>58</v>
      </c>
      <c r="C38" s="7">
        <v>47100791</v>
      </c>
      <c r="D38" s="7"/>
      <c r="E38" s="7">
        <v>1321275675303</v>
      </c>
      <c r="F38" s="7"/>
      <c r="G38" s="7">
        <v>1548823505990</v>
      </c>
      <c r="H38" s="7"/>
      <c r="I38" s="7">
        <f t="shared" si="0"/>
        <v>-227547830687</v>
      </c>
      <c r="J38" s="7"/>
      <c r="K38" s="7">
        <v>47100791</v>
      </c>
      <c r="L38" s="7"/>
      <c r="M38" s="7">
        <v>1321275675303</v>
      </c>
      <c r="N38" s="7"/>
      <c r="O38" s="7">
        <v>1467355764139</v>
      </c>
      <c r="P38" s="7"/>
      <c r="Q38" s="7">
        <f t="shared" si="1"/>
        <v>-146080088836</v>
      </c>
    </row>
    <row r="39" spans="1:17" x14ac:dyDescent="0.55000000000000004">
      <c r="A39" s="1" t="s">
        <v>15</v>
      </c>
      <c r="C39" s="7">
        <v>55000000</v>
      </c>
      <c r="D39" s="7"/>
      <c r="E39" s="7">
        <v>87640418250</v>
      </c>
      <c r="F39" s="7"/>
      <c r="G39" s="7">
        <v>105245043750</v>
      </c>
      <c r="H39" s="7"/>
      <c r="I39" s="7">
        <f t="shared" si="0"/>
        <v>-17604625500</v>
      </c>
      <c r="J39" s="7"/>
      <c r="K39" s="7">
        <v>55000000</v>
      </c>
      <c r="L39" s="7"/>
      <c r="M39" s="7">
        <v>87640418250</v>
      </c>
      <c r="N39" s="7"/>
      <c r="O39" s="7">
        <v>77252595750</v>
      </c>
      <c r="P39" s="7"/>
      <c r="Q39" s="7">
        <f t="shared" si="1"/>
        <v>10387822500</v>
      </c>
    </row>
    <row r="40" spans="1:17" x14ac:dyDescent="0.55000000000000004">
      <c r="A40" s="1" t="s">
        <v>31</v>
      </c>
      <c r="C40" s="7">
        <v>13422564</v>
      </c>
      <c r="D40" s="7"/>
      <c r="E40" s="7">
        <v>50221921837</v>
      </c>
      <c r="F40" s="7"/>
      <c r="G40" s="7">
        <v>61296362624</v>
      </c>
      <c r="H40" s="7"/>
      <c r="I40" s="7">
        <f t="shared" si="0"/>
        <v>-11074440787</v>
      </c>
      <c r="J40" s="7"/>
      <c r="K40" s="7">
        <v>13422564</v>
      </c>
      <c r="L40" s="7"/>
      <c r="M40" s="7">
        <v>50221921837</v>
      </c>
      <c r="N40" s="7"/>
      <c r="O40" s="7">
        <v>59250633128</v>
      </c>
      <c r="P40" s="7"/>
      <c r="Q40" s="7">
        <f t="shared" si="1"/>
        <v>-9028711291</v>
      </c>
    </row>
    <row r="41" spans="1:17" x14ac:dyDescent="0.55000000000000004">
      <c r="A41" s="1" t="s">
        <v>54</v>
      </c>
      <c r="C41" s="7">
        <v>192050817</v>
      </c>
      <c r="D41" s="7"/>
      <c r="E41" s="7">
        <v>1225630095981</v>
      </c>
      <c r="F41" s="7"/>
      <c r="G41" s="7">
        <v>1221811933688</v>
      </c>
      <c r="H41" s="7"/>
      <c r="I41" s="7">
        <f t="shared" si="0"/>
        <v>3818162293</v>
      </c>
      <c r="J41" s="7"/>
      <c r="K41" s="7">
        <v>192050817</v>
      </c>
      <c r="L41" s="7"/>
      <c r="M41" s="7">
        <v>1225630095981</v>
      </c>
      <c r="N41" s="7"/>
      <c r="O41" s="7">
        <v>958358735487</v>
      </c>
      <c r="P41" s="7"/>
      <c r="Q41" s="7">
        <f t="shared" si="1"/>
        <v>267271360494</v>
      </c>
    </row>
    <row r="42" spans="1:17" x14ac:dyDescent="0.55000000000000004">
      <c r="A42" s="1" t="s">
        <v>16</v>
      </c>
      <c r="C42" s="7">
        <v>245918447</v>
      </c>
      <c r="D42" s="7"/>
      <c r="E42" s="7">
        <v>630694499180</v>
      </c>
      <c r="F42" s="7"/>
      <c r="G42" s="7">
        <v>654731890563</v>
      </c>
      <c r="H42" s="7"/>
      <c r="I42" s="7">
        <f t="shared" si="0"/>
        <v>-24037391383</v>
      </c>
      <c r="J42" s="7"/>
      <c r="K42" s="7">
        <v>245918447</v>
      </c>
      <c r="L42" s="7"/>
      <c r="M42" s="7">
        <v>630694499180</v>
      </c>
      <c r="N42" s="7"/>
      <c r="O42" s="7">
        <v>479797981888</v>
      </c>
      <c r="P42" s="7"/>
      <c r="Q42" s="7">
        <f t="shared" si="1"/>
        <v>150896517292</v>
      </c>
    </row>
    <row r="43" spans="1:17" x14ac:dyDescent="0.55000000000000004">
      <c r="A43" s="1" t="s">
        <v>37</v>
      </c>
      <c r="C43" s="7">
        <v>243093377</v>
      </c>
      <c r="D43" s="7"/>
      <c r="E43" s="7">
        <v>1032799155792</v>
      </c>
      <c r="F43" s="7"/>
      <c r="G43" s="7">
        <v>1201952035777</v>
      </c>
      <c r="H43" s="7"/>
      <c r="I43" s="7">
        <f t="shared" si="0"/>
        <v>-169152879985</v>
      </c>
      <c r="J43" s="7"/>
      <c r="K43" s="7">
        <v>243093377</v>
      </c>
      <c r="L43" s="7"/>
      <c r="M43" s="7">
        <v>1032799155792</v>
      </c>
      <c r="N43" s="7"/>
      <c r="O43" s="7">
        <v>961271652256</v>
      </c>
      <c r="P43" s="7"/>
      <c r="Q43" s="7">
        <f t="shared" si="1"/>
        <v>71527503536</v>
      </c>
    </row>
    <row r="44" spans="1:17" x14ac:dyDescent="0.55000000000000004">
      <c r="A44" s="1" t="s">
        <v>61</v>
      </c>
      <c r="C44" s="7">
        <v>11589687</v>
      </c>
      <c r="D44" s="7"/>
      <c r="E44" s="7">
        <v>329608038446</v>
      </c>
      <c r="F44" s="7"/>
      <c r="G44" s="7">
        <v>379723206823</v>
      </c>
      <c r="H44" s="7"/>
      <c r="I44" s="7">
        <f t="shared" si="0"/>
        <v>-50115168377</v>
      </c>
      <c r="J44" s="7"/>
      <c r="K44" s="7">
        <v>11589687</v>
      </c>
      <c r="L44" s="7"/>
      <c r="M44" s="7">
        <v>329608038446</v>
      </c>
      <c r="N44" s="7"/>
      <c r="O44" s="7">
        <v>277649553532</v>
      </c>
      <c r="P44" s="7"/>
      <c r="Q44" s="7">
        <f t="shared" si="1"/>
        <v>51958484914</v>
      </c>
    </row>
    <row r="45" spans="1:17" x14ac:dyDescent="0.55000000000000004">
      <c r="A45" s="1" t="s">
        <v>53</v>
      </c>
      <c r="C45" s="7">
        <v>11465714</v>
      </c>
      <c r="D45" s="7"/>
      <c r="E45" s="7">
        <v>142582637451</v>
      </c>
      <c r="F45" s="7"/>
      <c r="G45" s="7">
        <v>179396539846</v>
      </c>
      <c r="H45" s="7"/>
      <c r="I45" s="7">
        <f t="shared" si="0"/>
        <v>-36813902395</v>
      </c>
      <c r="J45" s="7"/>
      <c r="K45" s="7">
        <v>11465714</v>
      </c>
      <c r="L45" s="7"/>
      <c r="M45" s="7">
        <v>142582637451</v>
      </c>
      <c r="N45" s="7"/>
      <c r="O45" s="7">
        <v>144518766146</v>
      </c>
      <c r="P45" s="7"/>
      <c r="Q45" s="7">
        <f t="shared" si="1"/>
        <v>-1936128695</v>
      </c>
    </row>
    <row r="46" spans="1:17" x14ac:dyDescent="0.55000000000000004">
      <c r="A46" s="1" t="s">
        <v>60</v>
      </c>
      <c r="C46" s="7">
        <v>4179296</v>
      </c>
      <c r="D46" s="7"/>
      <c r="E46" s="7">
        <v>56541781259</v>
      </c>
      <c r="F46" s="7"/>
      <c r="G46" s="7">
        <v>64601373885</v>
      </c>
      <c r="H46" s="7"/>
      <c r="I46" s="7">
        <f t="shared" si="0"/>
        <v>-8059592626</v>
      </c>
      <c r="J46" s="7"/>
      <c r="K46" s="7">
        <v>4179296</v>
      </c>
      <c r="L46" s="7"/>
      <c r="M46" s="7">
        <v>56541781259</v>
      </c>
      <c r="N46" s="7"/>
      <c r="O46" s="7">
        <v>57372667097</v>
      </c>
      <c r="P46" s="7"/>
      <c r="Q46" s="7">
        <f t="shared" si="1"/>
        <v>-830885838</v>
      </c>
    </row>
    <row r="47" spans="1:17" x14ac:dyDescent="0.55000000000000004">
      <c r="A47" s="1" t="s">
        <v>23</v>
      </c>
      <c r="C47" s="7">
        <v>12000000</v>
      </c>
      <c r="D47" s="7"/>
      <c r="E47" s="7">
        <v>320760054000</v>
      </c>
      <c r="F47" s="7"/>
      <c r="G47" s="7">
        <v>368986563900</v>
      </c>
      <c r="H47" s="7"/>
      <c r="I47" s="7">
        <f t="shared" si="0"/>
        <v>-48226509900</v>
      </c>
      <c r="J47" s="7"/>
      <c r="K47" s="7">
        <v>12000000</v>
      </c>
      <c r="L47" s="7"/>
      <c r="M47" s="7">
        <v>320760054000</v>
      </c>
      <c r="N47" s="7"/>
      <c r="O47" s="7">
        <v>220897094400</v>
      </c>
      <c r="P47" s="7"/>
      <c r="Q47" s="7">
        <f t="shared" si="1"/>
        <v>99862959600</v>
      </c>
    </row>
    <row r="48" spans="1:17" x14ac:dyDescent="0.55000000000000004">
      <c r="A48" s="1" t="s">
        <v>65</v>
      </c>
      <c r="C48" s="7">
        <v>46891602</v>
      </c>
      <c r="D48" s="7"/>
      <c r="E48" s="7">
        <v>164961980670</v>
      </c>
      <c r="F48" s="7"/>
      <c r="G48" s="7">
        <v>215973340491</v>
      </c>
      <c r="H48" s="7"/>
      <c r="I48" s="7">
        <f t="shared" si="0"/>
        <v>-51011359821</v>
      </c>
      <c r="J48" s="7"/>
      <c r="K48" s="7">
        <v>46891602</v>
      </c>
      <c r="L48" s="7"/>
      <c r="M48" s="7">
        <v>164961980670</v>
      </c>
      <c r="N48" s="7"/>
      <c r="O48" s="7">
        <v>137067248593</v>
      </c>
      <c r="P48" s="7"/>
      <c r="Q48" s="7">
        <f t="shared" si="1"/>
        <v>27894732077</v>
      </c>
    </row>
    <row r="49" spans="1:17" x14ac:dyDescent="0.55000000000000004">
      <c r="A49" s="1" t="s">
        <v>49</v>
      </c>
      <c r="C49" s="7">
        <v>21701012</v>
      </c>
      <c r="D49" s="7"/>
      <c r="E49" s="7">
        <v>188322608243</v>
      </c>
      <c r="F49" s="7"/>
      <c r="G49" s="7">
        <v>201697180649</v>
      </c>
      <c r="H49" s="7"/>
      <c r="I49" s="7">
        <f t="shared" si="0"/>
        <v>-13374572406</v>
      </c>
      <c r="J49" s="7"/>
      <c r="K49" s="7">
        <v>21701012</v>
      </c>
      <c r="L49" s="7"/>
      <c r="M49" s="7">
        <v>188322608243</v>
      </c>
      <c r="N49" s="7"/>
      <c r="O49" s="7">
        <v>149924637627</v>
      </c>
      <c r="P49" s="7"/>
      <c r="Q49" s="7">
        <f t="shared" si="1"/>
        <v>38397970616</v>
      </c>
    </row>
    <row r="50" spans="1:17" x14ac:dyDescent="0.55000000000000004">
      <c r="A50" s="1" t="s">
        <v>18</v>
      </c>
      <c r="C50" s="7">
        <v>75671122</v>
      </c>
      <c r="D50" s="7"/>
      <c r="E50" s="7">
        <v>640881887581</v>
      </c>
      <c r="F50" s="7"/>
      <c r="G50" s="7">
        <v>726633689440</v>
      </c>
      <c r="H50" s="7"/>
      <c r="I50" s="7">
        <f t="shared" si="0"/>
        <v>-85751801859</v>
      </c>
      <c r="J50" s="7"/>
      <c r="K50" s="7">
        <v>75671122</v>
      </c>
      <c r="L50" s="7"/>
      <c r="M50" s="7">
        <v>640881887581</v>
      </c>
      <c r="N50" s="7"/>
      <c r="O50" s="7">
        <v>522032899039</v>
      </c>
      <c r="P50" s="7"/>
      <c r="Q50" s="7">
        <f t="shared" si="1"/>
        <v>118848988542</v>
      </c>
    </row>
    <row r="51" spans="1:17" x14ac:dyDescent="0.55000000000000004">
      <c r="A51" s="1" t="s">
        <v>59</v>
      </c>
      <c r="C51" s="7">
        <v>28325252</v>
      </c>
      <c r="D51" s="7"/>
      <c r="E51" s="7">
        <v>158240748138</v>
      </c>
      <c r="F51" s="7"/>
      <c r="G51" s="7">
        <v>166687763163</v>
      </c>
      <c r="H51" s="7"/>
      <c r="I51" s="7">
        <f t="shared" si="0"/>
        <v>-8447015025</v>
      </c>
      <c r="J51" s="7"/>
      <c r="K51" s="7">
        <v>28325252</v>
      </c>
      <c r="L51" s="7"/>
      <c r="M51" s="7">
        <v>158240748138</v>
      </c>
      <c r="N51" s="7"/>
      <c r="O51" s="7">
        <v>129971404520</v>
      </c>
      <c r="P51" s="7"/>
      <c r="Q51" s="7">
        <f t="shared" si="1"/>
        <v>28269343618</v>
      </c>
    </row>
    <row r="52" spans="1:17" x14ac:dyDescent="0.55000000000000004">
      <c r="A52" s="1" t="s">
        <v>66</v>
      </c>
      <c r="C52" s="7">
        <v>4500000</v>
      </c>
      <c r="D52" s="7"/>
      <c r="E52" s="7">
        <v>83711932650</v>
      </c>
      <c r="F52" s="7"/>
      <c r="G52" s="7">
        <v>82053937386</v>
      </c>
      <c r="H52" s="7"/>
      <c r="I52" s="7">
        <f t="shared" si="0"/>
        <v>1657995264</v>
      </c>
      <c r="J52" s="7"/>
      <c r="K52" s="7">
        <v>4500000</v>
      </c>
      <c r="L52" s="7"/>
      <c r="M52" s="7">
        <v>83711932650</v>
      </c>
      <c r="N52" s="7"/>
      <c r="O52" s="7">
        <v>82053937386</v>
      </c>
      <c r="P52" s="7"/>
      <c r="Q52" s="7">
        <f t="shared" si="1"/>
        <v>1657995264</v>
      </c>
    </row>
    <row r="53" spans="1:17" x14ac:dyDescent="0.55000000000000004">
      <c r="A53" s="1" t="s">
        <v>57</v>
      </c>
      <c r="C53" s="7">
        <v>29800000</v>
      </c>
      <c r="D53" s="7"/>
      <c r="E53" s="7">
        <v>59511984210</v>
      </c>
      <c r="F53" s="7"/>
      <c r="G53" s="7">
        <v>74086347690</v>
      </c>
      <c r="H53" s="7"/>
      <c r="I53" s="7">
        <f t="shared" si="0"/>
        <v>-14574363480</v>
      </c>
      <c r="J53" s="7"/>
      <c r="K53" s="7">
        <v>29800000</v>
      </c>
      <c r="L53" s="7"/>
      <c r="M53" s="7">
        <v>59511984210</v>
      </c>
      <c r="N53" s="7"/>
      <c r="O53" s="7">
        <v>45470829150</v>
      </c>
      <c r="P53" s="7"/>
      <c r="Q53" s="7">
        <f t="shared" si="1"/>
        <v>14041155060</v>
      </c>
    </row>
    <row r="54" spans="1:17" x14ac:dyDescent="0.55000000000000004">
      <c r="A54" s="1" t="s">
        <v>43</v>
      </c>
      <c r="C54" s="7">
        <v>3749907</v>
      </c>
      <c r="D54" s="7"/>
      <c r="E54" s="7">
        <v>218921657483</v>
      </c>
      <c r="F54" s="7"/>
      <c r="G54" s="7">
        <v>214560371270</v>
      </c>
      <c r="H54" s="7"/>
      <c r="I54" s="7">
        <f t="shared" si="0"/>
        <v>4361286213</v>
      </c>
      <c r="J54" s="7"/>
      <c r="K54" s="7">
        <v>3749907</v>
      </c>
      <c r="L54" s="7"/>
      <c r="M54" s="7">
        <v>218921657483</v>
      </c>
      <c r="N54" s="7"/>
      <c r="O54" s="7">
        <v>159813405810</v>
      </c>
      <c r="P54" s="7"/>
      <c r="Q54" s="7">
        <f t="shared" si="1"/>
        <v>59108251673</v>
      </c>
    </row>
    <row r="55" spans="1:17" x14ac:dyDescent="0.55000000000000004">
      <c r="A55" s="1" t="s">
        <v>36</v>
      </c>
      <c r="C55" s="7">
        <v>61944503</v>
      </c>
      <c r="D55" s="7"/>
      <c r="E55" s="7">
        <v>315884537352</v>
      </c>
      <c r="F55" s="7"/>
      <c r="G55" s="7">
        <v>368224080578</v>
      </c>
      <c r="H55" s="7"/>
      <c r="I55" s="7">
        <f t="shared" si="0"/>
        <v>-52339543226</v>
      </c>
      <c r="J55" s="7"/>
      <c r="K55" s="7">
        <v>61944503</v>
      </c>
      <c r="L55" s="7"/>
      <c r="M55" s="7">
        <v>315884537352</v>
      </c>
      <c r="N55" s="7"/>
      <c r="O55" s="7">
        <v>235220063852</v>
      </c>
      <c r="P55" s="7"/>
      <c r="Q55" s="7">
        <f t="shared" si="1"/>
        <v>80664473500</v>
      </c>
    </row>
    <row r="56" spans="1:17" x14ac:dyDescent="0.55000000000000004">
      <c r="A56" s="1" t="s">
        <v>68</v>
      </c>
      <c r="C56" s="7">
        <v>5250000</v>
      </c>
      <c r="D56" s="7"/>
      <c r="E56" s="7">
        <v>49212930375</v>
      </c>
      <c r="F56" s="7"/>
      <c r="G56" s="7">
        <v>52547670000</v>
      </c>
      <c r="H56" s="7"/>
      <c r="I56" s="7">
        <f t="shared" si="0"/>
        <v>-3334739625</v>
      </c>
      <c r="J56" s="7"/>
      <c r="K56" s="7">
        <v>5250000</v>
      </c>
      <c r="L56" s="7"/>
      <c r="M56" s="7">
        <v>49212930375</v>
      </c>
      <c r="N56" s="7"/>
      <c r="O56" s="7">
        <v>52547670000</v>
      </c>
      <c r="P56" s="7"/>
      <c r="Q56" s="7">
        <f t="shared" si="1"/>
        <v>-3334739625</v>
      </c>
    </row>
    <row r="57" spans="1:17" x14ac:dyDescent="0.55000000000000004">
      <c r="A57" s="1" t="s">
        <v>17</v>
      </c>
      <c r="C57" s="7">
        <v>15829799</v>
      </c>
      <c r="D57" s="7"/>
      <c r="E57" s="7">
        <v>603460708539</v>
      </c>
      <c r="F57" s="7"/>
      <c r="G57" s="7">
        <v>663885457452</v>
      </c>
      <c r="H57" s="7"/>
      <c r="I57" s="7">
        <f t="shared" si="0"/>
        <v>-60424748913</v>
      </c>
      <c r="J57" s="7"/>
      <c r="K57" s="7">
        <v>15829799</v>
      </c>
      <c r="L57" s="7"/>
      <c r="M57" s="7">
        <v>603460708539</v>
      </c>
      <c r="N57" s="7"/>
      <c r="O57" s="7">
        <v>364908835229</v>
      </c>
      <c r="P57" s="7"/>
      <c r="Q57" s="7">
        <f t="shared" si="1"/>
        <v>238551873310</v>
      </c>
    </row>
    <row r="58" spans="1:17" x14ac:dyDescent="0.55000000000000004">
      <c r="A58" s="1" t="s">
        <v>63</v>
      </c>
      <c r="C58" s="7">
        <v>12042028</v>
      </c>
      <c r="D58" s="7"/>
      <c r="E58" s="7">
        <v>392149581098</v>
      </c>
      <c r="F58" s="7"/>
      <c r="G58" s="7">
        <v>389396394173</v>
      </c>
      <c r="H58" s="7"/>
      <c r="I58" s="7">
        <f t="shared" si="0"/>
        <v>2753186925</v>
      </c>
      <c r="J58" s="7"/>
      <c r="K58" s="7">
        <v>12042028</v>
      </c>
      <c r="L58" s="7"/>
      <c r="M58" s="7">
        <v>392149581098</v>
      </c>
      <c r="N58" s="7"/>
      <c r="O58" s="7">
        <v>395962841953</v>
      </c>
      <c r="P58" s="7"/>
      <c r="Q58" s="7">
        <f t="shared" si="1"/>
        <v>-3813260855</v>
      </c>
    </row>
    <row r="59" spans="1:17" x14ac:dyDescent="0.55000000000000004">
      <c r="A59" s="1" t="s">
        <v>40</v>
      </c>
      <c r="C59" s="7">
        <v>66410148</v>
      </c>
      <c r="D59" s="7"/>
      <c r="E59" s="7">
        <v>1152622033034</v>
      </c>
      <c r="F59" s="7"/>
      <c r="G59" s="7">
        <v>1241742293320</v>
      </c>
      <c r="H59" s="7"/>
      <c r="I59" s="7">
        <f t="shared" si="0"/>
        <v>-89120260286</v>
      </c>
      <c r="J59" s="7"/>
      <c r="K59" s="7">
        <v>66410148</v>
      </c>
      <c r="L59" s="7"/>
      <c r="M59" s="7">
        <v>1152622033034</v>
      </c>
      <c r="N59" s="7"/>
      <c r="O59" s="7">
        <v>893188956541</v>
      </c>
      <c r="P59" s="7"/>
      <c r="Q59" s="7">
        <f t="shared" si="1"/>
        <v>259433076493</v>
      </c>
    </row>
    <row r="60" spans="1:17" x14ac:dyDescent="0.55000000000000004">
      <c r="A60" s="1" t="s">
        <v>20</v>
      </c>
      <c r="C60" s="7">
        <v>3621979</v>
      </c>
      <c r="D60" s="7"/>
      <c r="E60" s="7">
        <v>505536127065</v>
      </c>
      <c r="F60" s="7"/>
      <c r="G60" s="7">
        <v>563034965817</v>
      </c>
      <c r="H60" s="7"/>
      <c r="I60" s="7">
        <f t="shared" si="0"/>
        <v>-57498838752</v>
      </c>
      <c r="J60" s="7"/>
      <c r="K60" s="7">
        <v>3621979</v>
      </c>
      <c r="L60" s="7"/>
      <c r="M60" s="7">
        <v>505536127065</v>
      </c>
      <c r="N60" s="7"/>
      <c r="O60" s="7">
        <v>678032643412</v>
      </c>
      <c r="P60" s="7"/>
      <c r="Q60" s="7">
        <f t="shared" si="1"/>
        <v>-172496516347</v>
      </c>
    </row>
    <row r="61" spans="1:17" x14ac:dyDescent="0.55000000000000004">
      <c r="A61" s="1" t="s">
        <v>21</v>
      </c>
      <c r="C61" s="7">
        <v>18653968</v>
      </c>
      <c r="D61" s="7"/>
      <c r="E61" s="7">
        <v>195813835962</v>
      </c>
      <c r="F61" s="7"/>
      <c r="G61" s="7">
        <v>234754087432</v>
      </c>
      <c r="H61" s="7"/>
      <c r="I61" s="7">
        <f t="shared" si="0"/>
        <v>-38940251470</v>
      </c>
      <c r="J61" s="7"/>
      <c r="K61" s="7">
        <v>18653968</v>
      </c>
      <c r="L61" s="7"/>
      <c r="M61" s="7">
        <v>195813835962</v>
      </c>
      <c r="N61" s="7"/>
      <c r="O61" s="7">
        <v>194725201270</v>
      </c>
      <c r="P61" s="7"/>
      <c r="Q61" s="7">
        <f t="shared" si="1"/>
        <v>1088634692</v>
      </c>
    </row>
    <row r="62" spans="1:17" x14ac:dyDescent="0.55000000000000004">
      <c r="A62" s="1" t="s">
        <v>29</v>
      </c>
      <c r="C62" s="7">
        <v>7527460</v>
      </c>
      <c r="D62" s="7"/>
      <c r="E62" s="7">
        <v>154143035227</v>
      </c>
      <c r="F62" s="7"/>
      <c r="G62" s="7">
        <v>153394768066</v>
      </c>
      <c r="H62" s="7"/>
      <c r="I62" s="7">
        <f t="shared" si="0"/>
        <v>748267161</v>
      </c>
      <c r="J62" s="7"/>
      <c r="K62" s="7">
        <v>7527460</v>
      </c>
      <c r="L62" s="7"/>
      <c r="M62" s="7">
        <v>154143035227</v>
      </c>
      <c r="N62" s="7"/>
      <c r="O62" s="7">
        <v>124960615937</v>
      </c>
      <c r="P62" s="7"/>
      <c r="Q62" s="7">
        <f t="shared" si="1"/>
        <v>29182419290</v>
      </c>
    </row>
    <row r="63" spans="1:17" x14ac:dyDescent="0.55000000000000004">
      <c r="A63" s="1" t="s">
        <v>99</v>
      </c>
      <c r="C63" s="7">
        <v>25</v>
      </c>
      <c r="D63" s="7"/>
      <c r="E63" s="7">
        <v>21998762</v>
      </c>
      <c r="F63" s="7"/>
      <c r="G63" s="7">
        <v>1650790234</v>
      </c>
      <c r="H63" s="7"/>
      <c r="I63" s="7">
        <f t="shared" si="0"/>
        <v>-1628791472</v>
      </c>
      <c r="J63" s="7"/>
      <c r="K63" s="7">
        <v>25</v>
      </c>
      <c r="L63" s="7"/>
      <c r="M63" s="7">
        <v>21998762</v>
      </c>
      <c r="N63" s="7"/>
      <c r="O63" s="7">
        <v>20792480</v>
      </c>
      <c r="P63" s="7"/>
      <c r="Q63" s="7">
        <f t="shared" si="1"/>
        <v>1206282</v>
      </c>
    </row>
    <row r="64" spans="1:17" x14ac:dyDescent="0.55000000000000004">
      <c r="A64" s="1" t="s">
        <v>116</v>
      </c>
      <c r="C64" s="7">
        <v>65000</v>
      </c>
      <c r="D64" s="7"/>
      <c r="E64" s="7">
        <v>51767665409</v>
      </c>
      <c r="F64" s="7"/>
      <c r="G64" s="7">
        <v>51786434588</v>
      </c>
      <c r="H64" s="7"/>
      <c r="I64" s="7">
        <f t="shared" si="0"/>
        <v>-18769179</v>
      </c>
      <c r="J64" s="7"/>
      <c r="K64" s="7">
        <v>65000</v>
      </c>
      <c r="L64" s="7"/>
      <c r="M64" s="7">
        <v>51767665409</v>
      </c>
      <c r="N64" s="7"/>
      <c r="O64" s="7">
        <v>51786434588</v>
      </c>
      <c r="P64" s="7"/>
      <c r="Q64" s="7">
        <f t="shared" si="1"/>
        <v>-18769179</v>
      </c>
    </row>
    <row r="65" spans="1:17" x14ac:dyDescent="0.55000000000000004">
      <c r="A65" s="1" t="s">
        <v>88</v>
      </c>
      <c r="C65" s="7">
        <v>2100</v>
      </c>
      <c r="D65" s="7"/>
      <c r="E65" s="7">
        <v>1780435237</v>
      </c>
      <c r="F65" s="7"/>
      <c r="G65" s="7">
        <v>3001562536</v>
      </c>
      <c r="H65" s="7"/>
      <c r="I65" s="7">
        <f t="shared" si="0"/>
        <v>-1221127299</v>
      </c>
      <c r="J65" s="7"/>
      <c r="K65" s="7">
        <v>2100</v>
      </c>
      <c r="L65" s="7"/>
      <c r="M65" s="7">
        <v>1780435237</v>
      </c>
      <c r="N65" s="7"/>
      <c r="O65" s="7">
        <v>1697968701</v>
      </c>
      <c r="P65" s="7"/>
      <c r="Q65" s="7">
        <f t="shared" si="1"/>
        <v>82466536</v>
      </c>
    </row>
    <row r="66" spans="1:17" x14ac:dyDescent="0.55000000000000004">
      <c r="A66" s="1" t="s">
        <v>108</v>
      </c>
      <c r="C66" s="7">
        <v>170000</v>
      </c>
      <c r="D66" s="7"/>
      <c r="E66" s="7">
        <v>140224579687</v>
      </c>
      <c r="F66" s="7"/>
      <c r="G66" s="7">
        <v>138290330333</v>
      </c>
      <c r="H66" s="7"/>
      <c r="I66" s="7">
        <f t="shared" si="0"/>
        <v>1934249354</v>
      </c>
      <c r="J66" s="7"/>
      <c r="K66" s="7">
        <v>170000</v>
      </c>
      <c r="L66" s="7"/>
      <c r="M66" s="7">
        <v>140224579687</v>
      </c>
      <c r="N66" s="7"/>
      <c r="O66" s="7">
        <v>137384896500</v>
      </c>
      <c r="P66" s="7"/>
      <c r="Q66" s="7">
        <f t="shared" si="1"/>
        <v>2839683187</v>
      </c>
    </row>
    <row r="67" spans="1:17" x14ac:dyDescent="0.55000000000000004">
      <c r="A67" s="1" t="s">
        <v>110</v>
      </c>
      <c r="C67" s="7">
        <v>103935</v>
      </c>
      <c r="D67" s="7"/>
      <c r="E67" s="7">
        <v>102336636122</v>
      </c>
      <c r="F67" s="7"/>
      <c r="G67" s="7">
        <v>102029592095</v>
      </c>
      <c r="H67" s="7"/>
      <c r="I67" s="7">
        <f t="shared" si="0"/>
        <v>307044027</v>
      </c>
      <c r="J67" s="7"/>
      <c r="K67" s="7">
        <v>103935</v>
      </c>
      <c r="L67" s="7"/>
      <c r="M67" s="7">
        <v>102336636122</v>
      </c>
      <c r="N67" s="7"/>
      <c r="O67" s="7">
        <v>102057477428</v>
      </c>
      <c r="P67" s="7"/>
      <c r="Q67" s="7">
        <f t="shared" si="1"/>
        <v>279158694</v>
      </c>
    </row>
    <row r="68" spans="1:17" x14ac:dyDescent="0.55000000000000004">
      <c r="A68" s="1" t="s">
        <v>113</v>
      </c>
      <c r="C68" s="7">
        <v>200000</v>
      </c>
      <c r="D68" s="7"/>
      <c r="E68" s="7">
        <v>194674708812</v>
      </c>
      <c r="F68" s="7"/>
      <c r="G68" s="7">
        <v>194164801250</v>
      </c>
      <c r="H68" s="7"/>
      <c r="I68" s="7">
        <f t="shared" si="0"/>
        <v>509907562</v>
      </c>
      <c r="J68" s="7"/>
      <c r="K68" s="7">
        <v>200000</v>
      </c>
      <c r="L68" s="7"/>
      <c r="M68" s="7">
        <v>194674708812</v>
      </c>
      <c r="N68" s="7"/>
      <c r="O68" s="7">
        <v>194130807412</v>
      </c>
      <c r="P68" s="7"/>
      <c r="Q68" s="7">
        <f t="shared" si="1"/>
        <v>543901400</v>
      </c>
    </row>
    <row r="69" spans="1:17" x14ac:dyDescent="0.55000000000000004">
      <c r="A69" s="1" t="s">
        <v>91</v>
      </c>
      <c r="C69" s="7">
        <v>100</v>
      </c>
      <c r="D69" s="7"/>
      <c r="E69" s="7">
        <v>82869977</v>
      </c>
      <c r="F69" s="7"/>
      <c r="G69" s="7">
        <v>81306260</v>
      </c>
      <c r="H69" s="7"/>
      <c r="I69" s="7">
        <f t="shared" si="0"/>
        <v>1563717</v>
      </c>
      <c r="J69" s="7"/>
      <c r="K69" s="7">
        <v>100</v>
      </c>
      <c r="L69" s="7"/>
      <c r="M69" s="7">
        <v>82869977</v>
      </c>
      <c r="N69" s="7"/>
      <c r="O69" s="7">
        <v>79290625</v>
      </c>
      <c r="P69" s="7"/>
      <c r="Q69" s="7">
        <f t="shared" si="1"/>
        <v>3579352</v>
      </c>
    </row>
    <row r="70" spans="1:17" x14ac:dyDescent="0.55000000000000004">
      <c r="A70" s="1" t="s">
        <v>81</v>
      </c>
      <c r="C70" s="7">
        <v>26435</v>
      </c>
      <c r="D70" s="7"/>
      <c r="E70" s="7">
        <v>22375550346</v>
      </c>
      <c r="F70" s="7"/>
      <c r="G70" s="7">
        <v>23943825174</v>
      </c>
      <c r="H70" s="7"/>
      <c r="I70" s="7">
        <f t="shared" si="0"/>
        <v>-1568274828</v>
      </c>
      <c r="J70" s="7"/>
      <c r="K70" s="7">
        <v>26435</v>
      </c>
      <c r="L70" s="7"/>
      <c r="M70" s="7">
        <v>22375550346</v>
      </c>
      <c r="N70" s="7"/>
      <c r="O70" s="7">
        <v>21411453048</v>
      </c>
      <c r="P70" s="7"/>
      <c r="Q70" s="7">
        <f t="shared" si="1"/>
        <v>964097298</v>
      </c>
    </row>
    <row r="71" spans="1:17" x14ac:dyDescent="0.55000000000000004">
      <c r="A71" s="1" t="s">
        <v>102</v>
      </c>
      <c r="C71" s="7">
        <v>25770</v>
      </c>
      <c r="D71" s="7"/>
      <c r="E71" s="7">
        <v>24023077627</v>
      </c>
      <c r="F71" s="7"/>
      <c r="G71" s="7">
        <v>23475306729</v>
      </c>
      <c r="H71" s="7"/>
      <c r="I71" s="7">
        <f t="shared" si="0"/>
        <v>547770898</v>
      </c>
      <c r="J71" s="7"/>
      <c r="K71" s="7">
        <v>25770</v>
      </c>
      <c r="L71" s="7"/>
      <c r="M71" s="7">
        <v>24023077627</v>
      </c>
      <c r="N71" s="7"/>
      <c r="O71" s="7">
        <v>22420989458</v>
      </c>
      <c r="P71" s="7"/>
      <c r="Q71" s="7">
        <f t="shared" si="1"/>
        <v>1602088169</v>
      </c>
    </row>
    <row r="72" spans="1:17" ht="24.75" thickBot="1" x14ac:dyDescent="0.6">
      <c r="C72" s="7"/>
      <c r="D72" s="7"/>
      <c r="E72" s="8">
        <f>SUM(E8:E71)</f>
        <v>17703675622885</v>
      </c>
      <c r="F72" s="7"/>
      <c r="G72" s="8">
        <f>SUM(G8:G71)</f>
        <v>19453419460461</v>
      </c>
      <c r="H72" s="7"/>
      <c r="I72" s="8">
        <f>SUM(I8:I71)</f>
        <v>-1749743837576</v>
      </c>
      <c r="J72" s="7"/>
      <c r="K72" s="7"/>
      <c r="L72" s="7"/>
      <c r="M72" s="8">
        <f>SUM(M8:M71)</f>
        <v>17703675622885</v>
      </c>
      <c r="N72" s="7"/>
      <c r="O72" s="8">
        <f>SUM(O8:O71)</f>
        <v>15715214934274</v>
      </c>
      <c r="P72" s="7"/>
      <c r="Q72" s="8">
        <f>SUM(Q8:Q71)</f>
        <v>1988460688611</v>
      </c>
    </row>
    <row r="73" spans="1:17" ht="24.75" thickTop="1" x14ac:dyDescent="0.55000000000000004">
      <c r="I73" s="7"/>
      <c r="J73" s="7"/>
      <c r="K73" s="7"/>
      <c r="L73" s="7"/>
      <c r="M73" s="7"/>
      <c r="N73" s="7"/>
      <c r="O73" s="7"/>
      <c r="P73" s="7"/>
      <c r="Q73" s="7"/>
    </row>
    <row r="74" spans="1:17" x14ac:dyDescent="0.55000000000000004"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55000000000000004"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55000000000000004">
      <c r="I76" s="7"/>
      <c r="J76" s="7"/>
      <c r="K76" s="7"/>
      <c r="L76" s="7"/>
      <c r="M76" s="7"/>
      <c r="N76" s="7"/>
      <c r="O76" s="7"/>
      <c r="P76" s="7"/>
      <c r="Q76" s="7"/>
    </row>
    <row r="77" spans="1:17" x14ac:dyDescent="0.55000000000000004">
      <c r="I77" s="6"/>
      <c r="J77" s="4"/>
      <c r="K77" s="4"/>
      <c r="L77" s="4"/>
      <c r="M77" s="4"/>
      <c r="N77" s="4"/>
      <c r="O77" s="4"/>
      <c r="P77" s="4"/>
      <c r="Q77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55"/>
  <sheetViews>
    <sheetView rightToLeft="1" workbookViewId="0">
      <selection activeCell="C60" sqref="C60"/>
    </sheetView>
  </sheetViews>
  <sheetFormatPr defaultRowHeight="24" x14ac:dyDescent="0.55000000000000004"/>
  <cols>
    <col min="1" max="1" width="44.4257812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20.7109375" style="1" customWidth="1"/>
    <col min="20" max="16384" width="9.140625" style="1"/>
  </cols>
  <sheetData>
    <row r="2" spans="1:17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.75" x14ac:dyDescent="0.55000000000000004">
      <c r="A3" s="15" t="s">
        <v>138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.75" x14ac:dyDescent="0.55000000000000004">
      <c r="A6" s="15" t="s">
        <v>3</v>
      </c>
      <c r="C6" s="16" t="s">
        <v>140</v>
      </c>
      <c r="D6" s="16" t="s">
        <v>140</v>
      </c>
      <c r="E6" s="16" t="s">
        <v>140</v>
      </c>
      <c r="F6" s="16" t="s">
        <v>140</v>
      </c>
      <c r="G6" s="16" t="s">
        <v>140</v>
      </c>
      <c r="H6" s="16" t="s">
        <v>140</v>
      </c>
      <c r="I6" s="16" t="s">
        <v>140</v>
      </c>
      <c r="K6" s="16" t="s">
        <v>141</v>
      </c>
      <c r="L6" s="16" t="s">
        <v>141</v>
      </c>
      <c r="M6" s="16" t="s">
        <v>141</v>
      </c>
      <c r="N6" s="16" t="s">
        <v>141</v>
      </c>
      <c r="O6" s="16" t="s">
        <v>141</v>
      </c>
      <c r="P6" s="16" t="s">
        <v>141</v>
      </c>
      <c r="Q6" s="16" t="s">
        <v>141</v>
      </c>
    </row>
    <row r="7" spans="1:17" ht="24.75" x14ac:dyDescent="0.55000000000000004">
      <c r="A7" s="16" t="s">
        <v>3</v>
      </c>
      <c r="C7" s="16" t="s">
        <v>7</v>
      </c>
      <c r="E7" s="16" t="s">
        <v>166</v>
      </c>
      <c r="G7" s="16" t="s">
        <v>167</v>
      </c>
      <c r="I7" s="16" t="s">
        <v>169</v>
      </c>
      <c r="K7" s="16" t="s">
        <v>7</v>
      </c>
      <c r="M7" s="16" t="s">
        <v>166</v>
      </c>
      <c r="O7" s="16" t="s">
        <v>167</v>
      </c>
      <c r="Q7" s="16" t="s">
        <v>169</v>
      </c>
    </row>
    <row r="8" spans="1:17" x14ac:dyDescent="0.55000000000000004">
      <c r="A8" s="1" t="s">
        <v>25</v>
      </c>
      <c r="C8" s="7">
        <v>3267240</v>
      </c>
      <c r="D8" s="7"/>
      <c r="E8" s="7">
        <v>28870470524</v>
      </c>
      <c r="F8" s="7"/>
      <c r="G8" s="7">
        <v>28870470524</v>
      </c>
      <c r="H8" s="7"/>
      <c r="I8" s="7">
        <v>0</v>
      </c>
      <c r="J8" s="7"/>
      <c r="K8" s="7">
        <v>3267244</v>
      </c>
      <c r="L8" s="7"/>
      <c r="M8" s="7">
        <v>28870470528</v>
      </c>
      <c r="N8" s="7"/>
      <c r="O8" s="7">
        <v>28870497048</v>
      </c>
      <c r="P8" s="7"/>
      <c r="Q8" s="7">
        <v>-26520</v>
      </c>
    </row>
    <row r="9" spans="1:17" x14ac:dyDescent="0.55000000000000004">
      <c r="A9" s="1" t="s">
        <v>67</v>
      </c>
      <c r="C9" s="7">
        <v>13691400</v>
      </c>
      <c r="D9" s="7"/>
      <c r="E9" s="7">
        <v>29258521800</v>
      </c>
      <c r="F9" s="7"/>
      <c r="G9" s="7">
        <v>29258521800</v>
      </c>
      <c r="H9" s="7"/>
      <c r="I9" s="7">
        <v>0</v>
      </c>
      <c r="J9" s="7"/>
      <c r="K9" s="7">
        <v>13691400</v>
      </c>
      <c r="L9" s="7"/>
      <c r="M9" s="7">
        <v>29258521800</v>
      </c>
      <c r="N9" s="7"/>
      <c r="O9" s="7">
        <v>29258521800</v>
      </c>
      <c r="P9" s="7"/>
      <c r="Q9" s="7">
        <v>0</v>
      </c>
    </row>
    <row r="10" spans="1:17" x14ac:dyDescent="0.55000000000000004">
      <c r="A10" s="1" t="s">
        <v>47</v>
      </c>
      <c r="C10" s="7">
        <v>2500000</v>
      </c>
      <c r="D10" s="7"/>
      <c r="E10" s="7">
        <v>23186216315</v>
      </c>
      <c r="F10" s="7"/>
      <c r="G10" s="7">
        <v>17168868921</v>
      </c>
      <c r="H10" s="7"/>
      <c r="I10" s="7">
        <v>6017347394</v>
      </c>
      <c r="J10" s="7"/>
      <c r="K10" s="7">
        <v>2500000</v>
      </c>
      <c r="L10" s="7"/>
      <c r="M10" s="7">
        <v>23186216315</v>
      </c>
      <c r="N10" s="7"/>
      <c r="O10" s="7">
        <v>17168868921</v>
      </c>
      <c r="P10" s="7"/>
      <c r="Q10" s="7">
        <v>6017347394</v>
      </c>
    </row>
    <row r="11" spans="1:17" x14ac:dyDescent="0.55000000000000004">
      <c r="A11" s="1" t="s">
        <v>71</v>
      </c>
      <c r="C11" s="7">
        <v>2500000</v>
      </c>
      <c r="D11" s="7"/>
      <c r="E11" s="7">
        <v>44831655497</v>
      </c>
      <c r="F11" s="7"/>
      <c r="G11" s="7">
        <v>33780645002</v>
      </c>
      <c r="H11" s="7"/>
      <c r="I11" s="7">
        <v>11051010495</v>
      </c>
      <c r="J11" s="7"/>
      <c r="K11" s="7">
        <v>2500000</v>
      </c>
      <c r="L11" s="7"/>
      <c r="M11" s="7">
        <v>44831655497</v>
      </c>
      <c r="N11" s="7"/>
      <c r="O11" s="7">
        <v>33780645002</v>
      </c>
      <c r="P11" s="7"/>
      <c r="Q11" s="7">
        <v>11051010495</v>
      </c>
    </row>
    <row r="12" spans="1:17" x14ac:dyDescent="0.55000000000000004">
      <c r="A12" s="1" t="s">
        <v>23</v>
      </c>
      <c r="C12" s="7">
        <v>3000000</v>
      </c>
      <c r="D12" s="7"/>
      <c r="E12" s="7">
        <v>83321271000</v>
      </c>
      <c r="F12" s="7"/>
      <c r="G12" s="7">
        <v>55224273600</v>
      </c>
      <c r="H12" s="7"/>
      <c r="I12" s="7">
        <v>28096997400</v>
      </c>
      <c r="J12" s="7"/>
      <c r="K12" s="7">
        <v>3000000</v>
      </c>
      <c r="L12" s="7"/>
      <c r="M12" s="7">
        <v>83321271000</v>
      </c>
      <c r="N12" s="7"/>
      <c r="O12" s="7">
        <v>55224273600</v>
      </c>
      <c r="P12" s="7"/>
      <c r="Q12" s="7">
        <v>28096997400</v>
      </c>
    </row>
    <row r="13" spans="1:17" x14ac:dyDescent="0.55000000000000004">
      <c r="A13" s="1" t="s">
        <v>68</v>
      </c>
      <c r="C13" s="7">
        <v>5250000</v>
      </c>
      <c r="D13" s="7"/>
      <c r="E13" s="7">
        <v>56780138762</v>
      </c>
      <c r="F13" s="7"/>
      <c r="G13" s="7">
        <v>52547670000</v>
      </c>
      <c r="H13" s="7"/>
      <c r="I13" s="7">
        <v>4232468762</v>
      </c>
      <c r="J13" s="7"/>
      <c r="K13" s="7">
        <v>5250000</v>
      </c>
      <c r="L13" s="7"/>
      <c r="M13" s="7">
        <v>56780138762</v>
      </c>
      <c r="N13" s="7"/>
      <c r="O13" s="7">
        <v>52547670000</v>
      </c>
      <c r="P13" s="7"/>
      <c r="Q13" s="7">
        <v>4232468762</v>
      </c>
    </row>
    <row r="14" spans="1:17" x14ac:dyDescent="0.55000000000000004">
      <c r="A14" s="1" t="s">
        <v>24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v>0</v>
      </c>
      <c r="J14" s="7"/>
      <c r="K14" s="7">
        <v>18754375</v>
      </c>
      <c r="L14" s="7"/>
      <c r="M14" s="7">
        <v>79309705932</v>
      </c>
      <c r="N14" s="7"/>
      <c r="O14" s="7">
        <v>83762039557</v>
      </c>
      <c r="P14" s="7"/>
      <c r="Q14" s="7">
        <v>-4452333625</v>
      </c>
    </row>
    <row r="15" spans="1:17" x14ac:dyDescent="0.55000000000000004">
      <c r="A15" s="1" t="s">
        <v>170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v>0</v>
      </c>
      <c r="J15" s="7"/>
      <c r="K15" s="7">
        <v>68129</v>
      </c>
      <c r="L15" s="7"/>
      <c r="M15" s="7">
        <v>532977166</v>
      </c>
      <c r="N15" s="7"/>
      <c r="O15" s="7">
        <v>633893199</v>
      </c>
      <c r="P15" s="7"/>
      <c r="Q15" s="7">
        <v>-100916033</v>
      </c>
    </row>
    <row r="16" spans="1:17" x14ac:dyDescent="0.55000000000000004">
      <c r="A16" s="1" t="s">
        <v>171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v>0</v>
      </c>
      <c r="J16" s="7"/>
      <c r="K16" s="7">
        <v>20830000</v>
      </c>
      <c r="L16" s="7"/>
      <c r="M16" s="7">
        <v>77943298434</v>
      </c>
      <c r="N16" s="7"/>
      <c r="O16" s="7">
        <v>77254315456</v>
      </c>
      <c r="P16" s="7"/>
      <c r="Q16" s="7">
        <v>688982978</v>
      </c>
    </row>
    <row r="17" spans="1:17" x14ac:dyDescent="0.55000000000000004">
      <c r="A17" s="1" t="s">
        <v>40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v>0</v>
      </c>
      <c r="J17" s="7"/>
      <c r="K17" s="7">
        <v>2496</v>
      </c>
      <c r="L17" s="7"/>
      <c r="M17" s="7">
        <v>39698383</v>
      </c>
      <c r="N17" s="7"/>
      <c r="O17" s="7">
        <v>33569943</v>
      </c>
      <c r="P17" s="7"/>
      <c r="Q17" s="7">
        <v>6128440</v>
      </c>
    </row>
    <row r="18" spans="1:17" x14ac:dyDescent="0.55000000000000004">
      <c r="A18" s="1" t="s">
        <v>36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v>0</v>
      </c>
      <c r="J18" s="7"/>
      <c r="K18" s="7">
        <v>5000001</v>
      </c>
      <c r="L18" s="7"/>
      <c r="M18" s="7">
        <v>25944705001</v>
      </c>
      <c r="N18" s="7"/>
      <c r="O18" s="7">
        <v>23732947597</v>
      </c>
      <c r="P18" s="7"/>
      <c r="Q18" s="7">
        <v>2211757404</v>
      </c>
    </row>
    <row r="19" spans="1:17" x14ac:dyDescent="0.55000000000000004">
      <c r="A19" s="1" t="s">
        <v>45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v>0</v>
      </c>
      <c r="J19" s="7"/>
      <c r="K19" s="7">
        <v>7</v>
      </c>
      <c r="L19" s="7"/>
      <c r="M19" s="7">
        <v>7</v>
      </c>
      <c r="N19" s="7"/>
      <c r="O19" s="7">
        <v>56502</v>
      </c>
      <c r="P19" s="7"/>
      <c r="Q19" s="7">
        <v>-56495</v>
      </c>
    </row>
    <row r="20" spans="1:17" x14ac:dyDescent="0.55000000000000004">
      <c r="A20" s="1" t="s">
        <v>172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v>0</v>
      </c>
      <c r="J20" s="7"/>
      <c r="K20" s="7">
        <v>791731</v>
      </c>
      <c r="L20" s="7"/>
      <c r="M20" s="7">
        <v>20877270925</v>
      </c>
      <c r="N20" s="7"/>
      <c r="O20" s="7">
        <v>21721757535</v>
      </c>
      <c r="P20" s="7"/>
      <c r="Q20" s="7">
        <v>-844486610</v>
      </c>
    </row>
    <row r="21" spans="1:17" x14ac:dyDescent="0.55000000000000004">
      <c r="A21" s="1" t="s">
        <v>49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v>0</v>
      </c>
      <c r="J21" s="7"/>
      <c r="K21" s="7">
        <v>12185017</v>
      </c>
      <c r="L21" s="7"/>
      <c r="M21" s="7">
        <v>79859568204</v>
      </c>
      <c r="N21" s="7"/>
      <c r="O21" s="7">
        <v>84181985001</v>
      </c>
      <c r="P21" s="7"/>
      <c r="Q21" s="7">
        <v>-4322416797</v>
      </c>
    </row>
    <row r="22" spans="1:17" x14ac:dyDescent="0.55000000000000004">
      <c r="A22" s="1" t="s">
        <v>173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v>0</v>
      </c>
      <c r="J22" s="7"/>
      <c r="K22" s="7">
        <v>2</v>
      </c>
      <c r="L22" s="7"/>
      <c r="M22" s="7">
        <v>2</v>
      </c>
      <c r="N22" s="7"/>
      <c r="O22" s="7">
        <v>29702</v>
      </c>
      <c r="P22" s="7"/>
      <c r="Q22" s="7">
        <v>-29700</v>
      </c>
    </row>
    <row r="23" spans="1:17" x14ac:dyDescent="0.55000000000000004">
      <c r="A23" s="1" t="s">
        <v>174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v>0</v>
      </c>
      <c r="J23" s="7"/>
      <c r="K23" s="7">
        <v>22062500</v>
      </c>
      <c r="L23" s="7"/>
      <c r="M23" s="7">
        <v>322388420047</v>
      </c>
      <c r="N23" s="7"/>
      <c r="O23" s="7">
        <v>318222120093</v>
      </c>
      <c r="P23" s="7"/>
      <c r="Q23" s="7">
        <v>4166299954</v>
      </c>
    </row>
    <row r="24" spans="1:17" x14ac:dyDescent="0.55000000000000004">
      <c r="A24" s="1" t="s">
        <v>30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v>0</v>
      </c>
      <c r="J24" s="7"/>
      <c r="K24" s="7">
        <v>950000</v>
      </c>
      <c r="L24" s="7"/>
      <c r="M24" s="7">
        <v>4275508549</v>
      </c>
      <c r="N24" s="7"/>
      <c r="O24" s="7">
        <v>3851049145</v>
      </c>
      <c r="P24" s="7"/>
      <c r="Q24" s="7">
        <v>424459404</v>
      </c>
    </row>
    <row r="25" spans="1:17" x14ac:dyDescent="0.55000000000000004">
      <c r="A25" s="1" t="s">
        <v>175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v>0</v>
      </c>
      <c r="J25" s="7"/>
      <c r="K25" s="7">
        <v>9450756</v>
      </c>
      <c r="L25" s="7"/>
      <c r="M25" s="7">
        <v>79299031482</v>
      </c>
      <c r="N25" s="7"/>
      <c r="O25" s="7">
        <v>93541275485</v>
      </c>
      <c r="P25" s="7"/>
      <c r="Q25" s="7">
        <v>-14242244003</v>
      </c>
    </row>
    <row r="26" spans="1:17" x14ac:dyDescent="0.55000000000000004">
      <c r="A26" s="1" t="s">
        <v>56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v>0</v>
      </c>
      <c r="J26" s="7"/>
      <c r="K26" s="7">
        <v>37488270</v>
      </c>
      <c r="L26" s="7"/>
      <c r="M26" s="7">
        <v>459810881294</v>
      </c>
      <c r="N26" s="7"/>
      <c r="O26" s="7">
        <v>462833968012</v>
      </c>
      <c r="P26" s="7"/>
      <c r="Q26" s="7">
        <v>-3023086718</v>
      </c>
    </row>
    <row r="27" spans="1:17" x14ac:dyDescent="0.55000000000000004">
      <c r="A27" s="1" t="s">
        <v>164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v>0</v>
      </c>
      <c r="J27" s="7"/>
      <c r="K27" s="7">
        <v>2741383</v>
      </c>
      <c r="L27" s="7"/>
      <c r="M27" s="7">
        <v>86227990205</v>
      </c>
      <c r="N27" s="7"/>
      <c r="O27" s="7">
        <v>101781430652</v>
      </c>
      <c r="P27" s="7"/>
      <c r="Q27" s="7">
        <v>-15553440447</v>
      </c>
    </row>
    <row r="28" spans="1:17" x14ac:dyDescent="0.55000000000000004">
      <c r="A28" s="1" t="s">
        <v>37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v>0</v>
      </c>
      <c r="J28" s="7"/>
      <c r="K28" s="7">
        <v>1</v>
      </c>
      <c r="L28" s="7"/>
      <c r="M28" s="7">
        <v>1</v>
      </c>
      <c r="N28" s="7"/>
      <c r="O28" s="7">
        <v>3954</v>
      </c>
      <c r="P28" s="7"/>
      <c r="Q28" s="7">
        <v>-3953</v>
      </c>
    </row>
    <row r="29" spans="1:17" x14ac:dyDescent="0.55000000000000004">
      <c r="A29" s="1" t="s">
        <v>16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v>0</v>
      </c>
      <c r="J29" s="7"/>
      <c r="K29" s="7">
        <v>2</v>
      </c>
      <c r="L29" s="7"/>
      <c r="M29" s="7">
        <v>2</v>
      </c>
      <c r="N29" s="7"/>
      <c r="O29" s="7">
        <v>5256</v>
      </c>
      <c r="P29" s="7"/>
      <c r="Q29" s="7">
        <v>-5254</v>
      </c>
    </row>
    <row r="30" spans="1:17" x14ac:dyDescent="0.55000000000000004">
      <c r="A30" s="1" t="s">
        <v>20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v>0</v>
      </c>
      <c r="J30" s="7"/>
      <c r="K30" s="7">
        <v>300000</v>
      </c>
      <c r="L30" s="7"/>
      <c r="M30" s="7">
        <v>53535010266</v>
      </c>
      <c r="N30" s="7"/>
      <c r="O30" s="7">
        <v>56159848710</v>
      </c>
      <c r="P30" s="7"/>
      <c r="Q30" s="7">
        <v>-2624838444</v>
      </c>
    </row>
    <row r="31" spans="1:17" x14ac:dyDescent="0.55000000000000004">
      <c r="A31" s="1" t="s">
        <v>176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v>0</v>
      </c>
      <c r="J31" s="7"/>
      <c r="K31" s="7">
        <v>300000</v>
      </c>
      <c r="L31" s="7"/>
      <c r="M31" s="7">
        <v>2320112702</v>
      </c>
      <c r="N31" s="7"/>
      <c r="O31" s="7">
        <v>2326077000</v>
      </c>
      <c r="P31" s="7"/>
      <c r="Q31" s="7">
        <v>-5964298</v>
      </c>
    </row>
    <row r="32" spans="1:17" x14ac:dyDescent="0.55000000000000004">
      <c r="A32" s="1" t="s">
        <v>31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v>0</v>
      </c>
      <c r="J32" s="7"/>
      <c r="K32" s="7">
        <v>28258031</v>
      </c>
      <c r="L32" s="7"/>
      <c r="M32" s="7">
        <v>122517578131</v>
      </c>
      <c r="N32" s="7"/>
      <c r="O32" s="7">
        <v>124738183808</v>
      </c>
      <c r="P32" s="7"/>
      <c r="Q32" s="7">
        <v>-2220605677</v>
      </c>
    </row>
    <row r="33" spans="1:17" x14ac:dyDescent="0.55000000000000004">
      <c r="A33" s="1" t="s">
        <v>27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v>0</v>
      </c>
      <c r="J33" s="7"/>
      <c r="K33" s="7">
        <v>1345930</v>
      </c>
      <c r="L33" s="7"/>
      <c r="M33" s="7">
        <v>22958875774</v>
      </c>
      <c r="N33" s="7"/>
      <c r="O33" s="7">
        <v>39807003713</v>
      </c>
      <c r="P33" s="7"/>
      <c r="Q33" s="7">
        <v>-16848127939</v>
      </c>
    </row>
    <row r="34" spans="1:17" x14ac:dyDescent="0.55000000000000004">
      <c r="A34" s="1" t="s">
        <v>96</v>
      </c>
      <c r="C34" s="7">
        <v>79244</v>
      </c>
      <c r="D34" s="7"/>
      <c r="E34" s="7">
        <v>73972745217</v>
      </c>
      <c r="F34" s="7"/>
      <c r="G34" s="7">
        <v>69889255115</v>
      </c>
      <c r="H34" s="7"/>
      <c r="I34" s="7">
        <v>4083490102</v>
      </c>
      <c r="J34" s="7"/>
      <c r="K34" s="7">
        <v>89244</v>
      </c>
      <c r="L34" s="7"/>
      <c r="M34" s="7">
        <v>83011706609</v>
      </c>
      <c r="N34" s="7"/>
      <c r="O34" s="7">
        <v>78708756291</v>
      </c>
      <c r="P34" s="7"/>
      <c r="Q34" s="7">
        <v>4302950318</v>
      </c>
    </row>
    <row r="35" spans="1:17" x14ac:dyDescent="0.55000000000000004">
      <c r="A35" s="1" t="s">
        <v>81</v>
      </c>
      <c r="C35" s="7">
        <v>118405</v>
      </c>
      <c r="D35" s="7"/>
      <c r="E35" s="7">
        <v>99984501797</v>
      </c>
      <c r="F35" s="7"/>
      <c r="G35" s="7">
        <v>95904032463</v>
      </c>
      <c r="H35" s="7"/>
      <c r="I35" s="7">
        <v>4080469334</v>
      </c>
      <c r="J35" s="7"/>
      <c r="K35" s="7">
        <v>174805</v>
      </c>
      <c r="L35" s="7"/>
      <c r="M35" s="7">
        <v>145155389108</v>
      </c>
      <c r="N35" s="7"/>
      <c r="O35" s="7">
        <v>141238030187</v>
      </c>
      <c r="P35" s="7"/>
      <c r="Q35" s="7">
        <v>3917358921</v>
      </c>
    </row>
    <row r="36" spans="1:17" x14ac:dyDescent="0.55000000000000004">
      <c r="A36" s="1" t="s">
        <v>99</v>
      </c>
      <c r="C36" s="7">
        <v>54300</v>
      </c>
      <c r="D36" s="7"/>
      <c r="E36" s="7">
        <v>47074996116</v>
      </c>
      <c r="F36" s="7"/>
      <c r="G36" s="7">
        <v>45161268042</v>
      </c>
      <c r="H36" s="7"/>
      <c r="I36" s="7">
        <v>1913728074</v>
      </c>
      <c r="J36" s="7"/>
      <c r="K36" s="7">
        <v>136600</v>
      </c>
      <c r="L36" s="7"/>
      <c r="M36" s="7">
        <v>115652296248</v>
      </c>
      <c r="N36" s="7"/>
      <c r="O36" s="7">
        <v>113610114434</v>
      </c>
      <c r="P36" s="7"/>
      <c r="Q36" s="7">
        <v>2042181814</v>
      </c>
    </row>
    <row r="37" spans="1:17" x14ac:dyDescent="0.55000000000000004">
      <c r="A37" s="1" t="s">
        <v>88</v>
      </c>
      <c r="C37" s="7">
        <v>47500</v>
      </c>
      <c r="D37" s="7"/>
      <c r="E37" s="7">
        <v>40035717212</v>
      </c>
      <c r="F37" s="7"/>
      <c r="G37" s="7">
        <v>38406434903</v>
      </c>
      <c r="H37" s="7"/>
      <c r="I37" s="7">
        <v>1629282309</v>
      </c>
      <c r="J37" s="7"/>
      <c r="K37" s="7">
        <v>47500</v>
      </c>
      <c r="L37" s="7"/>
      <c r="M37" s="7">
        <v>40035717212</v>
      </c>
      <c r="N37" s="7"/>
      <c r="O37" s="7">
        <v>38406434903</v>
      </c>
      <c r="P37" s="7"/>
      <c r="Q37" s="7">
        <v>1629282309</v>
      </c>
    </row>
    <row r="38" spans="1:17" x14ac:dyDescent="0.55000000000000004">
      <c r="A38" s="1" t="s">
        <v>110</v>
      </c>
      <c r="C38" s="7">
        <v>141544</v>
      </c>
      <c r="D38" s="7"/>
      <c r="E38" s="7">
        <v>139360801157</v>
      </c>
      <c r="F38" s="7"/>
      <c r="G38" s="7">
        <v>138987093711</v>
      </c>
      <c r="H38" s="7"/>
      <c r="I38" s="7">
        <v>373707446</v>
      </c>
      <c r="J38" s="7"/>
      <c r="K38" s="7">
        <v>176544</v>
      </c>
      <c r="L38" s="7"/>
      <c r="M38" s="7">
        <v>173701475783</v>
      </c>
      <c r="N38" s="7"/>
      <c r="O38" s="7">
        <v>173315870493</v>
      </c>
      <c r="P38" s="7"/>
      <c r="Q38" s="7">
        <v>385605290</v>
      </c>
    </row>
    <row r="39" spans="1:17" x14ac:dyDescent="0.55000000000000004">
      <c r="A39" s="1" t="s">
        <v>105</v>
      </c>
      <c r="C39" s="7">
        <v>87450</v>
      </c>
      <c r="D39" s="7"/>
      <c r="E39" s="7">
        <v>71147790627</v>
      </c>
      <c r="F39" s="7"/>
      <c r="G39" s="7">
        <v>70012039867</v>
      </c>
      <c r="H39" s="7"/>
      <c r="I39" s="7">
        <v>1135750760</v>
      </c>
      <c r="J39" s="7"/>
      <c r="K39" s="7">
        <v>87450</v>
      </c>
      <c r="L39" s="7"/>
      <c r="M39" s="7">
        <v>71147790627</v>
      </c>
      <c r="N39" s="7"/>
      <c r="O39" s="7">
        <v>70012039867</v>
      </c>
      <c r="P39" s="7"/>
      <c r="Q39" s="7">
        <v>1135750760</v>
      </c>
    </row>
    <row r="40" spans="1:17" x14ac:dyDescent="0.55000000000000004">
      <c r="A40" s="1" t="s">
        <v>85</v>
      </c>
      <c r="C40" s="7">
        <v>113610</v>
      </c>
      <c r="D40" s="7"/>
      <c r="E40" s="7">
        <v>93451526159</v>
      </c>
      <c r="F40" s="7"/>
      <c r="G40" s="7">
        <v>90298544770</v>
      </c>
      <c r="H40" s="7"/>
      <c r="I40" s="7">
        <v>3152981389</v>
      </c>
      <c r="J40" s="7"/>
      <c r="K40" s="7">
        <v>497535</v>
      </c>
      <c r="L40" s="7"/>
      <c r="M40" s="7">
        <v>397846760797</v>
      </c>
      <c r="N40" s="7"/>
      <c r="O40" s="7">
        <v>394849835769</v>
      </c>
      <c r="P40" s="7"/>
      <c r="Q40" s="7">
        <v>2996925028</v>
      </c>
    </row>
    <row r="41" spans="1:17" x14ac:dyDescent="0.55000000000000004">
      <c r="A41" s="1" t="s">
        <v>93</v>
      </c>
      <c r="C41" s="7">
        <v>80759</v>
      </c>
      <c r="D41" s="7"/>
      <c r="E41" s="7">
        <v>80759000000</v>
      </c>
      <c r="F41" s="7"/>
      <c r="G41" s="7">
        <v>75147163229</v>
      </c>
      <c r="H41" s="7"/>
      <c r="I41" s="7">
        <v>5611836771</v>
      </c>
      <c r="J41" s="7"/>
      <c r="K41" s="7">
        <v>392486</v>
      </c>
      <c r="L41" s="7"/>
      <c r="M41" s="7">
        <v>388240154904</v>
      </c>
      <c r="N41" s="7"/>
      <c r="O41" s="7">
        <v>365212663684</v>
      </c>
      <c r="P41" s="7"/>
      <c r="Q41" s="7">
        <v>23027491220</v>
      </c>
    </row>
    <row r="42" spans="1:17" x14ac:dyDescent="0.55000000000000004">
      <c r="A42" s="1" t="s">
        <v>102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v>0</v>
      </c>
      <c r="J42" s="7"/>
      <c r="K42" s="7">
        <v>10600</v>
      </c>
      <c r="L42" s="7"/>
      <c r="M42" s="7">
        <v>9328540900</v>
      </c>
      <c r="N42" s="7"/>
      <c r="O42" s="7">
        <v>9222448129</v>
      </c>
      <c r="P42" s="7"/>
      <c r="Q42" s="7">
        <v>106092771</v>
      </c>
    </row>
    <row r="43" spans="1:17" x14ac:dyDescent="0.55000000000000004">
      <c r="A43" s="1" t="s">
        <v>177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v>0</v>
      </c>
      <c r="J43" s="7"/>
      <c r="K43" s="7">
        <v>533636</v>
      </c>
      <c r="L43" s="7"/>
      <c r="M43" s="7">
        <v>506147969298</v>
      </c>
      <c r="N43" s="7"/>
      <c r="O43" s="7">
        <v>488759326832</v>
      </c>
      <c r="P43" s="7"/>
      <c r="Q43" s="7">
        <v>17388642466</v>
      </c>
    </row>
    <row r="44" spans="1:17" x14ac:dyDescent="0.55000000000000004">
      <c r="A44" s="1" t="s">
        <v>150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v>0</v>
      </c>
      <c r="J44" s="7"/>
      <c r="K44" s="7">
        <v>200000</v>
      </c>
      <c r="L44" s="7"/>
      <c r="M44" s="7">
        <v>200000000000</v>
      </c>
      <c r="N44" s="7"/>
      <c r="O44" s="7">
        <v>198993925812</v>
      </c>
      <c r="P44" s="7"/>
      <c r="Q44" s="7">
        <v>1006074188</v>
      </c>
    </row>
    <row r="45" spans="1:17" x14ac:dyDescent="0.55000000000000004">
      <c r="A45" s="1" t="s">
        <v>178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v>0</v>
      </c>
      <c r="J45" s="7"/>
      <c r="K45" s="7">
        <v>65200</v>
      </c>
      <c r="L45" s="7"/>
      <c r="M45" s="7">
        <v>42646478927</v>
      </c>
      <c r="N45" s="7"/>
      <c r="O45" s="7">
        <v>43541794619</v>
      </c>
      <c r="P45" s="7"/>
      <c r="Q45" s="7">
        <v>-895315692</v>
      </c>
    </row>
    <row r="46" spans="1:17" x14ac:dyDescent="0.55000000000000004">
      <c r="A46" s="1" t="s">
        <v>179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v>0</v>
      </c>
      <c r="J46" s="7"/>
      <c r="K46" s="7">
        <v>239309</v>
      </c>
      <c r="L46" s="7"/>
      <c r="M46" s="7">
        <v>239309000000</v>
      </c>
      <c r="N46" s="7"/>
      <c r="O46" s="7">
        <v>225094224240</v>
      </c>
      <c r="P46" s="7"/>
      <c r="Q46" s="7">
        <v>14214775760</v>
      </c>
    </row>
    <row r="47" spans="1:17" x14ac:dyDescent="0.55000000000000004">
      <c r="A47" s="1" t="s">
        <v>180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v>0</v>
      </c>
      <c r="J47" s="7"/>
      <c r="K47" s="7">
        <v>25700</v>
      </c>
      <c r="L47" s="7"/>
      <c r="M47" s="7">
        <v>17177336047</v>
      </c>
      <c r="N47" s="7"/>
      <c r="O47" s="7">
        <v>17508292046</v>
      </c>
      <c r="P47" s="7"/>
      <c r="Q47" s="7">
        <v>-330955999</v>
      </c>
    </row>
    <row r="48" spans="1:17" x14ac:dyDescent="0.55000000000000004">
      <c r="A48" s="1" t="s">
        <v>147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v>0</v>
      </c>
      <c r="J48" s="7"/>
      <c r="K48" s="7">
        <v>50000</v>
      </c>
      <c r="L48" s="7"/>
      <c r="M48" s="7">
        <v>46741526563</v>
      </c>
      <c r="N48" s="7"/>
      <c r="O48" s="7">
        <v>49990937500</v>
      </c>
      <c r="P48" s="7"/>
      <c r="Q48" s="7">
        <v>-3249410937</v>
      </c>
    </row>
    <row r="49" spans="1:19" x14ac:dyDescent="0.55000000000000004">
      <c r="A49" s="1" t="s">
        <v>181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v>0</v>
      </c>
      <c r="J49" s="7"/>
      <c r="K49" s="7">
        <v>25400</v>
      </c>
      <c r="L49" s="7"/>
      <c r="M49" s="7">
        <v>19612773551</v>
      </c>
      <c r="N49" s="7"/>
      <c r="O49" s="7">
        <v>19605245905</v>
      </c>
      <c r="P49" s="7"/>
      <c r="Q49" s="7">
        <v>7527646</v>
      </c>
    </row>
    <row r="50" spans="1:19" ht="24.75" thickBot="1" x14ac:dyDescent="0.6">
      <c r="C50" s="7"/>
      <c r="D50" s="7"/>
      <c r="E50" s="8">
        <f>SUM(E8:E49)</f>
        <v>912035352183</v>
      </c>
      <c r="F50" s="7"/>
      <c r="G50" s="8">
        <f>SUM(G8:G49)</f>
        <v>840656281947</v>
      </c>
      <c r="H50" s="7"/>
      <c r="I50" s="8">
        <f>SUM(I8:I49)</f>
        <v>71379070236</v>
      </c>
      <c r="J50" s="7"/>
      <c r="K50" s="7"/>
      <c r="L50" s="7"/>
      <c r="M50" s="8">
        <f>SUM(M8:M49)</f>
        <v>4199843822983</v>
      </c>
      <c r="N50" s="7"/>
      <c r="O50" s="8">
        <f>SUM(O8:O49)</f>
        <v>4139501977402</v>
      </c>
      <c r="P50" s="7"/>
      <c r="Q50" s="8">
        <f>SUM(Q8:Q49)</f>
        <v>60341845581</v>
      </c>
      <c r="S50" s="3"/>
    </row>
    <row r="51" spans="1:19" ht="24.75" thickTop="1" x14ac:dyDescent="0.55000000000000004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3"/>
    </row>
    <row r="52" spans="1:19" x14ac:dyDescent="0.55000000000000004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S52" s="3"/>
    </row>
    <row r="53" spans="1:19" x14ac:dyDescent="0.55000000000000004">
      <c r="G53" s="3"/>
      <c r="S53" s="3"/>
    </row>
    <row r="54" spans="1:19" x14ac:dyDescent="0.55000000000000004">
      <c r="G54" s="3"/>
      <c r="I54" s="11"/>
      <c r="J54" s="11"/>
      <c r="K54" s="11"/>
      <c r="L54" s="11"/>
      <c r="M54" s="11"/>
      <c r="N54" s="11"/>
      <c r="O54" s="11"/>
      <c r="P54" s="11"/>
      <c r="Q54" s="11"/>
    </row>
    <row r="55" spans="1:19" x14ac:dyDescent="0.55000000000000004">
      <c r="G55" s="11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74"/>
  <sheetViews>
    <sheetView rightToLeft="1" workbookViewId="0">
      <selection activeCell="G20" sqref="G20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9.8554687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4.75" x14ac:dyDescent="0.55000000000000004">
      <c r="A3" s="15" t="s">
        <v>138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24.75" x14ac:dyDescent="0.55000000000000004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6" spans="1:21" ht="24.75" x14ac:dyDescent="0.55000000000000004">
      <c r="A6" s="15" t="s">
        <v>3</v>
      </c>
      <c r="C6" s="16" t="s">
        <v>140</v>
      </c>
      <c r="D6" s="16" t="s">
        <v>140</v>
      </c>
      <c r="E6" s="16" t="s">
        <v>140</v>
      </c>
      <c r="F6" s="16" t="s">
        <v>140</v>
      </c>
      <c r="G6" s="16" t="s">
        <v>140</v>
      </c>
      <c r="H6" s="16" t="s">
        <v>140</v>
      </c>
      <c r="I6" s="16" t="s">
        <v>140</v>
      </c>
      <c r="J6" s="16" t="s">
        <v>140</v>
      </c>
      <c r="K6" s="16" t="s">
        <v>140</v>
      </c>
      <c r="M6" s="16" t="s">
        <v>141</v>
      </c>
      <c r="N6" s="16" t="s">
        <v>141</v>
      </c>
      <c r="O6" s="16" t="s">
        <v>141</v>
      </c>
      <c r="P6" s="16" t="s">
        <v>141</v>
      </c>
      <c r="Q6" s="16" t="s">
        <v>141</v>
      </c>
      <c r="R6" s="16" t="s">
        <v>141</v>
      </c>
      <c r="S6" s="16" t="s">
        <v>141</v>
      </c>
      <c r="T6" s="16" t="s">
        <v>141</v>
      </c>
      <c r="U6" s="16" t="s">
        <v>141</v>
      </c>
    </row>
    <row r="7" spans="1:21" ht="24.75" x14ac:dyDescent="0.55000000000000004">
      <c r="A7" s="16" t="s">
        <v>3</v>
      </c>
      <c r="C7" s="16" t="s">
        <v>182</v>
      </c>
      <c r="E7" s="16" t="s">
        <v>183</v>
      </c>
      <c r="G7" s="16" t="s">
        <v>184</v>
      </c>
      <c r="I7" s="16" t="s">
        <v>125</v>
      </c>
      <c r="K7" s="16" t="s">
        <v>185</v>
      </c>
      <c r="M7" s="16" t="s">
        <v>182</v>
      </c>
      <c r="O7" s="16" t="s">
        <v>183</v>
      </c>
      <c r="Q7" s="16" t="s">
        <v>184</v>
      </c>
      <c r="S7" s="16" t="s">
        <v>125</v>
      </c>
      <c r="U7" s="16" t="s">
        <v>185</v>
      </c>
    </row>
    <row r="8" spans="1:21" x14ac:dyDescent="0.55000000000000004">
      <c r="A8" s="1" t="s">
        <v>25</v>
      </c>
      <c r="C8" s="7">
        <v>0</v>
      </c>
      <c r="D8" s="7"/>
      <c r="E8" s="7">
        <v>0</v>
      </c>
      <c r="F8" s="7"/>
      <c r="G8" s="7">
        <v>0</v>
      </c>
      <c r="H8" s="7"/>
      <c r="I8" s="7">
        <f>C8+E8+G8</f>
        <v>0</v>
      </c>
      <c r="J8" s="7"/>
      <c r="K8" s="9">
        <f>I8/$I$72</f>
        <v>0</v>
      </c>
      <c r="L8" s="7"/>
      <c r="M8" s="7">
        <v>0</v>
      </c>
      <c r="N8" s="7"/>
      <c r="O8" s="7">
        <v>0</v>
      </c>
      <c r="P8" s="7"/>
      <c r="Q8" s="7">
        <v>-26520</v>
      </c>
      <c r="R8" s="7"/>
      <c r="S8" s="7">
        <f>M8+O8+Q8</f>
        <v>-26520</v>
      </c>
      <c r="U8" s="9">
        <f>S8/$S$72</f>
        <v>-1.0491989304525557E-8</v>
      </c>
    </row>
    <row r="9" spans="1:21" x14ac:dyDescent="0.55000000000000004">
      <c r="A9" s="1" t="s">
        <v>47</v>
      </c>
      <c r="C9" s="7">
        <v>0</v>
      </c>
      <c r="D9" s="7"/>
      <c r="E9" s="7">
        <v>-10345441029</v>
      </c>
      <c r="F9" s="7"/>
      <c r="G9" s="7">
        <v>6017347394</v>
      </c>
      <c r="H9" s="7"/>
      <c r="I9" s="7">
        <f t="shared" ref="I9:I71" si="0">C9+E9+G9</f>
        <v>-4328093635</v>
      </c>
      <c r="J9" s="7"/>
      <c r="K9" s="9">
        <f t="shared" ref="K9:K71" si="1">I9/$I$72</f>
        <v>2.8688409020020656E-3</v>
      </c>
      <c r="L9" s="7"/>
      <c r="M9" s="7">
        <v>0</v>
      </c>
      <c r="N9" s="7"/>
      <c r="O9" s="7">
        <v>17398835063</v>
      </c>
      <c r="P9" s="7"/>
      <c r="Q9" s="7">
        <v>6017347394</v>
      </c>
      <c r="R9" s="7"/>
      <c r="S9" s="7">
        <f t="shared" ref="S9:S71" si="2">M9+O9+Q9</f>
        <v>23416182457</v>
      </c>
      <c r="U9" s="9">
        <f t="shared" ref="U9:U71" si="3">S9/$S$72</f>
        <v>9.2640398149194184E-3</v>
      </c>
    </row>
    <row r="10" spans="1:21" x14ac:dyDescent="0.55000000000000004">
      <c r="A10" s="1" t="s">
        <v>71</v>
      </c>
      <c r="C10" s="7">
        <v>0</v>
      </c>
      <c r="D10" s="7"/>
      <c r="E10" s="7">
        <v>27405861302</v>
      </c>
      <c r="F10" s="7"/>
      <c r="G10" s="7">
        <v>11051010495</v>
      </c>
      <c r="H10" s="7"/>
      <c r="I10" s="7">
        <f t="shared" si="0"/>
        <v>38456871797</v>
      </c>
      <c r="J10" s="7"/>
      <c r="K10" s="9">
        <f t="shared" si="1"/>
        <v>-2.5490817916254085E-2</v>
      </c>
      <c r="L10" s="7"/>
      <c r="M10" s="7">
        <v>0</v>
      </c>
      <c r="N10" s="7"/>
      <c r="O10" s="7">
        <v>27405861302</v>
      </c>
      <c r="P10" s="7"/>
      <c r="Q10" s="7">
        <v>11051010495</v>
      </c>
      <c r="R10" s="7"/>
      <c r="S10" s="7">
        <f t="shared" si="2"/>
        <v>38456871797</v>
      </c>
      <c r="U10" s="9">
        <f t="shared" si="3"/>
        <v>1.5214520647799191E-2</v>
      </c>
    </row>
    <row r="11" spans="1:21" x14ac:dyDescent="0.55000000000000004">
      <c r="A11" s="1" t="s">
        <v>23</v>
      </c>
      <c r="C11" s="7">
        <v>0</v>
      </c>
      <c r="D11" s="7"/>
      <c r="E11" s="7">
        <v>-48226509900</v>
      </c>
      <c r="F11" s="7"/>
      <c r="G11" s="7">
        <v>28096997400</v>
      </c>
      <c r="H11" s="7"/>
      <c r="I11" s="7">
        <f t="shared" si="0"/>
        <v>-20129512500</v>
      </c>
      <c r="J11" s="7"/>
      <c r="K11" s="9">
        <f t="shared" si="1"/>
        <v>1.334268009600533E-2</v>
      </c>
      <c r="L11" s="7"/>
      <c r="M11" s="7">
        <v>0</v>
      </c>
      <c r="N11" s="7"/>
      <c r="O11" s="7">
        <v>99862959600</v>
      </c>
      <c r="P11" s="7"/>
      <c r="Q11" s="7">
        <v>28096997400</v>
      </c>
      <c r="R11" s="7"/>
      <c r="S11" s="7">
        <f t="shared" si="2"/>
        <v>127959957000</v>
      </c>
      <c r="U11" s="9">
        <f t="shared" si="3"/>
        <v>5.0624227007977009E-2</v>
      </c>
    </row>
    <row r="12" spans="1:21" x14ac:dyDescent="0.55000000000000004">
      <c r="A12" s="1" t="s">
        <v>68</v>
      </c>
      <c r="C12" s="7">
        <v>0</v>
      </c>
      <c r="D12" s="7"/>
      <c r="E12" s="7">
        <v>-3334739625</v>
      </c>
      <c r="F12" s="7"/>
      <c r="G12" s="7">
        <v>4232468762</v>
      </c>
      <c r="H12" s="7"/>
      <c r="I12" s="7">
        <f t="shared" si="0"/>
        <v>897729137</v>
      </c>
      <c r="J12" s="7"/>
      <c r="K12" s="9">
        <f t="shared" si="1"/>
        <v>-5.9505229884995682E-4</v>
      </c>
      <c r="L12" s="7"/>
      <c r="M12" s="7">
        <v>0</v>
      </c>
      <c r="N12" s="7"/>
      <c r="O12" s="7">
        <v>-3334739625</v>
      </c>
      <c r="P12" s="7"/>
      <c r="Q12" s="7">
        <v>4232468762</v>
      </c>
      <c r="R12" s="7"/>
      <c r="S12" s="7">
        <f t="shared" si="2"/>
        <v>897729137</v>
      </c>
      <c r="U12" s="9">
        <f t="shared" si="3"/>
        <v>3.5516457404845243E-4</v>
      </c>
    </row>
    <row r="13" spans="1:21" x14ac:dyDescent="0.55000000000000004">
      <c r="A13" s="1" t="s">
        <v>24</v>
      </c>
      <c r="C13" s="7">
        <v>0</v>
      </c>
      <c r="D13" s="7"/>
      <c r="E13" s="7">
        <v>-82241823261</v>
      </c>
      <c r="F13" s="7"/>
      <c r="G13" s="7">
        <v>0</v>
      </c>
      <c r="H13" s="7"/>
      <c r="I13" s="7">
        <f t="shared" si="0"/>
        <v>-82241823261</v>
      </c>
      <c r="J13" s="7"/>
      <c r="K13" s="9">
        <f t="shared" si="1"/>
        <v>5.4513309166515221E-2</v>
      </c>
      <c r="L13" s="7"/>
      <c r="M13" s="7">
        <v>0</v>
      </c>
      <c r="N13" s="7"/>
      <c r="O13" s="7">
        <v>23864814739</v>
      </c>
      <c r="P13" s="7"/>
      <c r="Q13" s="7">
        <v>-4452333625</v>
      </c>
      <c r="R13" s="7"/>
      <c r="S13" s="7">
        <f t="shared" si="2"/>
        <v>19412481114</v>
      </c>
      <c r="U13" s="9">
        <f t="shared" si="3"/>
        <v>7.6800733115532571E-3</v>
      </c>
    </row>
    <row r="14" spans="1:21" x14ac:dyDescent="0.55000000000000004">
      <c r="A14" s="1" t="s">
        <v>170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f t="shared" si="0"/>
        <v>0</v>
      </c>
      <c r="J14" s="7"/>
      <c r="K14" s="9">
        <f t="shared" si="1"/>
        <v>0</v>
      </c>
      <c r="L14" s="7"/>
      <c r="M14" s="7">
        <v>0</v>
      </c>
      <c r="N14" s="7"/>
      <c r="O14" s="7">
        <v>0</v>
      </c>
      <c r="P14" s="7"/>
      <c r="Q14" s="7">
        <v>-100916033</v>
      </c>
      <c r="R14" s="7"/>
      <c r="S14" s="7">
        <f t="shared" si="2"/>
        <v>-100916033</v>
      </c>
      <c r="U14" s="9">
        <f t="shared" si="3"/>
        <v>-3.9924959988354007E-5</v>
      </c>
    </row>
    <row r="15" spans="1:21" x14ac:dyDescent="0.55000000000000004">
      <c r="A15" s="1" t="s">
        <v>171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9">
        <f t="shared" si="1"/>
        <v>0</v>
      </c>
      <c r="L15" s="7"/>
      <c r="M15" s="7">
        <v>0</v>
      </c>
      <c r="N15" s="7"/>
      <c r="O15" s="7">
        <v>0</v>
      </c>
      <c r="P15" s="7"/>
      <c r="Q15" s="7">
        <v>688982978</v>
      </c>
      <c r="R15" s="7"/>
      <c r="S15" s="7">
        <f t="shared" si="2"/>
        <v>688982978</v>
      </c>
      <c r="U15" s="9">
        <f t="shared" si="3"/>
        <v>2.7257926229925215E-4</v>
      </c>
    </row>
    <row r="16" spans="1:21" x14ac:dyDescent="0.55000000000000004">
      <c r="A16" s="1" t="s">
        <v>40</v>
      </c>
      <c r="C16" s="7">
        <v>0</v>
      </c>
      <c r="D16" s="7"/>
      <c r="E16" s="7">
        <v>-89120260285</v>
      </c>
      <c r="F16" s="7"/>
      <c r="G16" s="7">
        <v>0</v>
      </c>
      <c r="H16" s="7"/>
      <c r="I16" s="7">
        <f t="shared" si="0"/>
        <v>-89120260285</v>
      </c>
      <c r="J16" s="7"/>
      <c r="K16" s="9">
        <f t="shared" si="1"/>
        <v>5.9072623992035757E-2</v>
      </c>
      <c r="L16" s="7"/>
      <c r="M16" s="7">
        <v>0</v>
      </c>
      <c r="N16" s="7"/>
      <c r="O16" s="7">
        <v>259433076493</v>
      </c>
      <c r="P16" s="7"/>
      <c r="Q16" s="7">
        <v>6128440</v>
      </c>
      <c r="R16" s="7"/>
      <c r="S16" s="7">
        <f t="shared" si="2"/>
        <v>259439204933</v>
      </c>
      <c r="U16" s="9">
        <f t="shared" si="3"/>
        <v>0.10264077538957957</v>
      </c>
    </row>
    <row r="17" spans="1:21" x14ac:dyDescent="0.55000000000000004">
      <c r="A17" s="1" t="s">
        <v>36</v>
      </c>
      <c r="C17" s="7">
        <v>0</v>
      </c>
      <c r="D17" s="7"/>
      <c r="E17" s="7">
        <v>-52339543225</v>
      </c>
      <c r="F17" s="7"/>
      <c r="G17" s="7">
        <v>0</v>
      </c>
      <c r="H17" s="7"/>
      <c r="I17" s="7">
        <f t="shared" si="0"/>
        <v>-52339543225</v>
      </c>
      <c r="J17" s="7"/>
      <c r="K17" s="9">
        <f t="shared" si="1"/>
        <v>3.4692831315324607E-2</v>
      </c>
      <c r="L17" s="7"/>
      <c r="M17" s="7">
        <v>0</v>
      </c>
      <c r="N17" s="7"/>
      <c r="O17" s="7">
        <v>80664473500</v>
      </c>
      <c r="P17" s="7"/>
      <c r="Q17" s="7">
        <v>2211757404</v>
      </c>
      <c r="R17" s="7"/>
      <c r="S17" s="7">
        <f t="shared" si="2"/>
        <v>82876230904</v>
      </c>
      <c r="U17" s="9">
        <f t="shared" si="3"/>
        <v>3.2787953553701302E-2</v>
      </c>
    </row>
    <row r="18" spans="1:21" x14ac:dyDescent="0.55000000000000004">
      <c r="A18" s="1" t="s">
        <v>45</v>
      </c>
      <c r="C18" s="7">
        <v>0</v>
      </c>
      <c r="D18" s="7"/>
      <c r="E18" s="7">
        <v>8142818680</v>
      </c>
      <c r="F18" s="7"/>
      <c r="G18" s="7">
        <v>0</v>
      </c>
      <c r="H18" s="7"/>
      <c r="I18" s="7">
        <f t="shared" si="0"/>
        <v>8142818680</v>
      </c>
      <c r="J18" s="7"/>
      <c r="K18" s="9">
        <f t="shared" si="1"/>
        <v>-5.3973996999190314E-3</v>
      </c>
      <c r="L18" s="7"/>
      <c r="M18" s="7">
        <v>0</v>
      </c>
      <c r="N18" s="7"/>
      <c r="O18" s="7">
        <v>91479639352</v>
      </c>
      <c r="P18" s="7"/>
      <c r="Q18" s="7">
        <v>-56495</v>
      </c>
      <c r="R18" s="7"/>
      <c r="S18" s="7">
        <f t="shared" si="2"/>
        <v>91479582857</v>
      </c>
      <c r="U18" s="9">
        <f t="shared" si="3"/>
        <v>3.6191659310637392E-2</v>
      </c>
    </row>
    <row r="19" spans="1:21" x14ac:dyDescent="0.55000000000000004">
      <c r="A19" s="1" t="s">
        <v>172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9">
        <f t="shared" si="1"/>
        <v>0</v>
      </c>
      <c r="L19" s="7"/>
      <c r="M19" s="7">
        <v>0</v>
      </c>
      <c r="N19" s="7"/>
      <c r="O19" s="7">
        <v>0</v>
      </c>
      <c r="P19" s="7"/>
      <c r="Q19" s="7">
        <v>-844486610</v>
      </c>
      <c r="R19" s="7"/>
      <c r="S19" s="7">
        <f t="shared" si="2"/>
        <v>-844486610</v>
      </c>
      <c r="U19" s="9">
        <f t="shared" si="3"/>
        <v>-3.3410047058578604E-4</v>
      </c>
    </row>
    <row r="20" spans="1:21" x14ac:dyDescent="0.55000000000000004">
      <c r="A20" s="1" t="s">
        <v>49</v>
      </c>
      <c r="C20" s="7">
        <v>0</v>
      </c>
      <c r="D20" s="7"/>
      <c r="E20" s="7">
        <v>-13374572405</v>
      </c>
      <c r="F20" s="7"/>
      <c r="G20" s="7">
        <v>0</v>
      </c>
      <c r="H20" s="7"/>
      <c r="I20" s="7">
        <f t="shared" si="0"/>
        <v>-13374572405</v>
      </c>
      <c r="J20" s="7"/>
      <c r="K20" s="9">
        <f t="shared" si="1"/>
        <v>8.8652241836843105E-3</v>
      </c>
      <c r="L20" s="7"/>
      <c r="M20" s="7">
        <v>15850505500</v>
      </c>
      <c r="N20" s="7"/>
      <c r="O20" s="7">
        <v>38397970616</v>
      </c>
      <c r="P20" s="7"/>
      <c r="Q20" s="7">
        <v>-4322416797</v>
      </c>
      <c r="R20" s="7"/>
      <c r="S20" s="7">
        <f t="shared" si="2"/>
        <v>49926059319</v>
      </c>
      <c r="U20" s="9">
        <f t="shared" si="3"/>
        <v>1.9752024147513446E-2</v>
      </c>
    </row>
    <row r="21" spans="1:21" x14ac:dyDescent="0.55000000000000004">
      <c r="A21" s="1" t="s">
        <v>173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9">
        <f t="shared" si="1"/>
        <v>0</v>
      </c>
      <c r="L21" s="7"/>
      <c r="M21" s="7">
        <v>0</v>
      </c>
      <c r="N21" s="7"/>
      <c r="O21" s="7">
        <v>0</v>
      </c>
      <c r="P21" s="7"/>
      <c r="Q21" s="7">
        <v>-29700</v>
      </c>
      <c r="R21" s="7"/>
      <c r="S21" s="7">
        <f t="shared" si="2"/>
        <v>-29700</v>
      </c>
      <c r="U21" s="9">
        <f t="shared" si="3"/>
        <v>-1.1750078519774098E-8</v>
      </c>
    </row>
    <row r="22" spans="1:21" x14ac:dyDescent="0.55000000000000004">
      <c r="A22" s="1" t="s">
        <v>174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9">
        <f t="shared" si="1"/>
        <v>0</v>
      </c>
      <c r="L22" s="7"/>
      <c r="M22" s="7">
        <v>0</v>
      </c>
      <c r="N22" s="7"/>
      <c r="O22" s="7">
        <v>0</v>
      </c>
      <c r="P22" s="7"/>
      <c r="Q22" s="7">
        <v>4166299954</v>
      </c>
      <c r="R22" s="7"/>
      <c r="S22" s="7">
        <f t="shared" si="2"/>
        <v>4166299954</v>
      </c>
      <c r="U22" s="9">
        <f t="shared" si="3"/>
        <v>1.6482946665465053E-3</v>
      </c>
    </row>
    <row r="23" spans="1:21" x14ac:dyDescent="0.55000000000000004">
      <c r="A23" s="1" t="s">
        <v>30</v>
      </c>
      <c r="C23" s="7">
        <v>0</v>
      </c>
      <c r="D23" s="7"/>
      <c r="E23" s="7">
        <v>-3358646437</v>
      </c>
      <c r="F23" s="7"/>
      <c r="G23" s="7">
        <v>0</v>
      </c>
      <c r="H23" s="7"/>
      <c r="I23" s="7">
        <f t="shared" si="0"/>
        <v>-3358646437</v>
      </c>
      <c r="J23" s="7"/>
      <c r="K23" s="9">
        <f t="shared" si="1"/>
        <v>2.2262508823539125E-3</v>
      </c>
      <c r="L23" s="7"/>
      <c r="M23" s="7">
        <v>0</v>
      </c>
      <c r="N23" s="7"/>
      <c r="O23" s="7">
        <v>2858018046</v>
      </c>
      <c r="P23" s="7"/>
      <c r="Q23" s="7">
        <v>424459404</v>
      </c>
      <c r="R23" s="7"/>
      <c r="S23" s="7">
        <f t="shared" si="2"/>
        <v>3282477450</v>
      </c>
      <c r="U23" s="9">
        <f t="shared" si="3"/>
        <v>1.2986319116797256E-3</v>
      </c>
    </row>
    <row r="24" spans="1:21" x14ac:dyDescent="0.55000000000000004">
      <c r="A24" s="1" t="s">
        <v>175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9">
        <f t="shared" si="1"/>
        <v>0</v>
      </c>
      <c r="L24" s="7"/>
      <c r="M24" s="7">
        <v>0</v>
      </c>
      <c r="N24" s="7"/>
      <c r="O24" s="7">
        <v>0</v>
      </c>
      <c r="P24" s="7"/>
      <c r="Q24" s="7">
        <v>-14242244003</v>
      </c>
      <c r="R24" s="7"/>
      <c r="S24" s="7">
        <f t="shared" si="2"/>
        <v>-14242244003</v>
      </c>
      <c r="U24" s="9">
        <f t="shared" si="3"/>
        <v>-5.6345954657586452E-3</v>
      </c>
    </row>
    <row r="25" spans="1:21" x14ac:dyDescent="0.55000000000000004">
      <c r="A25" s="1" t="s">
        <v>56</v>
      </c>
      <c r="C25" s="7">
        <v>0</v>
      </c>
      <c r="D25" s="7"/>
      <c r="E25" s="7">
        <v>-8283304214</v>
      </c>
      <c r="F25" s="7"/>
      <c r="G25" s="7">
        <v>0</v>
      </c>
      <c r="H25" s="7"/>
      <c r="I25" s="7">
        <f t="shared" si="0"/>
        <v>-8283304214</v>
      </c>
      <c r="J25" s="7"/>
      <c r="K25" s="9">
        <f t="shared" si="1"/>
        <v>5.4905193687773048E-3</v>
      </c>
      <c r="L25" s="7"/>
      <c r="M25" s="7">
        <v>0</v>
      </c>
      <c r="N25" s="7"/>
      <c r="O25" s="7">
        <v>837637781</v>
      </c>
      <c r="P25" s="7"/>
      <c r="Q25" s="7">
        <v>-3023086718</v>
      </c>
      <c r="R25" s="7"/>
      <c r="S25" s="7">
        <f t="shared" si="2"/>
        <v>-2185448937</v>
      </c>
      <c r="U25" s="9">
        <f t="shared" si="3"/>
        <v>-8.6461941450191365E-4</v>
      </c>
    </row>
    <row r="26" spans="1:21" x14ac:dyDescent="0.55000000000000004">
      <c r="A26" s="1" t="s">
        <v>164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9">
        <f t="shared" si="1"/>
        <v>0</v>
      </c>
      <c r="L26" s="7"/>
      <c r="M26" s="7">
        <v>16448298000</v>
      </c>
      <c r="N26" s="7"/>
      <c r="O26" s="7">
        <v>0</v>
      </c>
      <c r="P26" s="7"/>
      <c r="Q26" s="7">
        <v>-15553440447</v>
      </c>
      <c r="R26" s="7"/>
      <c r="S26" s="7">
        <f t="shared" si="2"/>
        <v>894857553</v>
      </c>
      <c r="U26" s="9">
        <f t="shared" si="3"/>
        <v>3.5402850207955929E-4</v>
      </c>
    </row>
    <row r="27" spans="1:21" x14ac:dyDescent="0.55000000000000004">
      <c r="A27" s="1" t="s">
        <v>37</v>
      </c>
      <c r="C27" s="7">
        <v>183775446172</v>
      </c>
      <c r="D27" s="7"/>
      <c r="E27" s="7">
        <v>-169152879984</v>
      </c>
      <c r="F27" s="7"/>
      <c r="G27" s="7">
        <v>0</v>
      </c>
      <c r="H27" s="7"/>
      <c r="I27" s="7">
        <f t="shared" si="0"/>
        <v>14622566188</v>
      </c>
      <c r="J27" s="7"/>
      <c r="K27" s="9">
        <f t="shared" si="1"/>
        <v>-9.6924464926385137E-3</v>
      </c>
      <c r="L27" s="7"/>
      <c r="M27" s="7">
        <v>183775446172</v>
      </c>
      <c r="N27" s="7"/>
      <c r="O27" s="7">
        <v>71527503536</v>
      </c>
      <c r="P27" s="7"/>
      <c r="Q27" s="7">
        <v>-3953</v>
      </c>
      <c r="R27" s="7"/>
      <c r="S27" s="7">
        <f t="shared" si="2"/>
        <v>255302945755</v>
      </c>
      <c r="U27" s="9">
        <f t="shared" si="3"/>
        <v>0.10100436562124165</v>
      </c>
    </row>
    <row r="28" spans="1:21" x14ac:dyDescent="0.55000000000000004">
      <c r="A28" s="1" t="s">
        <v>16</v>
      </c>
      <c r="C28" s="7">
        <v>0</v>
      </c>
      <c r="D28" s="7"/>
      <c r="E28" s="7">
        <v>-24037391382</v>
      </c>
      <c r="F28" s="7"/>
      <c r="G28" s="7">
        <v>0</v>
      </c>
      <c r="H28" s="7"/>
      <c r="I28" s="7">
        <f t="shared" si="0"/>
        <v>-24037391382</v>
      </c>
      <c r="J28" s="7"/>
      <c r="K28" s="9">
        <f t="shared" si="1"/>
        <v>1.5932985140723176E-2</v>
      </c>
      <c r="L28" s="7"/>
      <c r="M28" s="7">
        <v>0</v>
      </c>
      <c r="N28" s="7"/>
      <c r="O28" s="7">
        <v>150896517292</v>
      </c>
      <c r="P28" s="7"/>
      <c r="Q28" s="7">
        <v>-5254</v>
      </c>
      <c r="R28" s="7"/>
      <c r="S28" s="7">
        <f t="shared" si="2"/>
        <v>150896512038</v>
      </c>
      <c r="U28" s="9">
        <f t="shared" si="3"/>
        <v>5.9698513966550078E-2</v>
      </c>
    </row>
    <row r="29" spans="1:21" x14ac:dyDescent="0.55000000000000004">
      <c r="A29" s="1" t="s">
        <v>20</v>
      </c>
      <c r="C29" s="7">
        <v>0</v>
      </c>
      <c r="D29" s="7"/>
      <c r="E29" s="7">
        <v>-57498838751</v>
      </c>
      <c r="F29" s="7"/>
      <c r="G29" s="7">
        <v>0</v>
      </c>
      <c r="H29" s="7"/>
      <c r="I29" s="7">
        <f t="shared" si="0"/>
        <v>-57498838751</v>
      </c>
      <c r="J29" s="7"/>
      <c r="K29" s="9">
        <f t="shared" si="1"/>
        <v>3.8112627483968507E-2</v>
      </c>
      <c r="L29" s="7"/>
      <c r="M29" s="7">
        <v>85116506500</v>
      </c>
      <c r="N29" s="7"/>
      <c r="O29" s="7">
        <v>-172496516346</v>
      </c>
      <c r="P29" s="7"/>
      <c r="Q29" s="7">
        <v>-2624838444</v>
      </c>
      <c r="R29" s="7"/>
      <c r="S29" s="7">
        <f t="shared" si="2"/>
        <v>-90004848290</v>
      </c>
      <c r="U29" s="9">
        <f t="shared" si="3"/>
        <v>-3.5608216652116345E-2</v>
      </c>
    </row>
    <row r="30" spans="1:21" x14ac:dyDescent="0.55000000000000004">
      <c r="A30" s="1" t="s">
        <v>176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9">
        <f t="shared" si="1"/>
        <v>0</v>
      </c>
      <c r="L30" s="7"/>
      <c r="M30" s="7">
        <v>0</v>
      </c>
      <c r="N30" s="7"/>
      <c r="O30" s="7">
        <v>0</v>
      </c>
      <c r="P30" s="7"/>
      <c r="Q30" s="7">
        <v>-5964298</v>
      </c>
      <c r="R30" s="7"/>
      <c r="S30" s="7">
        <f t="shared" si="2"/>
        <v>-5964298</v>
      </c>
      <c r="U30" s="9">
        <f t="shared" si="3"/>
        <v>-2.3596286133108287E-6</v>
      </c>
    </row>
    <row r="31" spans="1:21" x14ac:dyDescent="0.55000000000000004">
      <c r="A31" s="1" t="s">
        <v>31</v>
      </c>
      <c r="C31" s="7">
        <v>0</v>
      </c>
      <c r="D31" s="7"/>
      <c r="E31" s="7">
        <v>-11074440786</v>
      </c>
      <c r="F31" s="7"/>
      <c r="G31" s="7">
        <v>0</v>
      </c>
      <c r="H31" s="7"/>
      <c r="I31" s="7">
        <f t="shared" si="0"/>
        <v>-11074440786</v>
      </c>
      <c r="J31" s="7"/>
      <c r="K31" s="9">
        <f t="shared" si="1"/>
        <v>7.3406010527950838E-3</v>
      </c>
      <c r="L31" s="7"/>
      <c r="M31" s="7">
        <v>0</v>
      </c>
      <c r="N31" s="7"/>
      <c r="O31" s="7">
        <v>-9028711290</v>
      </c>
      <c r="P31" s="7"/>
      <c r="Q31" s="7">
        <v>-2220605677</v>
      </c>
      <c r="R31" s="7"/>
      <c r="S31" s="7">
        <f t="shared" si="2"/>
        <v>-11249316967</v>
      </c>
      <c r="U31" s="9">
        <f t="shared" si="3"/>
        <v>-4.450517092797205E-3</v>
      </c>
    </row>
    <row r="32" spans="1:21" x14ac:dyDescent="0.55000000000000004">
      <c r="A32" s="1" t="s">
        <v>27</v>
      </c>
      <c r="C32" s="7">
        <v>0</v>
      </c>
      <c r="D32" s="7"/>
      <c r="E32" s="7">
        <v>8579966194</v>
      </c>
      <c r="F32" s="7"/>
      <c r="G32" s="7">
        <v>0</v>
      </c>
      <c r="H32" s="7"/>
      <c r="I32" s="7">
        <f t="shared" si="0"/>
        <v>8579966194</v>
      </c>
      <c r="J32" s="7"/>
      <c r="K32" s="9">
        <f t="shared" si="1"/>
        <v>-5.6871592971306385E-3</v>
      </c>
      <c r="L32" s="7"/>
      <c r="M32" s="7">
        <v>0</v>
      </c>
      <c r="N32" s="7"/>
      <c r="O32" s="7">
        <v>-11957667283</v>
      </c>
      <c r="P32" s="7"/>
      <c r="Q32" s="7">
        <v>-16848127939</v>
      </c>
      <c r="R32" s="7"/>
      <c r="S32" s="7">
        <f t="shared" si="2"/>
        <v>-28805795222</v>
      </c>
      <c r="U32" s="9">
        <f t="shared" si="3"/>
        <v>-1.139630827215601E-2</v>
      </c>
    </row>
    <row r="33" spans="1:21" x14ac:dyDescent="0.55000000000000004">
      <c r="A33" s="1" t="s">
        <v>55</v>
      </c>
      <c r="C33" s="7">
        <v>0</v>
      </c>
      <c r="D33" s="7"/>
      <c r="E33" s="7">
        <v>-38022412500</v>
      </c>
      <c r="F33" s="7"/>
      <c r="G33" s="7">
        <v>0</v>
      </c>
      <c r="H33" s="7"/>
      <c r="I33" s="7">
        <f t="shared" si="0"/>
        <v>-38022412500</v>
      </c>
      <c r="J33" s="7"/>
      <c r="K33" s="9">
        <f t="shared" si="1"/>
        <v>2.5202840181343399E-2</v>
      </c>
      <c r="L33" s="7"/>
      <c r="M33" s="7">
        <v>3500000000</v>
      </c>
      <c r="N33" s="7"/>
      <c r="O33" s="7">
        <v>-4373820000</v>
      </c>
      <c r="P33" s="7"/>
      <c r="Q33" s="7">
        <v>0</v>
      </c>
      <c r="R33" s="7"/>
      <c r="S33" s="7">
        <f t="shared" si="2"/>
        <v>-873820000</v>
      </c>
      <c r="U33" s="9">
        <f t="shared" si="3"/>
        <v>-3.457055088265657E-4</v>
      </c>
    </row>
    <row r="34" spans="1:21" x14ac:dyDescent="0.55000000000000004">
      <c r="A34" s="1" t="s">
        <v>46</v>
      </c>
      <c r="C34" s="7">
        <v>6778281253</v>
      </c>
      <c r="D34" s="7"/>
      <c r="E34" s="7">
        <v>-19732223816</v>
      </c>
      <c r="F34" s="7"/>
      <c r="G34" s="7">
        <v>0</v>
      </c>
      <c r="H34" s="7"/>
      <c r="I34" s="7">
        <f t="shared" si="0"/>
        <v>-12953942563</v>
      </c>
      <c r="J34" s="7"/>
      <c r="K34" s="9">
        <f t="shared" si="1"/>
        <v>8.5864131881055912E-3</v>
      </c>
      <c r="L34" s="7"/>
      <c r="M34" s="7">
        <v>6778281253</v>
      </c>
      <c r="N34" s="7"/>
      <c r="O34" s="7">
        <v>-10208778129</v>
      </c>
      <c r="P34" s="7"/>
      <c r="Q34" s="7">
        <v>0</v>
      </c>
      <c r="R34" s="7"/>
      <c r="S34" s="7">
        <f t="shared" si="2"/>
        <v>-3430496876</v>
      </c>
      <c r="U34" s="9">
        <f t="shared" si="3"/>
        <v>-1.3571921769306311E-3</v>
      </c>
    </row>
    <row r="35" spans="1:21" x14ac:dyDescent="0.55000000000000004">
      <c r="A35" s="1" t="s">
        <v>58</v>
      </c>
      <c r="C35" s="7">
        <v>0</v>
      </c>
      <c r="D35" s="7"/>
      <c r="E35" s="7">
        <v>-227547830686</v>
      </c>
      <c r="F35" s="7"/>
      <c r="G35" s="7">
        <v>0</v>
      </c>
      <c r="H35" s="7"/>
      <c r="I35" s="7">
        <f t="shared" si="0"/>
        <v>-227547830686</v>
      </c>
      <c r="J35" s="7"/>
      <c r="K35" s="9">
        <f t="shared" si="1"/>
        <v>0.15082818877920082</v>
      </c>
      <c r="L35" s="7"/>
      <c r="M35" s="7">
        <v>209756273795</v>
      </c>
      <c r="N35" s="7"/>
      <c r="O35" s="7">
        <v>-146080088835</v>
      </c>
      <c r="P35" s="7"/>
      <c r="Q35" s="7">
        <v>0</v>
      </c>
      <c r="R35" s="7"/>
      <c r="S35" s="7">
        <f t="shared" si="2"/>
        <v>63676184960</v>
      </c>
      <c r="U35" s="9">
        <f t="shared" si="3"/>
        <v>2.5191925020863922E-2</v>
      </c>
    </row>
    <row r="36" spans="1:21" x14ac:dyDescent="0.55000000000000004">
      <c r="A36" s="1" t="s">
        <v>60</v>
      </c>
      <c r="C36" s="7">
        <v>0</v>
      </c>
      <c r="D36" s="7"/>
      <c r="E36" s="7">
        <v>-8059592625</v>
      </c>
      <c r="F36" s="7"/>
      <c r="G36" s="7">
        <v>0</v>
      </c>
      <c r="H36" s="7"/>
      <c r="I36" s="7">
        <f t="shared" si="0"/>
        <v>-8059592625</v>
      </c>
      <c r="J36" s="7"/>
      <c r="K36" s="9">
        <f t="shared" si="1"/>
        <v>5.3422340009227172E-3</v>
      </c>
      <c r="L36" s="7"/>
      <c r="M36" s="7">
        <v>4597225600</v>
      </c>
      <c r="N36" s="7"/>
      <c r="O36" s="7">
        <v>-830885837</v>
      </c>
      <c r="P36" s="7"/>
      <c r="Q36" s="7">
        <v>0</v>
      </c>
      <c r="R36" s="7"/>
      <c r="S36" s="7">
        <f t="shared" si="2"/>
        <v>3766339763</v>
      </c>
      <c r="U36" s="9">
        <f t="shared" si="3"/>
        <v>1.4900602002490696E-3</v>
      </c>
    </row>
    <row r="37" spans="1:21" x14ac:dyDescent="0.55000000000000004">
      <c r="A37" s="1" t="s">
        <v>32</v>
      </c>
      <c r="C37" s="7">
        <v>0</v>
      </c>
      <c r="D37" s="7"/>
      <c r="E37" s="7">
        <v>-38688426000</v>
      </c>
      <c r="F37" s="7"/>
      <c r="G37" s="7">
        <v>0</v>
      </c>
      <c r="H37" s="7"/>
      <c r="I37" s="7">
        <f t="shared" si="0"/>
        <v>-38688426000</v>
      </c>
      <c r="J37" s="7"/>
      <c r="K37" s="9">
        <f t="shared" si="1"/>
        <v>2.5644301695630981E-2</v>
      </c>
      <c r="L37" s="7"/>
      <c r="M37" s="7">
        <v>27000000000</v>
      </c>
      <c r="N37" s="7"/>
      <c r="O37" s="7">
        <v>11545042164</v>
      </c>
      <c r="P37" s="7"/>
      <c r="Q37" s="7">
        <v>0</v>
      </c>
      <c r="R37" s="7"/>
      <c r="S37" s="7">
        <f t="shared" si="2"/>
        <v>38545042164</v>
      </c>
      <c r="U37" s="9">
        <f t="shared" si="3"/>
        <v>1.5249403096801457E-2</v>
      </c>
    </row>
    <row r="38" spans="1:21" x14ac:dyDescent="0.55000000000000004">
      <c r="A38" s="1" t="s">
        <v>19</v>
      </c>
      <c r="C38" s="7">
        <v>0</v>
      </c>
      <c r="D38" s="7"/>
      <c r="E38" s="7">
        <v>-263696462654</v>
      </c>
      <c r="F38" s="7"/>
      <c r="G38" s="7">
        <v>0</v>
      </c>
      <c r="H38" s="7"/>
      <c r="I38" s="7">
        <f t="shared" si="0"/>
        <v>-263696462654</v>
      </c>
      <c r="J38" s="7"/>
      <c r="K38" s="9">
        <f t="shared" si="1"/>
        <v>0.17478900910494172</v>
      </c>
      <c r="L38" s="7"/>
      <c r="M38" s="7">
        <v>0</v>
      </c>
      <c r="N38" s="7"/>
      <c r="O38" s="7">
        <v>7781207095</v>
      </c>
      <c r="P38" s="7"/>
      <c r="Q38" s="7">
        <v>0</v>
      </c>
      <c r="R38" s="7"/>
      <c r="S38" s="7">
        <f t="shared" si="2"/>
        <v>7781207095</v>
      </c>
      <c r="U38" s="9">
        <f t="shared" si="3"/>
        <v>3.0784442540361381E-3</v>
      </c>
    </row>
    <row r="39" spans="1:21" x14ac:dyDescent="0.55000000000000004">
      <c r="A39" s="1" t="s">
        <v>70</v>
      </c>
      <c r="C39" s="7">
        <v>0</v>
      </c>
      <c r="D39" s="7"/>
      <c r="E39" s="7">
        <v>-3490659464</v>
      </c>
      <c r="F39" s="7"/>
      <c r="G39" s="7">
        <v>0</v>
      </c>
      <c r="H39" s="7"/>
      <c r="I39" s="7">
        <f t="shared" si="0"/>
        <v>-3490659464</v>
      </c>
      <c r="J39" s="7"/>
      <c r="K39" s="9">
        <f t="shared" si="1"/>
        <v>2.3137546203488746E-3</v>
      </c>
      <c r="L39" s="7"/>
      <c r="M39" s="7">
        <v>0</v>
      </c>
      <c r="N39" s="7"/>
      <c r="O39" s="7">
        <v>-3490659464</v>
      </c>
      <c r="P39" s="7"/>
      <c r="Q39" s="7">
        <v>0</v>
      </c>
      <c r="R39" s="7"/>
      <c r="S39" s="7">
        <f t="shared" si="2"/>
        <v>-3490659464</v>
      </c>
      <c r="U39" s="9">
        <f t="shared" si="3"/>
        <v>-1.3809940332590088E-3</v>
      </c>
    </row>
    <row r="40" spans="1:21" x14ac:dyDescent="0.55000000000000004">
      <c r="A40" s="1" t="s">
        <v>50</v>
      </c>
      <c r="C40" s="7">
        <v>0</v>
      </c>
      <c r="D40" s="7"/>
      <c r="E40" s="7">
        <v>-69192188687</v>
      </c>
      <c r="F40" s="7"/>
      <c r="G40" s="7">
        <v>0</v>
      </c>
      <c r="H40" s="7"/>
      <c r="I40" s="7">
        <f t="shared" si="0"/>
        <v>-69192188687</v>
      </c>
      <c r="J40" s="7"/>
      <c r="K40" s="9">
        <f t="shared" si="1"/>
        <v>4.5863467324063607E-2</v>
      </c>
      <c r="L40" s="7"/>
      <c r="M40" s="7">
        <v>0</v>
      </c>
      <c r="N40" s="7"/>
      <c r="O40" s="7">
        <v>-53671730893</v>
      </c>
      <c r="P40" s="7"/>
      <c r="Q40" s="7">
        <v>0</v>
      </c>
      <c r="R40" s="7"/>
      <c r="S40" s="7">
        <f t="shared" si="2"/>
        <v>-53671730893</v>
      </c>
      <c r="U40" s="9">
        <f t="shared" si="3"/>
        <v>-2.1233907484341251E-2</v>
      </c>
    </row>
    <row r="41" spans="1:21" x14ac:dyDescent="0.55000000000000004">
      <c r="A41" s="1" t="s">
        <v>33</v>
      </c>
      <c r="C41" s="7">
        <v>0</v>
      </c>
      <c r="D41" s="7"/>
      <c r="E41" s="7">
        <v>-23793938409</v>
      </c>
      <c r="F41" s="7"/>
      <c r="G41" s="7">
        <v>0</v>
      </c>
      <c r="H41" s="7"/>
      <c r="I41" s="7">
        <f t="shared" si="0"/>
        <v>-23793938409</v>
      </c>
      <c r="J41" s="7"/>
      <c r="K41" s="9">
        <f t="shared" si="1"/>
        <v>1.5771614360523684E-2</v>
      </c>
      <c r="L41" s="7"/>
      <c r="M41" s="7">
        <v>0</v>
      </c>
      <c r="N41" s="7"/>
      <c r="O41" s="7">
        <v>44728297516</v>
      </c>
      <c r="P41" s="7"/>
      <c r="Q41" s="7">
        <v>0</v>
      </c>
      <c r="R41" s="7"/>
      <c r="S41" s="7">
        <f t="shared" si="2"/>
        <v>44728297516</v>
      </c>
      <c r="U41" s="9">
        <f t="shared" si="3"/>
        <v>1.7695656830599888E-2</v>
      </c>
    </row>
    <row r="42" spans="1:21" x14ac:dyDescent="0.55000000000000004">
      <c r="A42" s="1" t="s">
        <v>39</v>
      </c>
      <c r="C42" s="7">
        <v>0</v>
      </c>
      <c r="D42" s="7"/>
      <c r="E42" s="7">
        <v>-39622429424</v>
      </c>
      <c r="F42" s="7"/>
      <c r="G42" s="7">
        <v>0</v>
      </c>
      <c r="H42" s="7"/>
      <c r="I42" s="7">
        <f t="shared" si="0"/>
        <v>-39622429424</v>
      </c>
      <c r="J42" s="7"/>
      <c r="K42" s="9">
        <f t="shared" si="1"/>
        <v>2.626339810420052E-2</v>
      </c>
      <c r="L42" s="7"/>
      <c r="M42" s="7">
        <v>0</v>
      </c>
      <c r="N42" s="7"/>
      <c r="O42" s="7">
        <v>94251207356</v>
      </c>
      <c r="P42" s="7"/>
      <c r="Q42" s="7">
        <v>0</v>
      </c>
      <c r="R42" s="7"/>
      <c r="S42" s="7">
        <f t="shared" si="2"/>
        <v>94251207356</v>
      </c>
      <c r="U42" s="9">
        <f t="shared" si="3"/>
        <v>3.7288184748030639E-2</v>
      </c>
    </row>
    <row r="43" spans="1:21" x14ac:dyDescent="0.55000000000000004">
      <c r="A43" s="1" t="s">
        <v>42</v>
      </c>
      <c r="C43" s="7">
        <v>0</v>
      </c>
      <c r="D43" s="7"/>
      <c r="E43" s="7">
        <v>10900477247</v>
      </c>
      <c r="F43" s="7"/>
      <c r="G43" s="7">
        <v>0</v>
      </c>
      <c r="H43" s="7"/>
      <c r="I43" s="7">
        <f t="shared" si="0"/>
        <v>10900477247</v>
      </c>
      <c r="J43" s="7"/>
      <c r="K43" s="9">
        <f t="shared" si="1"/>
        <v>-7.2252907665054412E-3</v>
      </c>
      <c r="L43" s="7"/>
      <c r="M43" s="7">
        <v>0</v>
      </c>
      <c r="N43" s="7"/>
      <c r="O43" s="7">
        <v>48308744974</v>
      </c>
      <c r="P43" s="7"/>
      <c r="Q43" s="7">
        <v>0</v>
      </c>
      <c r="R43" s="7"/>
      <c r="S43" s="7">
        <f t="shared" si="2"/>
        <v>48308744974</v>
      </c>
      <c r="U43" s="9">
        <f t="shared" si="3"/>
        <v>1.9112173287415567E-2</v>
      </c>
    </row>
    <row r="44" spans="1:21" x14ac:dyDescent="0.55000000000000004">
      <c r="A44" s="1" t="s">
        <v>41</v>
      </c>
      <c r="C44" s="7">
        <v>0</v>
      </c>
      <c r="D44" s="7"/>
      <c r="E44" s="7">
        <v>-5451862134</v>
      </c>
      <c r="F44" s="7"/>
      <c r="G44" s="7">
        <v>0</v>
      </c>
      <c r="H44" s="7"/>
      <c r="I44" s="7">
        <f t="shared" si="0"/>
        <v>-5451862134</v>
      </c>
      <c r="J44" s="7"/>
      <c r="K44" s="9">
        <f t="shared" si="1"/>
        <v>3.6137215136972114E-3</v>
      </c>
      <c r="L44" s="7"/>
      <c r="M44" s="7">
        <v>0</v>
      </c>
      <c r="N44" s="7"/>
      <c r="O44" s="7">
        <v>99838119342</v>
      </c>
      <c r="P44" s="7"/>
      <c r="Q44" s="7">
        <v>0</v>
      </c>
      <c r="R44" s="7"/>
      <c r="S44" s="7">
        <f t="shared" si="2"/>
        <v>99838119342</v>
      </c>
      <c r="U44" s="9">
        <f t="shared" si="3"/>
        <v>3.9498509815995862E-2</v>
      </c>
    </row>
    <row r="45" spans="1:21" x14ac:dyDescent="0.55000000000000004">
      <c r="A45" s="1" t="s">
        <v>28</v>
      </c>
      <c r="C45" s="7">
        <v>0</v>
      </c>
      <c r="D45" s="7"/>
      <c r="E45" s="7">
        <v>2458790031</v>
      </c>
      <c r="F45" s="7"/>
      <c r="G45" s="7">
        <v>0</v>
      </c>
      <c r="H45" s="7"/>
      <c r="I45" s="7">
        <f t="shared" si="0"/>
        <v>2458790031</v>
      </c>
      <c r="J45" s="7"/>
      <c r="K45" s="9">
        <f t="shared" si="1"/>
        <v>-1.6297885409236824E-3</v>
      </c>
      <c r="L45" s="7"/>
      <c r="M45" s="7">
        <v>0</v>
      </c>
      <c r="N45" s="7"/>
      <c r="O45" s="7">
        <v>9193736638</v>
      </c>
      <c r="P45" s="7"/>
      <c r="Q45" s="7">
        <v>0</v>
      </c>
      <c r="R45" s="7"/>
      <c r="S45" s="7">
        <f t="shared" si="2"/>
        <v>9193736638</v>
      </c>
      <c r="U45" s="9">
        <f t="shared" si="3"/>
        <v>3.637277016384644E-3</v>
      </c>
    </row>
    <row r="46" spans="1:21" x14ac:dyDescent="0.55000000000000004">
      <c r="A46" s="1" t="s">
        <v>62</v>
      </c>
      <c r="C46" s="7">
        <v>0</v>
      </c>
      <c r="D46" s="7"/>
      <c r="E46" s="7">
        <v>-59145587131</v>
      </c>
      <c r="F46" s="7"/>
      <c r="G46" s="7">
        <v>0</v>
      </c>
      <c r="H46" s="7"/>
      <c r="I46" s="7">
        <f t="shared" si="0"/>
        <v>-59145587131</v>
      </c>
      <c r="J46" s="7"/>
      <c r="K46" s="9">
        <f t="shared" si="1"/>
        <v>3.9204160964123824E-2</v>
      </c>
      <c r="L46" s="7"/>
      <c r="M46" s="7">
        <v>0</v>
      </c>
      <c r="N46" s="7"/>
      <c r="O46" s="7">
        <v>58399270575</v>
      </c>
      <c r="P46" s="7"/>
      <c r="Q46" s="7">
        <v>0</v>
      </c>
      <c r="R46" s="7"/>
      <c r="S46" s="7">
        <f t="shared" si="2"/>
        <v>58399270575</v>
      </c>
      <c r="U46" s="9">
        <f t="shared" si="3"/>
        <v>2.3104242921002795E-2</v>
      </c>
    </row>
    <row r="47" spans="1:21" x14ac:dyDescent="0.55000000000000004">
      <c r="A47" s="1" t="s">
        <v>26</v>
      </c>
      <c r="C47" s="7">
        <v>0</v>
      </c>
      <c r="D47" s="7"/>
      <c r="E47" s="7">
        <v>-4797121977</v>
      </c>
      <c r="F47" s="7"/>
      <c r="G47" s="7">
        <v>0</v>
      </c>
      <c r="H47" s="7"/>
      <c r="I47" s="7">
        <f t="shared" si="0"/>
        <v>-4797121977</v>
      </c>
      <c r="J47" s="7"/>
      <c r="K47" s="9">
        <f t="shared" si="1"/>
        <v>3.1797324411422102E-3</v>
      </c>
      <c r="L47" s="7"/>
      <c r="M47" s="7">
        <v>0</v>
      </c>
      <c r="N47" s="7"/>
      <c r="O47" s="7">
        <v>157145196132</v>
      </c>
      <c r="P47" s="7"/>
      <c r="Q47" s="7">
        <v>0</v>
      </c>
      <c r="R47" s="7"/>
      <c r="S47" s="7">
        <f t="shared" si="2"/>
        <v>157145196132</v>
      </c>
      <c r="U47" s="9">
        <f t="shared" si="3"/>
        <v>6.2170652981693629E-2</v>
      </c>
    </row>
    <row r="48" spans="1:21" x14ac:dyDescent="0.55000000000000004">
      <c r="A48" s="1" t="s">
        <v>34</v>
      </c>
      <c r="C48" s="7">
        <v>0</v>
      </c>
      <c r="D48" s="7"/>
      <c r="E48" s="7">
        <v>-6705860569</v>
      </c>
      <c r="F48" s="7"/>
      <c r="G48" s="7">
        <v>0</v>
      </c>
      <c r="H48" s="7"/>
      <c r="I48" s="7">
        <f t="shared" si="0"/>
        <v>-6705860569</v>
      </c>
      <c r="J48" s="7"/>
      <c r="K48" s="9">
        <f t="shared" si="1"/>
        <v>4.4449239563344256E-3</v>
      </c>
      <c r="L48" s="7"/>
      <c r="M48" s="7">
        <v>0</v>
      </c>
      <c r="N48" s="7"/>
      <c r="O48" s="7">
        <v>5404981445</v>
      </c>
      <c r="P48" s="7"/>
      <c r="Q48" s="7">
        <v>0</v>
      </c>
      <c r="R48" s="7"/>
      <c r="S48" s="7">
        <f t="shared" si="2"/>
        <v>5404981445</v>
      </c>
      <c r="U48" s="9">
        <f t="shared" si="3"/>
        <v>2.1383486995512476E-3</v>
      </c>
    </row>
    <row r="49" spans="1:21" x14ac:dyDescent="0.55000000000000004">
      <c r="A49" s="1" t="s">
        <v>48</v>
      </c>
      <c r="C49" s="7">
        <v>0</v>
      </c>
      <c r="D49" s="7"/>
      <c r="E49" s="7">
        <v>-10971329849</v>
      </c>
      <c r="F49" s="7"/>
      <c r="G49" s="7">
        <v>0</v>
      </c>
      <c r="H49" s="7"/>
      <c r="I49" s="7">
        <f t="shared" si="0"/>
        <v>-10971329849</v>
      </c>
      <c r="J49" s="7"/>
      <c r="K49" s="9">
        <f t="shared" si="1"/>
        <v>7.2722548249969515E-3</v>
      </c>
      <c r="L49" s="7"/>
      <c r="M49" s="7">
        <v>0</v>
      </c>
      <c r="N49" s="7"/>
      <c r="O49" s="7">
        <v>12914169511</v>
      </c>
      <c r="P49" s="7"/>
      <c r="Q49" s="7">
        <v>0</v>
      </c>
      <c r="R49" s="7"/>
      <c r="S49" s="7">
        <f t="shared" si="2"/>
        <v>12914169511</v>
      </c>
      <c r="U49" s="9">
        <f t="shared" si="3"/>
        <v>5.109175278515914E-3</v>
      </c>
    </row>
    <row r="50" spans="1:21" x14ac:dyDescent="0.55000000000000004">
      <c r="A50" s="1" t="s">
        <v>69</v>
      </c>
      <c r="C50" s="7">
        <v>0</v>
      </c>
      <c r="D50" s="7"/>
      <c r="E50" s="7">
        <v>-15691266439</v>
      </c>
      <c r="F50" s="7"/>
      <c r="G50" s="7">
        <v>0</v>
      </c>
      <c r="H50" s="7"/>
      <c r="I50" s="7">
        <f t="shared" si="0"/>
        <v>-15691266439</v>
      </c>
      <c r="J50" s="7"/>
      <c r="K50" s="9">
        <f t="shared" si="1"/>
        <v>1.0400825573732186E-2</v>
      </c>
      <c r="L50" s="7"/>
      <c r="M50" s="7">
        <v>0</v>
      </c>
      <c r="N50" s="7"/>
      <c r="O50" s="7">
        <v>-15691266439</v>
      </c>
      <c r="P50" s="7"/>
      <c r="Q50" s="7">
        <v>0</v>
      </c>
      <c r="R50" s="7"/>
      <c r="S50" s="7">
        <f t="shared" si="2"/>
        <v>-15691266439</v>
      </c>
      <c r="U50" s="9">
        <f t="shared" si="3"/>
        <v>-6.2078657485840436E-3</v>
      </c>
    </row>
    <row r="51" spans="1:21" x14ac:dyDescent="0.55000000000000004">
      <c r="A51" s="1" t="s">
        <v>35</v>
      </c>
      <c r="C51" s="7">
        <v>0</v>
      </c>
      <c r="D51" s="7"/>
      <c r="E51" s="7">
        <v>-2386728642</v>
      </c>
      <c r="F51" s="7"/>
      <c r="G51" s="7">
        <v>0</v>
      </c>
      <c r="H51" s="7"/>
      <c r="I51" s="7">
        <f t="shared" si="0"/>
        <v>-2386728642</v>
      </c>
      <c r="J51" s="7"/>
      <c r="K51" s="9">
        <f t="shared" si="1"/>
        <v>1.5820232480135436E-3</v>
      </c>
      <c r="L51" s="7"/>
      <c r="M51" s="7">
        <v>0</v>
      </c>
      <c r="N51" s="7"/>
      <c r="O51" s="7">
        <v>12824213602</v>
      </c>
      <c r="P51" s="7"/>
      <c r="Q51" s="7">
        <v>0</v>
      </c>
      <c r="R51" s="7"/>
      <c r="S51" s="7">
        <f t="shared" si="2"/>
        <v>12824213602</v>
      </c>
      <c r="U51" s="9">
        <f t="shared" si="3"/>
        <v>5.0735864234968016E-3</v>
      </c>
    </row>
    <row r="52" spans="1:21" x14ac:dyDescent="0.55000000000000004">
      <c r="A52" s="1" t="s">
        <v>22</v>
      </c>
      <c r="C52" s="7">
        <v>0</v>
      </c>
      <c r="D52" s="7"/>
      <c r="E52" s="7">
        <v>18130813902</v>
      </c>
      <c r="F52" s="7"/>
      <c r="G52" s="7">
        <v>0</v>
      </c>
      <c r="H52" s="7"/>
      <c r="I52" s="7">
        <f t="shared" si="0"/>
        <v>18130813902</v>
      </c>
      <c r="J52" s="7"/>
      <c r="K52" s="9">
        <f t="shared" si="1"/>
        <v>-1.2017859338351691E-2</v>
      </c>
      <c r="L52" s="7"/>
      <c r="M52" s="7">
        <v>0</v>
      </c>
      <c r="N52" s="7"/>
      <c r="O52" s="7">
        <v>42761212504</v>
      </c>
      <c r="P52" s="7"/>
      <c r="Q52" s="7">
        <v>0</v>
      </c>
      <c r="R52" s="7"/>
      <c r="S52" s="7">
        <f t="shared" si="2"/>
        <v>42761212504</v>
      </c>
      <c r="U52" s="9">
        <f t="shared" si="3"/>
        <v>1.6917427761708619E-2</v>
      </c>
    </row>
    <row r="53" spans="1:21" x14ac:dyDescent="0.55000000000000004">
      <c r="A53" s="1" t="s">
        <v>64</v>
      </c>
      <c r="C53" s="7">
        <v>0</v>
      </c>
      <c r="D53" s="7"/>
      <c r="E53" s="7">
        <v>-17446770360</v>
      </c>
      <c r="F53" s="7"/>
      <c r="G53" s="7">
        <v>0</v>
      </c>
      <c r="H53" s="7"/>
      <c r="I53" s="7">
        <f t="shared" si="0"/>
        <v>-17446770360</v>
      </c>
      <c r="J53" s="7"/>
      <c r="K53" s="9">
        <f t="shared" si="1"/>
        <v>1.1564446760543641E-2</v>
      </c>
      <c r="L53" s="7"/>
      <c r="M53" s="7">
        <v>0</v>
      </c>
      <c r="N53" s="7"/>
      <c r="O53" s="7">
        <v>45297251653</v>
      </c>
      <c r="P53" s="7"/>
      <c r="Q53" s="7">
        <v>0</v>
      </c>
      <c r="R53" s="7"/>
      <c r="S53" s="7">
        <f t="shared" si="2"/>
        <v>45297251653</v>
      </c>
      <c r="U53" s="9">
        <f t="shared" si="3"/>
        <v>1.7920749617936601E-2</v>
      </c>
    </row>
    <row r="54" spans="1:21" x14ac:dyDescent="0.55000000000000004">
      <c r="A54" s="1" t="s">
        <v>44</v>
      </c>
      <c r="C54" s="7">
        <v>0</v>
      </c>
      <c r="D54" s="7"/>
      <c r="E54" s="7">
        <v>-5486301911</v>
      </c>
      <c r="F54" s="7"/>
      <c r="G54" s="7">
        <v>0</v>
      </c>
      <c r="H54" s="7"/>
      <c r="I54" s="7">
        <f t="shared" si="0"/>
        <v>-5486301911</v>
      </c>
      <c r="J54" s="7"/>
      <c r="K54" s="9">
        <f t="shared" si="1"/>
        <v>3.6365496337070111E-3</v>
      </c>
      <c r="L54" s="7"/>
      <c r="M54" s="7">
        <v>0</v>
      </c>
      <c r="N54" s="7"/>
      <c r="O54" s="7">
        <v>3988604551</v>
      </c>
      <c r="P54" s="7"/>
      <c r="Q54" s="7">
        <v>0</v>
      </c>
      <c r="R54" s="7"/>
      <c r="S54" s="7">
        <f t="shared" si="2"/>
        <v>3988604551</v>
      </c>
      <c r="U54" s="9">
        <f t="shared" si="3"/>
        <v>1.5779938268881586E-3</v>
      </c>
    </row>
    <row r="55" spans="1:21" x14ac:dyDescent="0.55000000000000004">
      <c r="A55" s="1" t="s">
        <v>51</v>
      </c>
      <c r="C55" s="7">
        <v>0</v>
      </c>
      <c r="D55" s="7"/>
      <c r="E55" s="7">
        <v>5327146</v>
      </c>
      <c r="F55" s="7"/>
      <c r="G55" s="7">
        <v>0</v>
      </c>
      <c r="H55" s="7"/>
      <c r="I55" s="7">
        <f t="shared" si="0"/>
        <v>5327146</v>
      </c>
      <c r="J55" s="7"/>
      <c r="K55" s="9">
        <f t="shared" si="1"/>
        <v>-3.5310544605943341E-6</v>
      </c>
      <c r="L55" s="7"/>
      <c r="M55" s="7">
        <v>0</v>
      </c>
      <c r="N55" s="7"/>
      <c r="O55" s="7">
        <v>5327146</v>
      </c>
      <c r="P55" s="7"/>
      <c r="Q55" s="7">
        <v>0</v>
      </c>
      <c r="R55" s="7"/>
      <c r="S55" s="7">
        <f t="shared" si="2"/>
        <v>5327146</v>
      </c>
      <c r="U55" s="9">
        <f t="shared" si="3"/>
        <v>2.1075550096397476E-6</v>
      </c>
    </row>
    <row r="56" spans="1:21" x14ac:dyDescent="0.55000000000000004">
      <c r="A56" s="1" t="s">
        <v>52</v>
      </c>
      <c r="C56" s="7">
        <v>0</v>
      </c>
      <c r="D56" s="7"/>
      <c r="E56" s="7">
        <v>-4571925416</v>
      </c>
      <c r="F56" s="7"/>
      <c r="G56" s="7">
        <v>0</v>
      </c>
      <c r="H56" s="7"/>
      <c r="I56" s="7">
        <f t="shared" si="0"/>
        <v>-4571925416</v>
      </c>
      <c r="J56" s="7"/>
      <c r="K56" s="9">
        <f t="shared" si="1"/>
        <v>3.0304627719366815E-3</v>
      </c>
      <c r="L56" s="7"/>
      <c r="M56" s="7">
        <v>0</v>
      </c>
      <c r="N56" s="7"/>
      <c r="O56" s="7">
        <v>40175794605</v>
      </c>
      <c r="P56" s="7"/>
      <c r="Q56" s="7">
        <v>0</v>
      </c>
      <c r="R56" s="7"/>
      <c r="S56" s="7">
        <f t="shared" si="2"/>
        <v>40175794605</v>
      </c>
      <c r="U56" s="9">
        <f t="shared" si="3"/>
        <v>1.5894570410877662E-2</v>
      </c>
    </row>
    <row r="57" spans="1:21" x14ac:dyDescent="0.55000000000000004">
      <c r="A57" s="1" t="s">
        <v>38</v>
      </c>
      <c r="C57" s="7">
        <v>0</v>
      </c>
      <c r="D57" s="7"/>
      <c r="E57" s="7">
        <v>-36997815870</v>
      </c>
      <c r="F57" s="7"/>
      <c r="G57" s="7">
        <v>0</v>
      </c>
      <c r="H57" s="7"/>
      <c r="I57" s="7">
        <f t="shared" si="0"/>
        <v>-36997815870</v>
      </c>
      <c r="J57" s="7"/>
      <c r="K57" s="9">
        <f t="shared" si="1"/>
        <v>2.4523694818953966E-2</v>
      </c>
      <c r="L57" s="7"/>
      <c r="M57" s="7">
        <v>0</v>
      </c>
      <c r="N57" s="7"/>
      <c r="O57" s="7">
        <v>11626785008</v>
      </c>
      <c r="P57" s="7"/>
      <c r="Q57" s="7">
        <v>0</v>
      </c>
      <c r="R57" s="7"/>
      <c r="S57" s="7">
        <f t="shared" si="2"/>
        <v>11626785008</v>
      </c>
      <c r="U57" s="9">
        <f t="shared" si="3"/>
        <v>4.5998530901189333E-3</v>
      </c>
    </row>
    <row r="58" spans="1:21" x14ac:dyDescent="0.55000000000000004">
      <c r="A58" s="1" t="s">
        <v>15</v>
      </c>
      <c r="C58" s="7">
        <v>0</v>
      </c>
      <c r="D58" s="7"/>
      <c r="E58" s="7">
        <v>-17604625500</v>
      </c>
      <c r="F58" s="7"/>
      <c r="G58" s="7">
        <v>0</v>
      </c>
      <c r="H58" s="7"/>
      <c r="I58" s="7">
        <f t="shared" si="0"/>
        <v>-17604625500</v>
      </c>
      <c r="J58" s="7"/>
      <c r="K58" s="9">
        <f t="shared" si="1"/>
        <v>1.1669079728407623E-2</v>
      </c>
      <c r="L58" s="7"/>
      <c r="M58" s="7">
        <v>0</v>
      </c>
      <c r="N58" s="7"/>
      <c r="O58" s="7">
        <v>10387822500</v>
      </c>
      <c r="P58" s="7"/>
      <c r="Q58" s="7">
        <v>0</v>
      </c>
      <c r="R58" s="7"/>
      <c r="S58" s="7">
        <f t="shared" si="2"/>
        <v>10387822500</v>
      </c>
      <c r="U58" s="9">
        <f t="shared" si="3"/>
        <v>4.109687879611989E-3</v>
      </c>
    </row>
    <row r="59" spans="1:21" x14ac:dyDescent="0.55000000000000004">
      <c r="A59" s="1" t="s">
        <v>54</v>
      </c>
      <c r="C59" s="7">
        <v>0</v>
      </c>
      <c r="D59" s="7"/>
      <c r="E59" s="7">
        <v>3818162293</v>
      </c>
      <c r="F59" s="7"/>
      <c r="G59" s="7">
        <v>0</v>
      </c>
      <c r="H59" s="7"/>
      <c r="I59" s="7">
        <f t="shared" si="0"/>
        <v>3818162293</v>
      </c>
      <c r="J59" s="7"/>
      <c r="K59" s="9">
        <f t="shared" si="1"/>
        <v>-2.5308371491922204E-3</v>
      </c>
      <c r="L59" s="7"/>
      <c r="M59" s="7">
        <v>0</v>
      </c>
      <c r="N59" s="7"/>
      <c r="O59" s="7">
        <v>267271360494</v>
      </c>
      <c r="P59" s="7"/>
      <c r="Q59" s="7">
        <v>0</v>
      </c>
      <c r="R59" s="7"/>
      <c r="S59" s="7">
        <f t="shared" si="2"/>
        <v>267271360494</v>
      </c>
      <c r="U59" s="9">
        <f t="shared" si="3"/>
        <v>0.10573937615795787</v>
      </c>
    </row>
    <row r="60" spans="1:21" x14ac:dyDescent="0.55000000000000004">
      <c r="A60" s="1" t="s">
        <v>61</v>
      </c>
      <c r="C60" s="7">
        <v>0</v>
      </c>
      <c r="D60" s="7"/>
      <c r="E60" s="7">
        <v>-50115168376</v>
      </c>
      <c r="F60" s="7"/>
      <c r="G60" s="7">
        <v>0</v>
      </c>
      <c r="H60" s="7"/>
      <c r="I60" s="7">
        <f t="shared" si="0"/>
        <v>-50115168376</v>
      </c>
      <c r="J60" s="7"/>
      <c r="K60" s="9">
        <f t="shared" si="1"/>
        <v>3.3218422929934883E-2</v>
      </c>
      <c r="L60" s="7"/>
      <c r="M60" s="7">
        <v>0</v>
      </c>
      <c r="N60" s="7"/>
      <c r="O60" s="7">
        <v>51958484914</v>
      </c>
      <c r="P60" s="7"/>
      <c r="Q60" s="7">
        <v>0</v>
      </c>
      <c r="R60" s="7"/>
      <c r="S60" s="7">
        <f t="shared" si="2"/>
        <v>51958484914</v>
      </c>
      <c r="U60" s="9">
        <f t="shared" si="3"/>
        <v>2.055610361979791E-2</v>
      </c>
    </row>
    <row r="61" spans="1:21" x14ac:dyDescent="0.55000000000000004">
      <c r="A61" s="1" t="s">
        <v>53</v>
      </c>
      <c r="C61" s="7">
        <v>0</v>
      </c>
      <c r="D61" s="7"/>
      <c r="E61" s="7">
        <v>-36813902394</v>
      </c>
      <c r="F61" s="7"/>
      <c r="G61" s="7">
        <v>0</v>
      </c>
      <c r="H61" s="7"/>
      <c r="I61" s="7">
        <f t="shared" si="0"/>
        <v>-36813902394</v>
      </c>
      <c r="J61" s="7"/>
      <c r="K61" s="9">
        <f t="shared" si="1"/>
        <v>2.44017892996021E-2</v>
      </c>
      <c r="L61" s="7"/>
      <c r="M61" s="7">
        <v>0</v>
      </c>
      <c r="N61" s="7"/>
      <c r="O61" s="7">
        <v>-1936128694</v>
      </c>
      <c r="P61" s="7"/>
      <c r="Q61" s="7">
        <v>0</v>
      </c>
      <c r="R61" s="7"/>
      <c r="S61" s="7">
        <f t="shared" si="2"/>
        <v>-1936128694</v>
      </c>
      <c r="U61" s="9">
        <f t="shared" si="3"/>
        <v>-7.6598195888510695E-4</v>
      </c>
    </row>
    <row r="62" spans="1:21" x14ac:dyDescent="0.55000000000000004">
      <c r="A62" s="1" t="s">
        <v>65</v>
      </c>
      <c r="C62" s="7">
        <v>0</v>
      </c>
      <c r="D62" s="7"/>
      <c r="E62" s="7">
        <v>-51011359820</v>
      </c>
      <c r="F62" s="7"/>
      <c r="G62" s="7">
        <v>0</v>
      </c>
      <c r="H62" s="7"/>
      <c r="I62" s="7">
        <f t="shared" si="0"/>
        <v>-51011359820</v>
      </c>
      <c r="J62" s="7"/>
      <c r="K62" s="9">
        <f t="shared" si="1"/>
        <v>3.3812455981757132E-2</v>
      </c>
      <c r="L62" s="7"/>
      <c r="M62" s="7">
        <v>0</v>
      </c>
      <c r="N62" s="7"/>
      <c r="O62" s="7">
        <v>27894732077</v>
      </c>
      <c r="P62" s="7"/>
      <c r="Q62" s="7">
        <v>0</v>
      </c>
      <c r="R62" s="7"/>
      <c r="S62" s="7">
        <f t="shared" si="2"/>
        <v>27894732077</v>
      </c>
      <c r="U62" s="9">
        <f t="shared" si="3"/>
        <v>1.1035868424000377E-2</v>
      </c>
    </row>
    <row r="63" spans="1:21" x14ac:dyDescent="0.55000000000000004">
      <c r="A63" s="1" t="s">
        <v>18</v>
      </c>
      <c r="C63" s="7">
        <v>0</v>
      </c>
      <c r="D63" s="7"/>
      <c r="E63" s="7">
        <v>-85751801858</v>
      </c>
      <c r="F63" s="7"/>
      <c r="G63" s="7">
        <v>0</v>
      </c>
      <c r="H63" s="7"/>
      <c r="I63" s="7">
        <f t="shared" si="0"/>
        <v>-85751801858</v>
      </c>
      <c r="J63" s="7"/>
      <c r="K63" s="9">
        <f t="shared" si="1"/>
        <v>5.6839869313642315E-2</v>
      </c>
      <c r="L63" s="7"/>
      <c r="M63" s="7">
        <v>0</v>
      </c>
      <c r="N63" s="7"/>
      <c r="O63" s="7">
        <v>118848988542</v>
      </c>
      <c r="P63" s="7"/>
      <c r="Q63" s="7">
        <v>0</v>
      </c>
      <c r="R63" s="7"/>
      <c r="S63" s="7">
        <f t="shared" si="2"/>
        <v>118848988542</v>
      </c>
      <c r="U63" s="9">
        <f t="shared" si="3"/>
        <v>4.7019695197448891E-2</v>
      </c>
    </row>
    <row r="64" spans="1:21" x14ac:dyDescent="0.55000000000000004">
      <c r="A64" s="1" t="s">
        <v>59</v>
      </c>
      <c r="C64" s="7">
        <v>0</v>
      </c>
      <c r="D64" s="7"/>
      <c r="E64" s="7">
        <v>-8447015024</v>
      </c>
      <c r="F64" s="7"/>
      <c r="G64" s="7">
        <v>0</v>
      </c>
      <c r="H64" s="7"/>
      <c r="I64" s="7">
        <f t="shared" si="0"/>
        <v>-8447015024</v>
      </c>
      <c r="J64" s="7"/>
      <c r="K64" s="9">
        <f t="shared" si="1"/>
        <v>5.5990337188435522E-3</v>
      </c>
      <c r="L64" s="7"/>
      <c r="M64" s="7">
        <v>0</v>
      </c>
      <c r="N64" s="7"/>
      <c r="O64" s="7">
        <v>28269343618</v>
      </c>
      <c r="P64" s="7"/>
      <c r="Q64" s="7">
        <v>0</v>
      </c>
      <c r="R64" s="7"/>
      <c r="S64" s="7">
        <f t="shared" si="2"/>
        <v>28269343618</v>
      </c>
      <c r="U64" s="9">
        <f t="shared" si="3"/>
        <v>1.1184074316968847E-2</v>
      </c>
    </row>
    <row r="65" spans="1:23" x14ac:dyDescent="0.55000000000000004">
      <c r="A65" s="1" t="s">
        <v>66</v>
      </c>
      <c r="C65" s="7">
        <v>0</v>
      </c>
      <c r="D65" s="7"/>
      <c r="E65" s="7">
        <v>1657995260</v>
      </c>
      <c r="F65" s="7"/>
      <c r="G65" s="7">
        <v>0</v>
      </c>
      <c r="H65" s="7"/>
      <c r="I65" s="7">
        <f t="shared" si="0"/>
        <v>1657995260</v>
      </c>
      <c r="J65" s="7"/>
      <c r="K65" s="9">
        <f t="shared" si="1"/>
        <v>-1.098988381108245E-3</v>
      </c>
      <c r="L65" s="7"/>
      <c r="M65" s="7">
        <v>0</v>
      </c>
      <c r="N65" s="7"/>
      <c r="O65" s="7">
        <v>1657995264</v>
      </c>
      <c r="P65" s="7"/>
      <c r="Q65" s="7">
        <v>0</v>
      </c>
      <c r="R65" s="7"/>
      <c r="S65" s="7">
        <f t="shared" si="2"/>
        <v>1657995264</v>
      </c>
      <c r="U65" s="9">
        <f t="shared" si="3"/>
        <v>6.5594527061998596E-4</v>
      </c>
    </row>
    <row r="66" spans="1:23" x14ac:dyDescent="0.55000000000000004">
      <c r="A66" s="1" t="s">
        <v>57</v>
      </c>
      <c r="C66" s="7">
        <v>0</v>
      </c>
      <c r="D66" s="7"/>
      <c r="E66" s="7">
        <v>-14574363480</v>
      </c>
      <c r="F66" s="7"/>
      <c r="G66" s="7">
        <v>0</v>
      </c>
      <c r="H66" s="7"/>
      <c r="I66" s="7">
        <f t="shared" si="0"/>
        <v>-14574363480</v>
      </c>
      <c r="J66" s="7"/>
      <c r="K66" s="9">
        <f t="shared" si="1"/>
        <v>9.6604957281773689E-3</v>
      </c>
      <c r="L66" s="7"/>
      <c r="M66" s="7">
        <v>0</v>
      </c>
      <c r="N66" s="7"/>
      <c r="O66" s="7">
        <v>14041155060</v>
      </c>
      <c r="P66" s="7"/>
      <c r="Q66" s="7">
        <v>0</v>
      </c>
      <c r="R66" s="7"/>
      <c r="S66" s="7">
        <f t="shared" si="2"/>
        <v>14041155060</v>
      </c>
      <c r="U66" s="9">
        <f t="shared" si="3"/>
        <v>5.5550395442196419E-3</v>
      </c>
    </row>
    <row r="67" spans="1:23" x14ac:dyDescent="0.55000000000000004">
      <c r="A67" s="1" t="s">
        <v>43</v>
      </c>
      <c r="C67" s="7">
        <v>0</v>
      </c>
      <c r="D67" s="7"/>
      <c r="E67" s="7">
        <v>4361286213</v>
      </c>
      <c r="F67" s="7"/>
      <c r="G67" s="7">
        <v>0</v>
      </c>
      <c r="H67" s="7"/>
      <c r="I67" s="7">
        <f t="shared" si="0"/>
        <v>4361286213</v>
      </c>
      <c r="J67" s="7"/>
      <c r="K67" s="9">
        <f t="shared" si="1"/>
        <v>-2.8908423265182181E-3</v>
      </c>
      <c r="L67" s="7"/>
      <c r="M67" s="7">
        <v>0</v>
      </c>
      <c r="N67" s="7"/>
      <c r="O67" s="7">
        <v>59108251673</v>
      </c>
      <c r="P67" s="7"/>
      <c r="Q67" s="7">
        <v>0</v>
      </c>
      <c r="R67" s="7"/>
      <c r="S67" s="7">
        <f t="shared" si="2"/>
        <v>59108251673</v>
      </c>
      <c r="U67" s="9">
        <f t="shared" si="3"/>
        <v>2.338473395031376E-2</v>
      </c>
    </row>
    <row r="68" spans="1:23" x14ac:dyDescent="0.55000000000000004">
      <c r="A68" s="1" t="s">
        <v>17</v>
      </c>
      <c r="C68" s="7">
        <v>0</v>
      </c>
      <c r="D68" s="7"/>
      <c r="E68" s="7">
        <v>-60424748912</v>
      </c>
      <c r="F68" s="7"/>
      <c r="G68" s="7">
        <v>0</v>
      </c>
      <c r="H68" s="7"/>
      <c r="I68" s="7">
        <f t="shared" si="0"/>
        <v>-60424748912</v>
      </c>
      <c r="J68" s="7"/>
      <c r="K68" s="9">
        <f t="shared" si="1"/>
        <v>4.005204272156427E-2</v>
      </c>
      <c r="L68" s="7"/>
      <c r="M68" s="7">
        <v>0</v>
      </c>
      <c r="N68" s="7"/>
      <c r="O68" s="7">
        <v>238551873310</v>
      </c>
      <c r="P68" s="7"/>
      <c r="Q68" s="7">
        <v>0</v>
      </c>
      <c r="R68" s="7"/>
      <c r="S68" s="7">
        <f t="shared" si="2"/>
        <v>238551873310</v>
      </c>
      <c r="U68" s="9">
        <f t="shared" si="3"/>
        <v>9.4377213549888983E-2</v>
      </c>
    </row>
    <row r="69" spans="1:23" x14ac:dyDescent="0.55000000000000004">
      <c r="A69" s="1" t="s">
        <v>63</v>
      </c>
      <c r="C69" s="7">
        <v>0</v>
      </c>
      <c r="D69" s="7"/>
      <c r="E69" s="7">
        <v>2753186925</v>
      </c>
      <c r="F69" s="7"/>
      <c r="G69" s="7">
        <v>0</v>
      </c>
      <c r="H69" s="7"/>
      <c r="I69" s="7">
        <f t="shared" si="0"/>
        <v>2753186925</v>
      </c>
      <c r="J69" s="7"/>
      <c r="K69" s="9">
        <f t="shared" si="1"/>
        <v>-1.824927075843472E-3</v>
      </c>
      <c r="L69" s="7"/>
      <c r="M69" s="7">
        <v>0</v>
      </c>
      <c r="N69" s="7"/>
      <c r="O69" s="7">
        <v>-3813260854</v>
      </c>
      <c r="P69" s="7"/>
      <c r="Q69" s="7">
        <v>0</v>
      </c>
      <c r="R69" s="7"/>
      <c r="S69" s="7">
        <f t="shared" si="2"/>
        <v>-3813260854</v>
      </c>
      <c r="U69" s="9">
        <f t="shared" si="3"/>
        <v>-1.5086233821845398E-3</v>
      </c>
    </row>
    <row r="70" spans="1:23" x14ac:dyDescent="0.55000000000000004">
      <c r="A70" s="1" t="s">
        <v>21</v>
      </c>
      <c r="C70" s="7">
        <v>0</v>
      </c>
      <c r="D70" s="7"/>
      <c r="E70" s="7">
        <v>-38940251469</v>
      </c>
      <c r="F70" s="7"/>
      <c r="G70" s="7">
        <v>0</v>
      </c>
      <c r="H70" s="7"/>
      <c r="I70" s="7">
        <f t="shared" si="0"/>
        <v>-38940251469</v>
      </c>
      <c r="J70" s="7"/>
      <c r="K70" s="9">
        <f t="shared" si="1"/>
        <v>2.581122211523347E-2</v>
      </c>
      <c r="L70" s="7"/>
      <c r="M70" s="7">
        <v>0</v>
      </c>
      <c r="N70" s="7"/>
      <c r="O70" s="7">
        <v>1088634692</v>
      </c>
      <c r="P70" s="7"/>
      <c r="Q70" s="7">
        <v>0</v>
      </c>
      <c r="R70" s="7"/>
      <c r="S70" s="7">
        <f t="shared" si="2"/>
        <v>1088634692</v>
      </c>
      <c r="U70" s="9">
        <f t="shared" si="3"/>
        <v>4.3069168721717474E-4</v>
      </c>
    </row>
    <row r="71" spans="1:23" x14ac:dyDescent="0.55000000000000004">
      <c r="A71" s="1" t="s">
        <v>29</v>
      </c>
      <c r="C71" s="7">
        <v>0</v>
      </c>
      <c r="D71" s="7"/>
      <c r="E71" s="7">
        <v>748267131</v>
      </c>
      <c r="F71" s="7"/>
      <c r="G71" s="7">
        <v>0</v>
      </c>
      <c r="H71" s="7"/>
      <c r="I71" s="7">
        <f t="shared" si="0"/>
        <v>748267131</v>
      </c>
      <c r="J71" s="7"/>
      <c r="K71" s="9">
        <f t="shared" si="1"/>
        <v>-4.9598265011577963E-4</v>
      </c>
      <c r="L71" s="7"/>
      <c r="M71" s="7">
        <v>0</v>
      </c>
      <c r="N71" s="7"/>
      <c r="O71" s="7">
        <v>29182419280</v>
      </c>
      <c r="P71" s="7"/>
      <c r="Q71" s="7">
        <v>0</v>
      </c>
      <c r="R71" s="7"/>
      <c r="S71" s="7">
        <f t="shared" si="2"/>
        <v>29182419280</v>
      </c>
      <c r="U71" s="9">
        <f t="shared" si="3"/>
        <v>1.1545310368248131E-2</v>
      </c>
    </row>
    <row r="72" spans="1:23" ht="24.75" thickBot="1" x14ac:dyDescent="0.6">
      <c r="C72" s="8">
        <f>SUM(C8:C71)</f>
        <v>190553727425</v>
      </c>
      <c r="D72" s="7"/>
      <c r="E72" s="8">
        <f>SUM(E8:E71)</f>
        <v>-1748607410356</v>
      </c>
      <c r="F72" s="7"/>
      <c r="G72" s="8">
        <f>SUM(G8:G71)</f>
        <v>49397824051</v>
      </c>
      <c r="H72" s="7"/>
      <c r="I72" s="8">
        <f>SUM(I8:I71)</f>
        <v>-1508655858880</v>
      </c>
      <c r="J72" s="7"/>
      <c r="K72" s="10">
        <f>SUM(K8:K71)</f>
        <v>1</v>
      </c>
      <c r="L72" s="7"/>
      <c r="M72" s="8">
        <f>SUM(M8:M71)</f>
        <v>552822536820</v>
      </c>
      <c r="N72" s="7"/>
      <c r="O72" s="8">
        <f>SUM(SUM(O8:O71))</f>
        <v>1982163276872</v>
      </c>
      <c r="P72" s="7"/>
      <c r="Q72" s="8">
        <f>SUM(Q8:Q71)</f>
        <v>-7343130282</v>
      </c>
      <c r="R72" s="7"/>
      <c r="S72" s="8">
        <f>SUM(S8:S71)</f>
        <v>2527642683410</v>
      </c>
      <c r="T72" s="4"/>
      <c r="U72" s="14">
        <f>SUM(U8:U71)</f>
        <v>0.99999999999999989</v>
      </c>
      <c r="V72" s="4"/>
      <c r="W72" s="4"/>
    </row>
    <row r="73" spans="1:23" ht="24.75" thickTop="1" x14ac:dyDescent="0.55000000000000004">
      <c r="C73" s="7"/>
      <c r="D73" s="4"/>
      <c r="E73" s="7"/>
      <c r="F73" s="4"/>
      <c r="G73" s="7"/>
      <c r="H73" s="4"/>
      <c r="I73" s="4"/>
      <c r="J73" s="4"/>
      <c r="K73" s="4"/>
      <c r="L73" s="4"/>
      <c r="M73" s="7"/>
      <c r="N73" s="4"/>
      <c r="O73" s="7"/>
      <c r="P73" s="4"/>
      <c r="Q73" s="7"/>
      <c r="R73" s="4"/>
      <c r="S73" s="4"/>
      <c r="T73" s="4"/>
      <c r="U73" s="4"/>
      <c r="V73" s="4"/>
      <c r="W73" s="4"/>
    </row>
    <row r="74" spans="1:23" x14ac:dyDescent="0.55000000000000004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2023-02-25T12:49:57Z</dcterms:created>
  <dcterms:modified xsi:type="dcterms:W3CDTF">2023-02-27T13:29:44Z</dcterms:modified>
</cp:coreProperties>
</file>