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فروردین 1402\"/>
    </mc:Choice>
  </mc:AlternateContent>
  <xr:revisionPtr revIDLastSave="0" documentId="13_ncr:1_{AB5A7887-847C-45A5-AD8B-B9CA758B5328}" xr6:coauthVersionLast="47" xr6:coauthVersionMax="47" xr10:uidLastSave="{00000000-0000-0000-0000-000000000000}"/>
  <bookViews>
    <workbookView xWindow="-120" yWindow="-120" windowWidth="29040" windowHeight="15840" tabRatio="786" activeTab="3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جمع درآمدها" sheetId="15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1" i="15"/>
  <c r="K11" i="13"/>
  <c r="K9" i="13"/>
  <c r="K10" i="13"/>
  <c r="K8" i="13"/>
  <c r="G11" i="13"/>
  <c r="G9" i="13"/>
  <c r="G10" i="13"/>
  <c r="G8" i="13"/>
  <c r="E11" i="13"/>
  <c r="I11" i="13"/>
  <c r="C28" i="12"/>
  <c r="E28" i="12"/>
  <c r="G28" i="12"/>
  <c r="K28" i="12"/>
  <c r="M28" i="12"/>
  <c r="O2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8" i="12" s="1"/>
  <c r="Q27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8" i="12" s="1"/>
  <c r="I27" i="12"/>
  <c r="I8" i="12"/>
  <c r="S79" i="11"/>
  <c r="S80" i="11"/>
  <c r="M80" i="11"/>
  <c r="O80" i="11"/>
  <c r="Q80" i="11"/>
  <c r="U9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8" i="11"/>
  <c r="G80" i="11"/>
  <c r="E80" i="11"/>
  <c r="C80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" i="11"/>
  <c r="R69" i="10"/>
  <c r="R73" i="10"/>
  <c r="I68" i="10"/>
  <c r="I28" i="10"/>
  <c r="Q28" i="10"/>
  <c r="I8" i="10"/>
  <c r="Q8" i="10"/>
  <c r="Q68" i="10"/>
  <c r="E68" i="10"/>
  <c r="F68" i="10"/>
  <c r="G68" i="10"/>
  <c r="H68" i="10"/>
  <c r="J68" i="10"/>
  <c r="L68" i="10"/>
  <c r="M68" i="10"/>
  <c r="N68" i="10"/>
  <c r="O68" i="10"/>
  <c r="P6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E74" i="9"/>
  <c r="G74" i="9"/>
  <c r="I74" i="9"/>
  <c r="M74" i="9"/>
  <c r="O74" i="9"/>
  <c r="Q74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8" i="9"/>
  <c r="I23" i="8"/>
  <c r="K23" i="8"/>
  <c r="M23" i="8"/>
  <c r="O23" i="8"/>
  <c r="Q23" i="8"/>
  <c r="S23" i="8"/>
  <c r="S15" i="7"/>
  <c r="Q15" i="7"/>
  <c r="O15" i="7"/>
  <c r="M15" i="7"/>
  <c r="K15" i="7"/>
  <c r="I15" i="7"/>
  <c r="S11" i="6"/>
  <c r="K11" i="6"/>
  <c r="M11" i="6"/>
  <c r="O11" i="6"/>
  <c r="Q11" i="6"/>
  <c r="AK18" i="3"/>
  <c r="AI18" i="3"/>
  <c r="AG18" i="3"/>
  <c r="AA18" i="3"/>
  <c r="W18" i="3"/>
  <c r="S18" i="3"/>
  <c r="Q18" i="3"/>
  <c r="W67" i="1"/>
  <c r="U67" i="1"/>
  <c r="K67" i="1"/>
  <c r="G67" i="1"/>
  <c r="E67" i="1"/>
  <c r="O67" i="1"/>
  <c r="U77" i="11" l="1"/>
  <c r="U8" i="11"/>
  <c r="U76" i="11"/>
  <c r="U72" i="11"/>
  <c r="U68" i="11"/>
  <c r="U64" i="11"/>
  <c r="U60" i="11"/>
  <c r="U56" i="11"/>
  <c r="U52" i="11"/>
  <c r="U48" i="11"/>
  <c r="U44" i="11"/>
  <c r="U40" i="11"/>
  <c r="U36" i="11"/>
  <c r="U32" i="11"/>
  <c r="U28" i="11"/>
  <c r="U24" i="11"/>
  <c r="U20" i="11"/>
  <c r="U16" i="11"/>
  <c r="U12" i="11"/>
  <c r="U79" i="11"/>
  <c r="U75" i="11"/>
  <c r="U71" i="11"/>
  <c r="U67" i="11"/>
  <c r="U63" i="11"/>
  <c r="U59" i="11"/>
  <c r="U55" i="11"/>
  <c r="U51" i="11"/>
  <c r="U47" i="11"/>
  <c r="U43" i="11"/>
  <c r="U39" i="11"/>
  <c r="U35" i="11"/>
  <c r="U31" i="11"/>
  <c r="U27" i="11"/>
  <c r="U23" i="11"/>
  <c r="U19" i="11"/>
  <c r="U15" i="11"/>
  <c r="U11" i="11"/>
  <c r="U78" i="11"/>
  <c r="U74" i="11"/>
  <c r="U70" i="11"/>
  <c r="U66" i="11"/>
  <c r="U62" i="11"/>
  <c r="U58" i="11"/>
  <c r="U54" i="11"/>
  <c r="U50" i="11"/>
  <c r="U46" i="11"/>
  <c r="U42" i="11"/>
  <c r="U38" i="11"/>
  <c r="U34" i="11"/>
  <c r="U30" i="11"/>
  <c r="U26" i="11"/>
  <c r="U22" i="11"/>
  <c r="U18" i="11"/>
  <c r="U14" i="11"/>
  <c r="U10" i="11"/>
  <c r="U73" i="11"/>
  <c r="U69" i="11"/>
  <c r="U65" i="11"/>
  <c r="U61" i="11"/>
  <c r="U57" i="11"/>
  <c r="U53" i="11"/>
  <c r="U49" i="11"/>
  <c r="U45" i="11"/>
  <c r="U41" i="11"/>
  <c r="U37" i="11"/>
  <c r="U33" i="11"/>
  <c r="U29" i="11"/>
  <c r="U25" i="11"/>
  <c r="U21" i="11"/>
  <c r="U17" i="11"/>
  <c r="U13" i="11"/>
  <c r="I80" i="11"/>
  <c r="Y67" i="1"/>
  <c r="U80" i="11" l="1"/>
  <c r="K49" i="11"/>
  <c r="K10" i="11"/>
  <c r="K14" i="11"/>
  <c r="K18" i="11"/>
  <c r="K22" i="11"/>
  <c r="K26" i="11"/>
  <c r="K30" i="11"/>
  <c r="K34" i="11"/>
  <c r="K38" i="11"/>
  <c r="K42" i="11"/>
  <c r="K46" i="11"/>
  <c r="K50" i="11"/>
  <c r="K54" i="11"/>
  <c r="K58" i="11"/>
  <c r="K62" i="11"/>
  <c r="K66" i="11"/>
  <c r="K70" i="11"/>
  <c r="K74" i="11"/>
  <c r="K78" i="11"/>
  <c r="K11" i="11"/>
  <c r="K15" i="11"/>
  <c r="K19" i="11"/>
  <c r="K23" i="11"/>
  <c r="K27" i="11"/>
  <c r="K31" i="11"/>
  <c r="K35" i="11"/>
  <c r="K39" i="11"/>
  <c r="K43" i="11"/>
  <c r="K47" i="11"/>
  <c r="K51" i="11"/>
  <c r="K55" i="11"/>
  <c r="K63" i="11"/>
  <c r="K67" i="11"/>
  <c r="K71" i="11"/>
  <c r="K75" i="11"/>
  <c r="K79" i="11"/>
  <c r="K59" i="11"/>
  <c r="K12" i="11"/>
  <c r="K16" i="11"/>
  <c r="K20" i="11"/>
  <c r="K24" i="11"/>
  <c r="K28" i="11"/>
  <c r="K32" i="11"/>
  <c r="K36" i="11"/>
  <c r="K40" i="11"/>
  <c r="K44" i="11"/>
  <c r="K48" i="11"/>
  <c r="K52" i="11"/>
  <c r="K56" i="11"/>
  <c r="K60" i="11"/>
  <c r="K64" i="11"/>
  <c r="K68" i="11"/>
  <c r="K72" i="11"/>
  <c r="K76" i="11"/>
  <c r="K8" i="11"/>
  <c r="K9" i="11"/>
  <c r="K13" i="11"/>
  <c r="K17" i="11"/>
  <c r="K21" i="11"/>
  <c r="K25" i="11"/>
  <c r="K29" i="11"/>
  <c r="K33" i="11"/>
  <c r="K37" i="11"/>
  <c r="K41" i="11"/>
  <c r="K45" i="11"/>
  <c r="K53" i="11"/>
  <c r="K57" i="11"/>
  <c r="K61" i="11"/>
  <c r="K65" i="11"/>
  <c r="K69" i="11"/>
  <c r="K77" i="11"/>
  <c r="K73" i="11"/>
  <c r="K80" i="11" l="1"/>
</calcChain>
</file>

<file path=xl/sharedStrings.xml><?xml version="1.0" encoding="utf-8"?>
<sst xmlns="http://schemas.openxmlformats.org/spreadsheetml/2006/main" count="759" uniqueCount="206">
  <si>
    <t>صندوق سرمایه‌گذاری مشترک امید توسعه</t>
  </si>
  <si>
    <t>صورت وضعیت سبد</t>
  </si>
  <si>
    <t>برای ماه منتهی به 1402/01/31</t>
  </si>
  <si>
    <t>نام شرکت</t>
  </si>
  <si>
    <t>1401/12/29</t>
  </si>
  <si>
    <t>تغییرات طی دوره</t>
  </si>
  <si>
    <t>1402/01/31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</si>
  <si>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</si>
  <si>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</si>
  <si>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</si>
  <si>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</si>
  <si>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</si>
  <si>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</si>
  <si>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</si>
  <si>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</si>
  <si>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اقتصادی و خودکفایی آزادگان</t>
  </si>
  <si>
    <t>بانک تجارت</t>
  </si>
  <si>
    <t>بانک ملت</t>
  </si>
  <si>
    <t>پارس‌ دارو</t>
  </si>
  <si>
    <t>پالایش نفت بندرعباس</t>
  </si>
  <si>
    <t>پالایش نفت تبریز</t>
  </si>
  <si>
    <t>پتروشیمی پردیس</t>
  </si>
  <si>
    <t>پتروشیمی تندگویان</t>
  </si>
  <si>
    <t>پتروشیمی‌شیراز</t>
  </si>
  <si>
    <t>پنبه و دانه های روغنی خراسان</t>
  </si>
  <si>
    <t>تراکتورسازی‌ایران‌</t>
  </si>
  <si>
    <t>توسعه‌معادن‌وفلزات‌</t>
  </si>
  <si>
    <t>ح . صنایع گلدیران</t>
  </si>
  <si>
    <t>ح. کویر تایر</t>
  </si>
  <si>
    <t>داروپخش‌ (هلدینگ‌</t>
  </si>
  <si>
    <t>دریایی و کشتیرانی خط دریابندر</t>
  </si>
  <si>
    <t>دوده‌ صنعتی‌ پارس‌</t>
  </si>
  <si>
    <t>زغال سنگ پروده طبس</t>
  </si>
  <si>
    <t>سخت آژند</t>
  </si>
  <si>
    <t>سرمایه گذاری تامین اجتماعی</t>
  </si>
  <si>
    <t>سرمایه گذاری دارویی تامین</t>
  </si>
  <si>
    <t>سرمایه گذاری صبا تامین</t>
  </si>
  <si>
    <t>سرمایه گذاری مسکن جنوب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</si>
  <si>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</si>
  <si>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</si>
  <si>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</si>
  <si>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</si>
  <si>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</si>
  <si>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</si>
  <si>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</si>
  <si>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فارس نو</t>
  </si>
  <si>
    <t>سیمان‌ بجنورد</t>
  </si>
  <si>
    <t>سیمان‌ شمال‌</t>
  </si>
  <si>
    <t>سیمان‌هرمزگان‌</t>
  </si>
  <si>
    <t>شرکت صنایع غذایی مینو شرق</t>
  </si>
  <si>
    <t>صنایع پتروشیمی خلیج فارس</t>
  </si>
  <si>
    <t>صنایع پتروشیمی کرمانشاه</t>
  </si>
  <si>
    <t>صنایع فروآلیاژ ایران</t>
  </si>
  <si>
    <t>صنایع گلدیران</t>
  </si>
  <si>
    <t>صنایع‌ کاشی‌ و سرامیک‌ سینا</t>
  </si>
  <si>
    <t>صنایع‌خاک‌چینی‌ایران‌</t>
  </si>
  <si>
    <t>فولاد آلیاژی ایران</t>
  </si>
  <si>
    <t>فولاد مبارکه اصفهان</t>
  </si>
  <si>
    <t>گروه مپنا (سهامی عام)</t>
  </si>
  <si>
    <t>گروه‌بهمن‌</t>
  </si>
  <si>
    <t>گسترش نفت و گاز پارسیان</t>
  </si>
  <si>
    <t>گلتاش‌</t>
  </si>
  <si>
    <t>م .صنایع و معادن احیاء سپاهان</t>
  </si>
  <si>
    <t>مبین انرژی خلیج فارس</t>
  </si>
  <si>
    <t>مدیریت صنعت شوینده ت.ص.بهشهر</t>
  </si>
  <si>
    <t>مس‌ شهیدباهنر</t>
  </si>
  <si>
    <t>ملی شیمی کشاورز</t>
  </si>
  <si>
    <t>نفت‌ بهران‌</t>
  </si>
  <si>
    <t>کویر تایر</t>
  </si>
  <si>
    <t>نفت ایرانول</t>
  </si>
  <si>
    <t>نفت سپاهان</t>
  </si>
  <si>
    <t>سیمان ممتازان کرمان</t>
  </si>
  <si>
    <t>توزیع دارو پخش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</si>
  <si>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</si>
  <si>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</si>
  <si>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</si>
  <si>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</si>
  <si>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</si>
  <si>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</si>
  <si>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</si>
  <si>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</si>
  <si>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</si>
  <si>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</si>
  <si>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</si>
  <si>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</si>
  <si>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</si>
  <si>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</si>
  <si>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</si>
  <si>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</si>
  <si>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</si>
  <si>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</si>
  <si>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</si>
  <si>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</si>
  <si>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</si>
  <si>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</si>
  <si>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</si>
  <si>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</si>
  <si>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</si>
  <si>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گواهی اعتبار مولد سامان0207</t>
  </si>
  <si>
    <t>1401/08/01</t>
  </si>
  <si>
    <t>1402/07/30</t>
  </si>
  <si>
    <t>گواهی اعتبار مولد سپه0208</t>
  </si>
  <si>
    <t>1401/09/01</t>
  </si>
  <si>
    <t>1402/08/30</t>
  </si>
  <si>
    <t>مرابحه عام دولت104-ش.خ020303</t>
  </si>
  <si>
    <t>1401/03/03</t>
  </si>
  <si>
    <t>1402/03/03</t>
  </si>
  <si>
    <t>مرابحه عام دولت86-ش.خ020404</t>
  </si>
  <si>
    <t>1400/03/04</t>
  </si>
  <si>
    <t>1402/04/04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</si>
  <si>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</si>
  <si>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</si>
  <si>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</si>
  <si>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</si>
  <si>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</si>
  <si>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</si>
  <si>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</si>
  <si>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</si>
  <si>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</si>
  <si>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</si>
  <si>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</si>
  <si>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</si>
  <si>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</si>
  <si>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</si>
  <si>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</si>
  <si>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</si>
  <si>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 xml:space="preserve">بانک خاورمیانه ظفر </t>
  </si>
  <si>
    <t>1009-10-810-707074687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</si>
  <si>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</si>
  <si>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</si>
  <si>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</si>
  <si>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</si>
  <si>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</si>
  <si>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</si>
  <si>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</si>
  <si>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</si>
  <si>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</si>
  <si>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</si>
  <si>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دولت107-ش.خ030724</t>
  </si>
  <si>
    <t/>
  </si>
  <si>
    <t>1403/07/24</t>
  </si>
  <si>
    <t>منفعت دولتی4-شرایط خاص14010729</t>
  </si>
  <si>
    <t>1401/07/29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</si>
  <si>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</si>
  <si>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</si>
  <si>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</si>
  <si>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</si>
  <si>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</si>
  <si>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</si>
  <si>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1401/11/23</t>
  </si>
  <si>
    <t>1401/07/30</t>
  </si>
  <si>
    <t>1401/12/24</t>
  </si>
  <si>
    <t>1401/12/27</t>
  </si>
  <si>
    <t>1401/11/17</t>
  </si>
  <si>
    <t>1401/10/28</t>
  </si>
  <si>
    <t>1401/10/13</t>
  </si>
  <si>
    <t>1401/07/27</t>
  </si>
  <si>
    <t>1401/12/22</t>
  </si>
  <si>
    <t>پتروشیمی جم</t>
  </si>
  <si>
    <t>1401/08/14</t>
  </si>
  <si>
    <t>1401/12/28</t>
  </si>
  <si>
    <t>بهای فروش</t>
  </si>
  <si>
    <t>ارزش دفتری</t>
  </si>
  <si>
    <t>سود و زیان ناشی از تغییر قیمت</t>
  </si>
  <si>
    <t>سود و زیان ناشی از فروش</t>
  </si>
  <si>
    <t>سیمان‌ارومیه‌</t>
  </si>
  <si>
    <t>شیشه سازی مینا</t>
  </si>
  <si>
    <t>ح.دریایی وکشتیرانی خط دریابندر</t>
  </si>
  <si>
    <t>گروه انتخاب الکترونیک آرمان</t>
  </si>
  <si>
    <t>فرابورس ایران</t>
  </si>
  <si>
    <t>توسعه معدنی و صنعتی صبانور</t>
  </si>
  <si>
    <t>فروشگاههای زنجیره ای افق کوروش</t>
  </si>
  <si>
    <t>صنعت غذایی کورش</t>
  </si>
  <si>
    <t>گروه مدیریت سرمایه گذاری امید</t>
  </si>
  <si>
    <t>سرمایه گذاری صدرتامین</t>
  </si>
  <si>
    <t>معدنی و صنعتی گل گهر</t>
  </si>
  <si>
    <t>حفاری شمال</t>
  </si>
  <si>
    <t>سرمایه گذاری پارس آریان</t>
  </si>
  <si>
    <t>اسنادخزانه-م4بودجه99-011215</t>
  </si>
  <si>
    <t>اسنادخزانه-م5بودجه00-030626</t>
  </si>
  <si>
    <t>گام بانک صادرات ایران0207</t>
  </si>
  <si>
    <t>اسنادخزانه-م3بودجه99-011110</t>
  </si>
  <si>
    <t>اسنادخزانه-م14بودجه99-021025</t>
  </si>
  <si>
    <t>اسنادخزانه-م5بودجه99-020218</t>
  </si>
  <si>
    <t>اسنادخزانه-م2بودجه99-011019</t>
  </si>
  <si>
    <t>اسنادخزانه-م4بودجه00-030522</t>
  </si>
  <si>
    <t>اسنادخزانه-م11بودجه99-020906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</si>
  <si>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</si>
  <si>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</si>
  <si>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</si>
  <si>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</si>
  <si>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</si>
  <si>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</si>
  <si>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</si>
  <si>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</si>
  <si>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</si>
  <si>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</si>
  <si>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</si>
  <si>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</si>
  <si>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</si>
  <si>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</si>
  <si>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</si>
  <si>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-</t>
  </si>
  <si>
    <t xml:space="preserve">از ابتدای سال مالی </t>
  </si>
  <si>
    <t>تا پایان ماه</t>
  </si>
  <si>
    <t>1402/01/01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</si>
</sst>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7" fontId="2" fillId="0" borderId="0" xfId="0" applyNumberFormat="1" applyFont="1"/>
    <xf numFmtId="10" fontId="2" fillId="0" borderId="2" xfId="1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0</xdr:rowOff>
        </xdr:from>
        <xdr:to>
          <xdr:col>11</xdr:col>
          <xdr:colOff>571500</xdr:colOff>
          <xdr:row>32</xdr:row>
          <xdr:rowOff>161925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D6C64-01D1-4CE7-9BBF-7BFDD9869EF7}">
  <dimension ref="A1"/>
  <sheetViews>
    <sheetView rightToLeft="1" workbookViewId="0"/>
  </sheetViews>
  <sheetFormatPr defaultRowHeight="1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19050</xdr:colOff>
                <xdr:row>0</xdr:row>
                <xdr:rowOff>0</xdr:rowOff>
              </from>
              <to>
                <xdr:col>11</xdr:col>
                <xdr:colOff>571500</xdr:colOff>
                <xdr:row>32</xdr:row>
                <xdr:rowOff>161925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4"/>
  <sheetViews>
    <sheetView rightToLeft="1" topLeftCell="A70" workbookViewId="0">
      <selection activeCell="K88" sqref="K88"/>
    </sheetView>
  </sheetViews>
  <sheetFormatPr defaultRowHeight="24"/>
  <cols>
    <col min="1" max="1" width="32.425781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9" style="1" customWidth="1"/>
    <col min="8" max="8" width="1" style="1" customWidth="1"/>
    <col min="9" max="9" width="18.425781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19.5703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24.75">
      <c r="A3" s="17" t="s">
        <v>129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6" spans="1:21" ht="24.75">
      <c r="A6" s="17" t="s">
        <v>3</v>
      </c>
      <c r="C6" s="18" t="s">
        <v>131</v>
      </c>
      <c r="D6" s="18" t="s">
        <v>131</v>
      </c>
      <c r="E6" s="18" t="s">
        <v>131</v>
      </c>
      <c r="F6" s="18" t="s">
        <v>131</v>
      </c>
      <c r="G6" s="18" t="s">
        <v>131</v>
      </c>
      <c r="H6" s="18" t="s">
        <v>131</v>
      </c>
      <c r="I6" s="18" t="s">
        <v>131</v>
      </c>
      <c r="J6" s="18" t="s">
        <v>131</v>
      </c>
      <c r="K6" s="18" t="s">
        <v>131</v>
      </c>
      <c r="M6" s="18" t="s">
        <v>132</v>
      </c>
      <c r="N6" s="18" t="s">
        <v>132</v>
      </c>
      <c r="O6" s="18" t="s">
        <v>132</v>
      </c>
      <c r="P6" s="18" t="s">
        <v>132</v>
      </c>
      <c r="Q6" s="18" t="s">
        <v>132</v>
      </c>
      <c r="R6" s="18" t="s">
        <v>132</v>
      </c>
      <c r="S6" s="18" t="s">
        <v>132</v>
      </c>
      <c r="T6" s="18" t="s">
        <v>132</v>
      </c>
      <c r="U6" s="18" t="s">
        <v>132</v>
      </c>
    </row>
    <row r="7" spans="1:21" ht="24.75">
      <c r="A7" s="18" t="s">
        <v>3</v>
      </c>
      <c r="C7" s="18" t="s">
        <v>187</v>
      </c>
      <c r="E7" s="18" t="s">
        <v>188</v>
      </c>
      <c r="G7" s="18" t="s">
        <v>189</v>
      </c>
      <c r="I7" s="18" t="s">
        <v>116</v>
      </c>
      <c r="K7" s="18" t="s">
        <v>190</v>
      </c>
      <c r="M7" s="18" t="s">
        <v>187</v>
      </c>
      <c r="O7" s="18" t="s">
        <v>188</v>
      </c>
      <c r="Q7" s="18" t="s">
        <v>189</v>
      </c>
      <c r="S7" s="18" t="s">
        <v>116</v>
      </c>
      <c r="U7" s="18" t="s">
        <v>190</v>
      </c>
    </row>
    <row r="8" spans="1:21">
      <c r="A8" s="1" t="s">
        <v>25</v>
      </c>
      <c r="C8" s="7">
        <v>0</v>
      </c>
      <c r="D8" s="7"/>
      <c r="E8" s="7">
        <v>71011489584</v>
      </c>
      <c r="F8" s="7"/>
      <c r="G8" s="7">
        <v>6886510671</v>
      </c>
      <c r="H8" s="7"/>
      <c r="I8" s="7">
        <f>C8+E8+G8</f>
        <v>77898000255</v>
      </c>
      <c r="J8" s="7"/>
      <c r="K8" s="9">
        <f>I8/$I$80</f>
        <v>1.783169754949487E-2</v>
      </c>
      <c r="L8" s="7"/>
      <c r="M8" s="7">
        <v>0</v>
      </c>
      <c r="N8" s="7"/>
      <c r="O8" s="7">
        <v>289011608836</v>
      </c>
      <c r="P8" s="7"/>
      <c r="Q8" s="7">
        <v>42002903683</v>
      </c>
      <c r="R8" s="7"/>
      <c r="S8" s="7">
        <f>O8-Q8</f>
        <v>247008705153</v>
      </c>
      <c r="T8" s="4"/>
      <c r="U8" s="9">
        <f>S8/$S$80</f>
        <v>2.4981098447538638E-2</v>
      </c>
    </row>
    <row r="9" spans="1:21">
      <c r="A9" s="1" t="s">
        <v>46</v>
      </c>
      <c r="C9" s="7">
        <v>0</v>
      </c>
      <c r="D9" s="7"/>
      <c r="E9" s="7">
        <v>-17336077</v>
      </c>
      <c r="F9" s="7"/>
      <c r="G9" s="7">
        <v>2587501780</v>
      </c>
      <c r="H9" s="7"/>
      <c r="I9" s="7">
        <f t="shared" ref="I9:I72" si="0">C9+E9+G9</f>
        <v>2570165703</v>
      </c>
      <c r="J9" s="7"/>
      <c r="K9" s="9">
        <f t="shared" ref="K9:K72" si="1">I9/$I$80</f>
        <v>5.8833881894213545E-4</v>
      </c>
      <c r="L9" s="7"/>
      <c r="M9" s="7">
        <v>0</v>
      </c>
      <c r="N9" s="7"/>
      <c r="O9" s="7">
        <v>4609938382</v>
      </c>
      <c r="P9" s="7"/>
      <c r="Q9" s="7">
        <v>12403221002</v>
      </c>
      <c r="R9" s="7"/>
      <c r="S9" s="7">
        <f t="shared" ref="S9:S72" si="2">O9-Q9</f>
        <v>-7793282620</v>
      </c>
      <c r="T9" s="4"/>
      <c r="U9" s="9">
        <f t="shared" ref="U9:U72" si="3">S9/$S$80</f>
        <v>-7.8816963247964041E-4</v>
      </c>
    </row>
    <row r="10" spans="1:21">
      <c r="A10" s="1" t="s">
        <v>36</v>
      </c>
      <c r="C10" s="7">
        <v>0</v>
      </c>
      <c r="D10" s="7"/>
      <c r="E10" s="7">
        <v>4540900783</v>
      </c>
      <c r="F10" s="7"/>
      <c r="G10" s="7">
        <v>-2621</v>
      </c>
      <c r="H10" s="7"/>
      <c r="I10" s="7">
        <f t="shared" si="0"/>
        <v>4540898162</v>
      </c>
      <c r="J10" s="7"/>
      <c r="K10" s="9">
        <f t="shared" si="1"/>
        <v>1.0394608637292182E-3</v>
      </c>
      <c r="L10" s="7"/>
      <c r="M10" s="7">
        <v>0</v>
      </c>
      <c r="N10" s="7"/>
      <c r="O10" s="7">
        <v>14366090171</v>
      </c>
      <c r="P10" s="7"/>
      <c r="Q10" s="7">
        <v>10410936916</v>
      </c>
      <c r="R10" s="7"/>
      <c r="S10" s="7">
        <f t="shared" si="2"/>
        <v>3955153255</v>
      </c>
      <c r="T10" s="4"/>
      <c r="U10" s="9">
        <f t="shared" si="3"/>
        <v>4.0000239172565815E-4</v>
      </c>
    </row>
    <row r="11" spans="1:21">
      <c r="A11" s="1" t="s">
        <v>53</v>
      </c>
      <c r="C11" s="7">
        <v>0</v>
      </c>
      <c r="D11" s="7"/>
      <c r="E11" s="7">
        <v>28292829276</v>
      </c>
      <c r="F11" s="7"/>
      <c r="G11" s="7">
        <v>-3449</v>
      </c>
      <c r="H11" s="7"/>
      <c r="I11" s="7">
        <f t="shared" si="0"/>
        <v>28292825827</v>
      </c>
      <c r="J11" s="7"/>
      <c r="K11" s="9">
        <f t="shared" si="1"/>
        <v>6.4765348444900351E-3</v>
      </c>
      <c r="L11" s="7"/>
      <c r="M11" s="7">
        <v>0</v>
      </c>
      <c r="N11" s="7"/>
      <c r="O11" s="7">
        <v>62014131802</v>
      </c>
      <c r="P11" s="7"/>
      <c r="Q11" s="7">
        <v>-3449</v>
      </c>
      <c r="R11" s="7"/>
      <c r="S11" s="7">
        <f t="shared" si="2"/>
        <v>62014135251</v>
      </c>
      <c r="T11" s="4"/>
      <c r="U11" s="9">
        <f t="shared" si="3"/>
        <v>6.2717676969507082E-3</v>
      </c>
    </row>
    <row r="12" spans="1:21">
      <c r="A12" s="1" t="s">
        <v>40</v>
      </c>
      <c r="C12" s="7">
        <v>0</v>
      </c>
      <c r="D12" s="7"/>
      <c r="E12" s="7">
        <v>2020082356</v>
      </c>
      <c r="F12" s="7"/>
      <c r="G12" s="7">
        <v>21091734391</v>
      </c>
      <c r="H12" s="7"/>
      <c r="I12" s="7">
        <f t="shared" si="0"/>
        <v>23111816747</v>
      </c>
      <c r="J12" s="7"/>
      <c r="K12" s="9">
        <f t="shared" si="1"/>
        <v>5.2905456456233185E-3</v>
      </c>
      <c r="L12" s="7"/>
      <c r="M12" s="7">
        <v>0</v>
      </c>
      <c r="N12" s="7"/>
      <c r="O12" s="7">
        <v>58448710161</v>
      </c>
      <c r="P12" s="7"/>
      <c r="Q12" s="7">
        <v>41828714144</v>
      </c>
      <c r="R12" s="7"/>
      <c r="S12" s="7">
        <f t="shared" si="2"/>
        <v>16619996017</v>
      </c>
      <c r="T12" s="4"/>
      <c r="U12" s="9">
        <f t="shared" si="3"/>
        <v>1.6808547554678539E-3</v>
      </c>
    </row>
    <row r="13" spans="1:21">
      <c r="A13" s="1" t="s">
        <v>17</v>
      </c>
      <c r="C13" s="7">
        <v>0</v>
      </c>
      <c r="D13" s="7"/>
      <c r="E13" s="7">
        <v>123304794920</v>
      </c>
      <c r="F13" s="7"/>
      <c r="G13" s="7">
        <v>-1951</v>
      </c>
      <c r="H13" s="7"/>
      <c r="I13" s="7">
        <f t="shared" si="0"/>
        <v>123304792969</v>
      </c>
      <c r="J13" s="7"/>
      <c r="K13" s="9">
        <f t="shared" si="1"/>
        <v>2.8225805122451274E-2</v>
      </c>
      <c r="L13" s="7"/>
      <c r="M13" s="7">
        <v>0</v>
      </c>
      <c r="N13" s="7"/>
      <c r="O13" s="7">
        <v>426098154172</v>
      </c>
      <c r="P13" s="7"/>
      <c r="Q13" s="7">
        <v>33693628655</v>
      </c>
      <c r="R13" s="7"/>
      <c r="S13" s="7">
        <f t="shared" si="2"/>
        <v>392404525517</v>
      </c>
      <c r="T13" s="4"/>
      <c r="U13" s="9">
        <f t="shared" si="3"/>
        <v>3.9685630015055394E-2</v>
      </c>
    </row>
    <row r="14" spans="1:21">
      <c r="A14" s="1" t="s">
        <v>48</v>
      </c>
      <c r="C14" s="7">
        <v>0</v>
      </c>
      <c r="D14" s="7"/>
      <c r="E14" s="7">
        <v>108684373479</v>
      </c>
      <c r="F14" s="7"/>
      <c r="G14" s="7">
        <v>-19447</v>
      </c>
      <c r="H14" s="7"/>
      <c r="I14" s="7">
        <f t="shared" si="0"/>
        <v>108684354032</v>
      </c>
      <c r="J14" s="7"/>
      <c r="K14" s="9">
        <f t="shared" si="1"/>
        <v>2.4879027999649483E-2</v>
      </c>
      <c r="L14" s="7"/>
      <c r="M14" s="7">
        <v>7855378000</v>
      </c>
      <c r="N14" s="7"/>
      <c r="O14" s="7">
        <v>138020595026</v>
      </c>
      <c r="P14" s="7"/>
      <c r="Q14" s="7">
        <v>-19447</v>
      </c>
      <c r="R14" s="7"/>
      <c r="S14" s="7">
        <f t="shared" si="2"/>
        <v>138020614473</v>
      </c>
      <c r="T14" s="4"/>
      <c r="U14" s="9">
        <f t="shared" si="3"/>
        <v>1.3958643910157404E-2</v>
      </c>
    </row>
    <row r="15" spans="1:21">
      <c r="A15" s="1" t="s">
        <v>62</v>
      </c>
      <c r="C15" s="7">
        <v>0</v>
      </c>
      <c r="D15" s="7"/>
      <c r="E15" s="7">
        <v>0</v>
      </c>
      <c r="F15" s="7"/>
      <c r="G15" s="7">
        <v>27854772434</v>
      </c>
      <c r="H15" s="7"/>
      <c r="I15" s="7">
        <f t="shared" si="0"/>
        <v>27854772434</v>
      </c>
      <c r="J15" s="7"/>
      <c r="K15" s="9">
        <f t="shared" si="1"/>
        <v>6.3762596694029233E-3</v>
      </c>
      <c r="L15" s="7"/>
      <c r="M15" s="7">
        <v>4597225600</v>
      </c>
      <c r="N15" s="7"/>
      <c r="O15" s="7">
        <v>0</v>
      </c>
      <c r="P15" s="7"/>
      <c r="Q15" s="7">
        <v>30128994083</v>
      </c>
      <c r="R15" s="7"/>
      <c r="S15" s="7">
        <f t="shared" si="2"/>
        <v>-30128994083</v>
      </c>
      <c r="T15" s="4"/>
      <c r="U15" s="9">
        <f t="shared" si="3"/>
        <v>-3.0470803320333541E-3</v>
      </c>
    </row>
    <row r="16" spans="1:21">
      <c r="A16" s="1" t="s">
        <v>66</v>
      </c>
      <c r="C16" s="7">
        <v>0</v>
      </c>
      <c r="D16" s="7"/>
      <c r="E16" s="7">
        <v>12122957259</v>
      </c>
      <c r="F16" s="7"/>
      <c r="G16" s="7">
        <v>18095970899</v>
      </c>
      <c r="H16" s="7"/>
      <c r="I16" s="7">
        <f t="shared" si="0"/>
        <v>30218928158</v>
      </c>
      <c r="J16" s="7"/>
      <c r="K16" s="9">
        <f t="shared" si="1"/>
        <v>6.9174405686849832E-3</v>
      </c>
      <c r="L16" s="7"/>
      <c r="M16" s="7">
        <v>0</v>
      </c>
      <c r="N16" s="7"/>
      <c r="O16" s="7">
        <v>13397827810</v>
      </c>
      <c r="P16" s="7"/>
      <c r="Q16" s="7">
        <v>18095970899</v>
      </c>
      <c r="R16" s="7"/>
      <c r="S16" s="7">
        <f t="shared" si="2"/>
        <v>-4698143089</v>
      </c>
      <c r="T16" s="4"/>
      <c r="U16" s="9">
        <f t="shared" si="3"/>
        <v>-4.7514428673368095E-4</v>
      </c>
    </row>
    <row r="17" spans="1:21">
      <c r="A17" s="1" t="s">
        <v>65</v>
      </c>
      <c r="C17" s="7">
        <v>0</v>
      </c>
      <c r="D17" s="7"/>
      <c r="E17" s="7">
        <v>59468755872</v>
      </c>
      <c r="F17" s="7"/>
      <c r="G17" s="7">
        <v>75819188854</v>
      </c>
      <c r="H17" s="7"/>
      <c r="I17" s="7">
        <f t="shared" si="0"/>
        <v>135287944726</v>
      </c>
      <c r="J17" s="7"/>
      <c r="K17" s="9">
        <f t="shared" si="1"/>
        <v>3.0968878591873319E-2</v>
      </c>
      <c r="L17" s="7"/>
      <c r="M17" s="7">
        <v>0</v>
      </c>
      <c r="N17" s="7"/>
      <c r="O17" s="7">
        <v>141515376418</v>
      </c>
      <c r="P17" s="7"/>
      <c r="Q17" s="7">
        <v>75819188854</v>
      </c>
      <c r="R17" s="7"/>
      <c r="S17" s="7">
        <f t="shared" si="2"/>
        <v>65696187564</v>
      </c>
      <c r="T17" s="4"/>
      <c r="U17" s="9">
        <f t="shared" si="3"/>
        <v>6.6441501652651988E-3</v>
      </c>
    </row>
    <row r="18" spans="1:21">
      <c r="A18" s="1" t="s">
        <v>29</v>
      </c>
      <c r="C18" s="7">
        <v>0</v>
      </c>
      <c r="D18" s="7"/>
      <c r="E18" s="7">
        <v>306392716239</v>
      </c>
      <c r="F18" s="7"/>
      <c r="G18" s="7">
        <v>5351811535</v>
      </c>
      <c r="H18" s="7"/>
      <c r="I18" s="7">
        <f t="shared" si="0"/>
        <v>311744527774</v>
      </c>
      <c r="J18" s="7"/>
      <c r="K18" s="9">
        <f t="shared" si="1"/>
        <v>7.136170522707691E-2</v>
      </c>
      <c r="L18" s="7"/>
      <c r="M18" s="7">
        <v>0</v>
      </c>
      <c r="N18" s="7"/>
      <c r="O18" s="7">
        <v>461253568572</v>
      </c>
      <c r="P18" s="7"/>
      <c r="Q18" s="7">
        <v>5351811535</v>
      </c>
      <c r="R18" s="7"/>
      <c r="S18" s="7">
        <f t="shared" si="2"/>
        <v>455901757037</v>
      </c>
      <c r="T18" s="4"/>
      <c r="U18" s="9">
        <f t="shared" si="3"/>
        <v>4.6107389890946184E-2</v>
      </c>
    </row>
    <row r="19" spans="1:21">
      <c r="A19" s="1" t="s">
        <v>33</v>
      </c>
      <c r="C19" s="7">
        <v>0</v>
      </c>
      <c r="D19" s="7"/>
      <c r="E19" s="7">
        <v>-84849544</v>
      </c>
      <c r="F19" s="7"/>
      <c r="G19" s="7">
        <v>1956290484</v>
      </c>
      <c r="H19" s="7"/>
      <c r="I19" s="7">
        <f t="shared" si="0"/>
        <v>1871440940</v>
      </c>
      <c r="J19" s="7"/>
      <c r="K19" s="9">
        <f t="shared" si="1"/>
        <v>4.2839313865031362E-4</v>
      </c>
      <c r="L19" s="7"/>
      <c r="M19" s="7">
        <v>0</v>
      </c>
      <c r="N19" s="7"/>
      <c r="O19" s="7">
        <v>2874378243</v>
      </c>
      <c r="P19" s="7"/>
      <c r="Q19" s="7">
        <v>4816147754</v>
      </c>
      <c r="R19" s="7"/>
      <c r="S19" s="7">
        <f t="shared" si="2"/>
        <v>-1941769511</v>
      </c>
      <c r="T19" s="4"/>
      <c r="U19" s="9">
        <f t="shared" si="3"/>
        <v>-1.9637986153837715E-4</v>
      </c>
    </row>
    <row r="20" spans="1:21">
      <c r="A20" s="1" t="s">
        <v>19</v>
      </c>
      <c r="C20" s="7">
        <v>0</v>
      </c>
      <c r="D20" s="7"/>
      <c r="E20" s="7">
        <v>169146163208</v>
      </c>
      <c r="F20" s="7"/>
      <c r="G20" s="7">
        <v>32219302646</v>
      </c>
      <c r="H20" s="7"/>
      <c r="I20" s="7">
        <f t="shared" si="0"/>
        <v>201365465854</v>
      </c>
      <c r="J20" s="7"/>
      <c r="K20" s="9">
        <f t="shared" si="1"/>
        <v>4.6094740202155461E-2</v>
      </c>
      <c r="L20" s="7"/>
      <c r="M20" s="7">
        <v>0</v>
      </c>
      <c r="N20" s="7"/>
      <c r="O20" s="7">
        <v>479056183963</v>
      </c>
      <c r="P20" s="7"/>
      <c r="Q20" s="7">
        <v>32219302646</v>
      </c>
      <c r="R20" s="7"/>
      <c r="S20" s="7">
        <f t="shared" si="2"/>
        <v>446836881317</v>
      </c>
      <c r="T20" s="4"/>
      <c r="U20" s="9">
        <f t="shared" si="3"/>
        <v>4.5190618343822951E-2</v>
      </c>
    </row>
    <row r="21" spans="1:21">
      <c r="A21" s="1" t="s">
        <v>23</v>
      </c>
      <c r="C21" s="7">
        <v>0</v>
      </c>
      <c r="D21" s="7"/>
      <c r="E21" s="7">
        <v>35389374723</v>
      </c>
      <c r="F21" s="7"/>
      <c r="G21" s="7">
        <v>18078240774</v>
      </c>
      <c r="H21" s="7"/>
      <c r="I21" s="7">
        <f t="shared" si="0"/>
        <v>53467615497</v>
      </c>
      <c r="J21" s="7"/>
      <c r="K21" s="9">
        <f t="shared" si="1"/>
        <v>1.2239317378034905E-2</v>
      </c>
      <c r="L21" s="7"/>
      <c r="M21" s="7">
        <v>0</v>
      </c>
      <c r="N21" s="7"/>
      <c r="O21" s="7">
        <v>139293028914</v>
      </c>
      <c r="P21" s="7"/>
      <c r="Q21" s="7">
        <v>18078240774</v>
      </c>
      <c r="R21" s="7"/>
      <c r="S21" s="7">
        <f t="shared" si="2"/>
        <v>121214788140</v>
      </c>
      <c r="T21" s="4"/>
      <c r="U21" s="9">
        <f t="shared" si="3"/>
        <v>1.2258995301186867E-2</v>
      </c>
    </row>
    <row r="22" spans="1:21">
      <c r="A22" s="1" t="s">
        <v>20</v>
      </c>
      <c r="C22" s="7">
        <v>0</v>
      </c>
      <c r="D22" s="7"/>
      <c r="E22" s="7">
        <v>126793923283</v>
      </c>
      <c r="F22" s="7"/>
      <c r="G22" s="7">
        <v>85961056206</v>
      </c>
      <c r="H22" s="7"/>
      <c r="I22" s="7">
        <f t="shared" si="0"/>
        <v>212754979489</v>
      </c>
      <c r="J22" s="7"/>
      <c r="K22" s="9">
        <f t="shared" si="1"/>
        <v>4.8701923463732602E-2</v>
      </c>
      <c r="L22" s="7"/>
      <c r="M22" s="7">
        <v>0</v>
      </c>
      <c r="N22" s="7"/>
      <c r="O22" s="7">
        <v>333425830130</v>
      </c>
      <c r="P22" s="7"/>
      <c r="Q22" s="7">
        <v>96881484370</v>
      </c>
      <c r="R22" s="7"/>
      <c r="S22" s="7">
        <f t="shared" si="2"/>
        <v>236544345760</v>
      </c>
      <c r="T22" s="4"/>
      <c r="U22" s="9">
        <f t="shared" si="3"/>
        <v>2.3922790838399773E-2</v>
      </c>
    </row>
    <row r="23" spans="1:21">
      <c r="A23" s="1" t="s">
        <v>57</v>
      </c>
      <c r="C23" s="7">
        <v>0</v>
      </c>
      <c r="D23" s="7"/>
      <c r="E23" s="7">
        <v>121028537777</v>
      </c>
      <c r="F23" s="7"/>
      <c r="G23" s="7">
        <v>-3305</v>
      </c>
      <c r="H23" s="7"/>
      <c r="I23" s="7">
        <f t="shared" si="0"/>
        <v>121028534472</v>
      </c>
      <c r="J23" s="7"/>
      <c r="K23" s="9">
        <f t="shared" si="1"/>
        <v>2.7704744852224808E-2</v>
      </c>
      <c r="L23" s="7"/>
      <c r="M23" s="7">
        <v>0</v>
      </c>
      <c r="N23" s="7"/>
      <c r="O23" s="7">
        <v>859951004614</v>
      </c>
      <c r="P23" s="7"/>
      <c r="Q23" s="7">
        <v>-3305</v>
      </c>
      <c r="R23" s="7"/>
      <c r="S23" s="7">
        <f t="shared" si="2"/>
        <v>859951007919</v>
      </c>
      <c r="T23" s="4"/>
      <c r="U23" s="9">
        <f t="shared" si="3"/>
        <v>8.6970703221079193E-2</v>
      </c>
    </row>
    <row r="24" spans="1:21">
      <c r="A24" s="1" t="s">
        <v>38</v>
      </c>
      <c r="C24" s="7">
        <v>0</v>
      </c>
      <c r="D24" s="7"/>
      <c r="E24" s="7">
        <v>111452439105</v>
      </c>
      <c r="F24" s="7"/>
      <c r="G24" s="7">
        <v>0</v>
      </c>
      <c r="H24" s="7"/>
      <c r="I24" s="7">
        <f t="shared" si="0"/>
        <v>111452439105</v>
      </c>
      <c r="J24" s="7"/>
      <c r="K24" s="9">
        <f t="shared" si="1"/>
        <v>2.5512672710058325E-2</v>
      </c>
      <c r="L24" s="7"/>
      <c r="M24" s="7">
        <v>0</v>
      </c>
      <c r="N24" s="7"/>
      <c r="O24" s="7">
        <v>228446713197</v>
      </c>
      <c r="P24" s="7"/>
      <c r="Q24" s="7">
        <v>2211757404</v>
      </c>
      <c r="R24" s="7"/>
      <c r="S24" s="7">
        <f t="shared" si="2"/>
        <v>226234955793</v>
      </c>
      <c r="T24" s="4"/>
      <c r="U24" s="9">
        <f t="shared" si="3"/>
        <v>2.2880155982514142E-2</v>
      </c>
    </row>
    <row r="25" spans="1:21">
      <c r="A25" s="1" t="s">
        <v>47</v>
      </c>
      <c r="C25" s="7">
        <v>0</v>
      </c>
      <c r="D25" s="7"/>
      <c r="E25" s="7">
        <v>218264175686</v>
      </c>
      <c r="F25" s="7"/>
      <c r="G25" s="7">
        <v>0</v>
      </c>
      <c r="H25" s="7"/>
      <c r="I25" s="7">
        <f t="shared" si="0"/>
        <v>218264175686</v>
      </c>
      <c r="J25" s="7"/>
      <c r="K25" s="9">
        <f t="shared" si="1"/>
        <v>4.9963038254922973E-2</v>
      </c>
      <c r="L25" s="7"/>
      <c r="M25" s="7">
        <v>43800462598</v>
      </c>
      <c r="N25" s="7"/>
      <c r="O25" s="7">
        <v>271571695465</v>
      </c>
      <c r="P25" s="7"/>
      <c r="Q25" s="7">
        <v>-56495</v>
      </c>
      <c r="R25" s="7"/>
      <c r="S25" s="7">
        <f t="shared" si="2"/>
        <v>271571751960</v>
      </c>
      <c r="T25" s="4"/>
      <c r="U25" s="9">
        <f t="shared" si="3"/>
        <v>2.7465269562386953E-2</v>
      </c>
    </row>
    <row r="26" spans="1:21">
      <c r="A26" s="1" t="s">
        <v>165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9">
        <f t="shared" si="1"/>
        <v>0</v>
      </c>
      <c r="L26" s="7"/>
      <c r="M26" s="7">
        <v>0</v>
      </c>
      <c r="N26" s="7"/>
      <c r="O26" s="7">
        <v>0</v>
      </c>
      <c r="P26" s="7"/>
      <c r="Q26" s="7">
        <v>-844486610</v>
      </c>
      <c r="R26" s="7"/>
      <c r="S26" s="7">
        <f t="shared" si="2"/>
        <v>844486610</v>
      </c>
      <c r="T26" s="4"/>
      <c r="U26" s="9">
        <f t="shared" si="3"/>
        <v>8.5406719285342349E-5</v>
      </c>
    </row>
    <row r="27" spans="1:21">
      <c r="A27" s="1" t="s">
        <v>166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9">
        <f t="shared" si="1"/>
        <v>0</v>
      </c>
      <c r="L27" s="7"/>
      <c r="M27" s="7">
        <v>0</v>
      </c>
      <c r="N27" s="7"/>
      <c r="O27" s="7">
        <v>0</v>
      </c>
      <c r="P27" s="7"/>
      <c r="Q27" s="7">
        <v>647579352</v>
      </c>
      <c r="R27" s="7"/>
      <c r="S27" s="7">
        <f t="shared" si="2"/>
        <v>-647579352</v>
      </c>
      <c r="T27" s="4"/>
      <c r="U27" s="9">
        <f t="shared" si="3"/>
        <v>-6.5492604946392109E-5</v>
      </c>
    </row>
    <row r="28" spans="1:21">
      <c r="A28" s="1" t="s">
        <v>26</v>
      </c>
      <c r="C28" s="7">
        <v>0</v>
      </c>
      <c r="D28" s="7"/>
      <c r="E28" s="7">
        <v>79809247021</v>
      </c>
      <c r="F28" s="7"/>
      <c r="G28" s="7">
        <v>0</v>
      </c>
      <c r="H28" s="7"/>
      <c r="I28" s="7">
        <f t="shared" si="0"/>
        <v>79809247021</v>
      </c>
      <c r="J28" s="7"/>
      <c r="K28" s="9">
        <f t="shared" si="1"/>
        <v>1.8269202673659786E-2</v>
      </c>
      <c r="L28" s="7"/>
      <c r="M28" s="7">
        <v>0</v>
      </c>
      <c r="N28" s="7"/>
      <c r="O28" s="7">
        <v>250815157956</v>
      </c>
      <c r="P28" s="7"/>
      <c r="Q28" s="7">
        <v>21218745327</v>
      </c>
      <c r="R28" s="7"/>
      <c r="S28" s="7">
        <f t="shared" si="2"/>
        <v>229596412629</v>
      </c>
      <c r="T28" s="4"/>
      <c r="U28" s="9">
        <f t="shared" si="3"/>
        <v>2.3220115192029669E-2</v>
      </c>
    </row>
    <row r="29" spans="1:21">
      <c r="A29" s="1" t="s">
        <v>167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9">
        <f t="shared" si="1"/>
        <v>0</v>
      </c>
      <c r="L29" s="7"/>
      <c r="M29" s="7">
        <v>0</v>
      </c>
      <c r="N29" s="7"/>
      <c r="O29" s="7">
        <v>0</v>
      </c>
      <c r="P29" s="7"/>
      <c r="Q29" s="7">
        <v>-26520</v>
      </c>
      <c r="R29" s="7"/>
      <c r="S29" s="7">
        <f t="shared" si="2"/>
        <v>26520</v>
      </c>
      <c r="T29" s="4"/>
      <c r="U29" s="9">
        <f t="shared" si="3"/>
        <v>2.682086570262232E-9</v>
      </c>
    </row>
    <row r="30" spans="1:21">
      <c r="A30" s="1" t="s">
        <v>168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9">
        <f t="shared" si="1"/>
        <v>0</v>
      </c>
      <c r="L30" s="7"/>
      <c r="M30" s="7">
        <v>0</v>
      </c>
      <c r="N30" s="7"/>
      <c r="O30" s="7">
        <v>0</v>
      </c>
      <c r="P30" s="7"/>
      <c r="Q30" s="7">
        <v>26262966681</v>
      </c>
      <c r="R30" s="7"/>
      <c r="S30" s="7">
        <f t="shared" si="2"/>
        <v>-26262966681</v>
      </c>
      <c r="T30" s="4"/>
      <c r="U30" s="9">
        <f t="shared" si="3"/>
        <v>-2.6560916376453456E-3</v>
      </c>
    </row>
    <row r="31" spans="1:21">
      <c r="A31" s="1" t="s">
        <v>27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J31" s="7"/>
      <c r="K31" s="9">
        <f t="shared" si="1"/>
        <v>0</v>
      </c>
      <c r="L31" s="7"/>
      <c r="M31" s="7">
        <v>0</v>
      </c>
      <c r="N31" s="7"/>
      <c r="O31" s="7">
        <v>-2379726</v>
      </c>
      <c r="P31" s="7"/>
      <c r="Q31" s="7">
        <v>0</v>
      </c>
      <c r="R31" s="7"/>
      <c r="S31" s="7">
        <f t="shared" si="2"/>
        <v>-2379726</v>
      </c>
      <c r="T31" s="4"/>
      <c r="U31" s="9">
        <f t="shared" si="3"/>
        <v>-2.406723659692255E-7</v>
      </c>
    </row>
    <row r="32" spans="1:21">
      <c r="A32" s="1" t="s">
        <v>39</v>
      </c>
      <c r="C32" s="7">
        <v>0</v>
      </c>
      <c r="D32" s="7"/>
      <c r="E32" s="7">
        <v>228919945238</v>
      </c>
      <c r="F32" s="7"/>
      <c r="G32" s="7">
        <v>0</v>
      </c>
      <c r="H32" s="7"/>
      <c r="I32" s="7">
        <f t="shared" si="0"/>
        <v>228919945238</v>
      </c>
      <c r="J32" s="7"/>
      <c r="K32" s="9">
        <f t="shared" si="1"/>
        <v>5.2402259533856695E-2</v>
      </c>
      <c r="L32" s="7"/>
      <c r="M32" s="7">
        <v>194474701600</v>
      </c>
      <c r="N32" s="7"/>
      <c r="O32" s="7">
        <v>702664722354</v>
      </c>
      <c r="P32" s="7"/>
      <c r="Q32" s="7">
        <v>-3953</v>
      </c>
      <c r="R32" s="7"/>
      <c r="S32" s="7">
        <f t="shared" si="2"/>
        <v>702664726307</v>
      </c>
      <c r="T32" s="4"/>
      <c r="U32" s="9">
        <f t="shared" si="3"/>
        <v>7.1063635966251565E-2</v>
      </c>
    </row>
    <row r="33" spans="1:21">
      <c r="A33" s="1" t="s">
        <v>21</v>
      </c>
      <c r="C33" s="7">
        <v>0</v>
      </c>
      <c r="D33" s="7"/>
      <c r="E33" s="7">
        <v>66067857928</v>
      </c>
      <c r="F33" s="7"/>
      <c r="G33" s="7">
        <v>0</v>
      </c>
      <c r="H33" s="7"/>
      <c r="I33" s="7">
        <f t="shared" si="0"/>
        <v>66067857928</v>
      </c>
      <c r="J33" s="7"/>
      <c r="K33" s="9">
        <f t="shared" si="1"/>
        <v>1.5123649598944289E-2</v>
      </c>
      <c r="L33" s="7"/>
      <c r="M33" s="7">
        <v>85116506500</v>
      </c>
      <c r="N33" s="7"/>
      <c r="O33" s="7">
        <v>-1368162814</v>
      </c>
      <c r="P33" s="7"/>
      <c r="Q33" s="7">
        <v>-2624838444</v>
      </c>
      <c r="R33" s="7"/>
      <c r="S33" s="7">
        <f t="shared" si="2"/>
        <v>1256675630</v>
      </c>
      <c r="T33" s="4"/>
      <c r="U33" s="9">
        <f t="shared" si="3"/>
        <v>1.2709324398185634E-4</v>
      </c>
    </row>
    <row r="34" spans="1:21">
      <c r="A34" s="1" t="s">
        <v>169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9">
        <f t="shared" si="1"/>
        <v>0</v>
      </c>
      <c r="L34" s="7"/>
      <c r="M34" s="7">
        <v>0</v>
      </c>
      <c r="N34" s="7"/>
      <c r="O34" s="7">
        <v>0</v>
      </c>
      <c r="P34" s="7"/>
      <c r="Q34" s="7">
        <v>-5964298</v>
      </c>
      <c r="R34" s="7"/>
      <c r="S34" s="7">
        <f t="shared" si="2"/>
        <v>5964298</v>
      </c>
      <c r="T34" s="4"/>
      <c r="U34" s="9">
        <f t="shared" si="3"/>
        <v>6.0319621292767305E-7</v>
      </c>
    </row>
    <row r="35" spans="1:21">
      <c r="A35" s="1" t="s">
        <v>42</v>
      </c>
      <c r="C35" s="7">
        <v>133638250902</v>
      </c>
      <c r="D35" s="7"/>
      <c r="E35" s="7">
        <v>121467614020</v>
      </c>
      <c r="F35" s="7"/>
      <c r="G35" s="7">
        <v>0</v>
      </c>
      <c r="H35" s="7"/>
      <c r="I35" s="7">
        <f t="shared" si="0"/>
        <v>255105864922</v>
      </c>
      <c r="J35" s="7"/>
      <c r="K35" s="9">
        <f t="shared" si="1"/>
        <v>5.8396500699636568E-2</v>
      </c>
      <c r="L35" s="7"/>
      <c r="M35" s="7">
        <v>133638250902</v>
      </c>
      <c r="N35" s="7"/>
      <c r="O35" s="7">
        <v>905059851011</v>
      </c>
      <c r="P35" s="7"/>
      <c r="Q35" s="7">
        <v>6128440</v>
      </c>
      <c r="R35" s="7"/>
      <c r="S35" s="7">
        <f t="shared" si="2"/>
        <v>905053722571</v>
      </c>
      <c r="T35" s="4"/>
      <c r="U35" s="9">
        <f t="shared" si="3"/>
        <v>9.153214308723677E-2</v>
      </c>
    </row>
    <row r="36" spans="1:21">
      <c r="A36" s="1" t="s">
        <v>50</v>
      </c>
      <c r="C36" s="7">
        <v>0</v>
      </c>
      <c r="D36" s="7"/>
      <c r="E36" s="7">
        <v>11771235563</v>
      </c>
      <c r="F36" s="7"/>
      <c r="G36" s="7">
        <v>0</v>
      </c>
      <c r="H36" s="7"/>
      <c r="I36" s="7">
        <f t="shared" si="0"/>
        <v>11771235563</v>
      </c>
      <c r="J36" s="7"/>
      <c r="K36" s="9">
        <f t="shared" si="1"/>
        <v>2.6945635530586185E-3</v>
      </c>
      <c r="L36" s="7"/>
      <c r="M36" s="7">
        <v>15850505500</v>
      </c>
      <c r="N36" s="7"/>
      <c r="O36" s="7">
        <v>35970985077</v>
      </c>
      <c r="P36" s="7"/>
      <c r="Q36" s="7">
        <v>47583222169</v>
      </c>
      <c r="R36" s="7"/>
      <c r="S36" s="7">
        <f t="shared" si="2"/>
        <v>-11612237092</v>
      </c>
      <c r="T36" s="4"/>
      <c r="U36" s="9">
        <f t="shared" si="3"/>
        <v>-1.1743976302848475E-3</v>
      </c>
    </row>
    <row r="37" spans="1:21">
      <c r="A37" s="1" t="s">
        <v>170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0"/>
        <v>0</v>
      </c>
      <c r="J37" s="7"/>
      <c r="K37" s="9">
        <f t="shared" si="1"/>
        <v>0</v>
      </c>
      <c r="L37" s="7"/>
      <c r="M37" s="7">
        <v>0</v>
      </c>
      <c r="N37" s="7"/>
      <c r="O37" s="7">
        <v>0</v>
      </c>
      <c r="P37" s="7"/>
      <c r="Q37" s="7">
        <v>-29700</v>
      </c>
      <c r="R37" s="7"/>
      <c r="S37" s="7">
        <f t="shared" si="2"/>
        <v>29700</v>
      </c>
      <c r="T37" s="4"/>
      <c r="U37" s="9">
        <f t="shared" si="3"/>
        <v>3.0036942359271606E-9</v>
      </c>
    </row>
    <row r="38" spans="1:21">
      <c r="A38" s="1" t="s">
        <v>171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J38" s="7"/>
      <c r="K38" s="9">
        <f t="shared" si="1"/>
        <v>0</v>
      </c>
      <c r="L38" s="7"/>
      <c r="M38" s="7">
        <v>0</v>
      </c>
      <c r="N38" s="7"/>
      <c r="O38" s="7">
        <v>0</v>
      </c>
      <c r="P38" s="7"/>
      <c r="Q38" s="7">
        <v>4166299954</v>
      </c>
      <c r="R38" s="7"/>
      <c r="S38" s="7">
        <f t="shared" si="2"/>
        <v>-4166299954</v>
      </c>
      <c r="T38" s="4"/>
      <c r="U38" s="9">
        <f t="shared" si="3"/>
        <v>-4.2135660461189875E-4</v>
      </c>
    </row>
    <row r="39" spans="1:21">
      <c r="A39" s="1" t="s">
        <v>172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9">
        <f t="shared" si="1"/>
        <v>0</v>
      </c>
      <c r="L39" s="7"/>
      <c r="M39" s="7">
        <v>0</v>
      </c>
      <c r="N39" s="7"/>
      <c r="O39" s="7">
        <v>0</v>
      </c>
      <c r="P39" s="7"/>
      <c r="Q39" s="7">
        <v>-14242244003</v>
      </c>
      <c r="R39" s="7"/>
      <c r="S39" s="7">
        <f t="shared" si="2"/>
        <v>14242244003</v>
      </c>
      <c r="T39" s="4"/>
      <c r="U39" s="9">
        <f t="shared" si="3"/>
        <v>1.4403820275582244E-3</v>
      </c>
    </row>
    <row r="40" spans="1:21">
      <c r="A40" s="1" t="s">
        <v>37</v>
      </c>
      <c r="C40" s="7">
        <v>0</v>
      </c>
      <c r="D40" s="7"/>
      <c r="E40" s="7">
        <v>17795980125</v>
      </c>
      <c r="F40" s="7"/>
      <c r="G40" s="7">
        <v>0</v>
      </c>
      <c r="H40" s="7"/>
      <c r="I40" s="7">
        <f t="shared" si="0"/>
        <v>17795980125</v>
      </c>
      <c r="J40" s="7"/>
      <c r="K40" s="9">
        <f t="shared" si="1"/>
        <v>4.0736929593446587E-3</v>
      </c>
      <c r="L40" s="7"/>
      <c r="M40" s="7">
        <v>0</v>
      </c>
      <c r="N40" s="7"/>
      <c r="O40" s="7">
        <v>19732190625</v>
      </c>
      <c r="P40" s="7"/>
      <c r="Q40" s="7">
        <v>4232468762</v>
      </c>
      <c r="R40" s="7"/>
      <c r="S40" s="7">
        <f t="shared" si="2"/>
        <v>15499721863</v>
      </c>
      <c r="T40" s="4"/>
      <c r="U40" s="9">
        <f t="shared" si="3"/>
        <v>1.5675564046588313E-3</v>
      </c>
    </row>
    <row r="41" spans="1:21">
      <c r="A41" s="1" t="s">
        <v>58</v>
      </c>
      <c r="C41" s="7">
        <v>0</v>
      </c>
      <c r="D41" s="7"/>
      <c r="E41" s="7">
        <v>20435113292</v>
      </c>
      <c r="F41" s="7"/>
      <c r="G41" s="7">
        <v>0</v>
      </c>
      <c r="H41" s="7"/>
      <c r="I41" s="7">
        <f t="shared" si="0"/>
        <v>20435113292</v>
      </c>
      <c r="J41" s="7"/>
      <c r="K41" s="9">
        <f t="shared" si="1"/>
        <v>4.6778191791799865E-3</v>
      </c>
      <c r="L41" s="7"/>
      <c r="M41" s="7">
        <v>3500000000</v>
      </c>
      <c r="N41" s="7"/>
      <c r="O41" s="7">
        <v>50623951193</v>
      </c>
      <c r="P41" s="7"/>
      <c r="Q41" s="7">
        <v>17721191847</v>
      </c>
      <c r="R41" s="7"/>
      <c r="S41" s="7">
        <f t="shared" si="2"/>
        <v>32902759346</v>
      </c>
      <c r="T41" s="4"/>
      <c r="U41" s="9">
        <f t="shared" si="3"/>
        <v>3.3276036563528186E-3</v>
      </c>
    </row>
    <row r="42" spans="1:21">
      <c r="A42" s="1" t="s">
        <v>173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9">
        <f t="shared" si="1"/>
        <v>0</v>
      </c>
      <c r="L42" s="7"/>
      <c r="M42" s="7">
        <v>0</v>
      </c>
      <c r="N42" s="7"/>
      <c r="O42" s="7">
        <v>0</v>
      </c>
      <c r="P42" s="7"/>
      <c r="Q42" s="7">
        <v>12319444158</v>
      </c>
      <c r="R42" s="7"/>
      <c r="S42" s="7">
        <f t="shared" si="2"/>
        <v>-12319444158</v>
      </c>
      <c r="T42" s="4"/>
      <c r="U42" s="9">
        <f t="shared" si="3"/>
        <v>-1.2459206534414522E-3</v>
      </c>
    </row>
    <row r="43" spans="1:21">
      <c r="A43" s="1" t="s">
        <v>158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9">
        <f t="shared" si="1"/>
        <v>0</v>
      </c>
      <c r="L43" s="7"/>
      <c r="M43" s="7">
        <v>16448298000</v>
      </c>
      <c r="N43" s="7"/>
      <c r="O43" s="7">
        <v>0</v>
      </c>
      <c r="P43" s="7"/>
      <c r="Q43" s="7">
        <v>-15553440447</v>
      </c>
      <c r="R43" s="7"/>
      <c r="S43" s="7">
        <f t="shared" si="2"/>
        <v>15553440447</v>
      </c>
      <c r="T43" s="4"/>
      <c r="U43" s="9">
        <f t="shared" si="3"/>
        <v>1.5729892060434431E-3</v>
      </c>
    </row>
    <row r="44" spans="1:21">
      <c r="A44" s="1" t="s">
        <v>174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9">
        <f t="shared" si="1"/>
        <v>0</v>
      </c>
      <c r="L44" s="7"/>
      <c r="M44" s="7">
        <v>0</v>
      </c>
      <c r="N44" s="7"/>
      <c r="O44" s="7">
        <v>0</v>
      </c>
      <c r="P44" s="7"/>
      <c r="Q44" s="7">
        <v>23974154877</v>
      </c>
      <c r="R44" s="7"/>
      <c r="S44" s="7">
        <f t="shared" si="2"/>
        <v>-23974154877</v>
      </c>
      <c r="T44" s="4"/>
      <c r="U44" s="9">
        <f t="shared" si="3"/>
        <v>-2.4246138321639705E-3</v>
      </c>
    </row>
    <row r="45" spans="1:21">
      <c r="A45" s="1" t="s">
        <v>175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9">
        <f t="shared" si="1"/>
        <v>0</v>
      </c>
      <c r="L45" s="7"/>
      <c r="M45" s="7">
        <v>0</v>
      </c>
      <c r="N45" s="7"/>
      <c r="O45" s="7">
        <v>0</v>
      </c>
      <c r="P45" s="7"/>
      <c r="Q45" s="7">
        <v>-100916033</v>
      </c>
      <c r="R45" s="7"/>
      <c r="S45" s="7">
        <f t="shared" si="2"/>
        <v>100916033</v>
      </c>
      <c r="T45" s="4"/>
      <c r="U45" s="9">
        <f t="shared" si="3"/>
        <v>1.0206091132482664E-5</v>
      </c>
    </row>
    <row r="46" spans="1:21">
      <c r="A46" s="1" t="s">
        <v>176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J46" s="7"/>
      <c r="K46" s="9">
        <f t="shared" si="1"/>
        <v>0</v>
      </c>
      <c r="L46" s="7"/>
      <c r="M46" s="7">
        <v>0</v>
      </c>
      <c r="N46" s="7"/>
      <c r="O46" s="7">
        <v>0</v>
      </c>
      <c r="P46" s="7"/>
      <c r="Q46" s="7">
        <v>688982978</v>
      </c>
      <c r="R46" s="7"/>
      <c r="S46" s="7">
        <f t="shared" si="2"/>
        <v>-688982978</v>
      </c>
      <c r="T46" s="4"/>
      <c r="U46" s="9">
        <f t="shared" si="3"/>
        <v>-6.9679939382846109E-5</v>
      </c>
    </row>
    <row r="47" spans="1:21">
      <c r="A47" s="1" t="s">
        <v>49</v>
      </c>
      <c r="C47" s="7">
        <v>0</v>
      </c>
      <c r="D47" s="7"/>
      <c r="E47" s="7">
        <v>43870408650</v>
      </c>
      <c r="F47" s="7"/>
      <c r="G47" s="7">
        <v>0</v>
      </c>
      <c r="H47" s="7"/>
      <c r="I47" s="7">
        <f t="shared" si="0"/>
        <v>43870408650</v>
      </c>
      <c r="J47" s="7"/>
      <c r="K47" s="9">
        <f t="shared" si="1"/>
        <v>1.0042412589010351E-2</v>
      </c>
      <c r="L47" s="7"/>
      <c r="M47" s="7">
        <v>0</v>
      </c>
      <c r="N47" s="7"/>
      <c r="O47" s="7">
        <v>82433562263</v>
      </c>
      <c r="P47" s="7"/>
      <c r="Q47" s="7">
        <v>6017347394</v>
      </c>
      <c r="R47" s="7"/>
      <c r="S47" s="7">
        <f t="shared" si="2"/>
        <v>76416214869</v>
      </c>
      <c r="T47" s="4"/>
      <c r="U47" s="9">
        <f t="shared" si="3"/>
        <v>7.7283146172857468E-3</v>
      </c>
    </row>
    <row r="48" spans="1:21">
      <c r="A48" s="1" t="s">
        <v>24</v>
      </c>
      <c r="C48" s="7">
        <v>813099179</v>
      </c>
      <c r="D48" s="7"/>
      <c r="E48" s="7">
        <v>29692273500</v>
      </c>
      <c r="F48" s="7"/>
      <c r="G48" s="7">
        <v>0</v>
      </c>
      <c r="H48" s="7"/>
      <c r="I48" s="7">
        <f t="shared" si="0"/>
        <v>30505372679</v>
      </c>
      <c r="J48" s="7"/>
      <c r="K48" s="9">
        <f t="shared" si="1"/>
        <v>6.9830108278246469E-3</v>
      </c>
      <c r="L48" s="7"/>
      <c r="M48" s="7">
        <v>813099179</v>
      </c>
      <c r="N48" s="7"/>
      <c r="O48" s="7">
        <v>48449899802</v>
      </c>
      <c r="P48" s="7"/>
      <c r="Q48" s="7">
        <v>11051010495</v>
      </c>
      <c r="R48" s="7"/>
      <c r="S48" s="7">
        <f t="shared" si="2"/>
        <v>37398889307</v>
      </c>
      <c r="T48" s="4"/>
      <c r="U48" s="9">
        <f t="shared" si="3"/>
        <v>3.7823174492092192E-3</v>
      </c>
    </row>
    <row r="49" spans="1:21">
      <c r="A49" s="1" t="s">
        <v>31</v>
      </c>
      <c r="C49" s="7">
        <v>0</v>
      </c>
      <c r="D49" s="7"/>
      <c r="E49" s="7">
        <v>18318323479</v>
      </c>
      <c r="F49" s="7"/>
      <c r="G49" s="7">
        <v>0</v>
      </c>
      <c r="H49" s="7"/>
      <c r="I49" s="7">
        <f t="shared" si="0"/>
        <v>18318323479</v>
      </c>
      <c r="J49" s="7"/>
      <c r="K49" s="9">
        <f t="shared" si="1"/>
        <v>4.1932630211565973E-3</v>
      </c>
      <c r="L49" s="7"/>
      <c r="M49" s="7">
        <v>0</v>
      </c>
      <c r="N49" s="7"/>
      <c r="O49" s="7">
        <v>34852677208</v>
      </c>
      <c r="P49" s="7"/>
      <c r="Q49" s="7">
        <v>4586847991</v>
      </c>
      <c r="R49" s="7"/>
      <c r="S49" s="7">
        <f t="shared" si="2"/>
        <v>30265829217</v>
      </c>
      <c r="T49" s="4"/>
      <c r="U49" s="9">
        <f t="shared" si="3"/>
        <v>3.0609190829851427E-3</v>
      </c>
    </row>
    <row r="50" spans="1:21">
      <c r="A50" s="1" t="s">
        <v>177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J50" s="7"/>
      <c r="K50" s="9">
        <f t="shared" si="1"/>
        <v>0</v>
      </c>
      <c r="L50" s="7"/>
      <c r="M50" s="7">
        <v>0</v>
      </c>
      <c r="N50" s="7"/>
      <c r="O50" s="7">
        <v>0</v>
      </c>
      <c r="P50" s="7"/>
      <c r="Q50" s="7">
        <v>-10641565967</v>
      </c>
      <c r="R50" s="7"/>
      <c r="S50" s="7">
        <f t="shared" si="2"/>
        <v>10641565967</v>
      </c>
      <c r="T50" s="4"/>
      <c r="U50" s="9">
        <f t="shared" si="3"/>
        <v>1.0762293049264829E-3</v>
      </c>
    </row>
    <row r="51" spans="1:21">
      <c r="A51" s="1" t="s">
        <v>30</v>
      </c>
      <c r="C51" s="7">
        <v>0</v>
      </c>
      <c r="D51" s="7"/>
      <c r="E51" s="7">
        <v>8509235796</v>
      </c>
      <c r="F51" s="7"/>
      <c r="G51" s="7">
        <v>0</v>
      </c>
      <c r="H51" s="7"/>
      <c r="I51" s="7">
        <f t="shared" si="0"/>
        <v>8509235796</v>
      </c>
      <c r="J51" s="7"/>
      <c r="K51" s="9">
        <f t="shared" si="1"/>
        <v>1.9478564095984988E-3</v>
      </c>
      <c r="L51" s="7"/>
      <c r="M51" s="7">
        <v>0</v>
      </c>
      <c r="N51" s="7"/>
      <c r="O51" s="7">
        <v>1141007841</v>
      </c>
      <c r="P51" s="7"/>
      <c r="Q51" s="7">
        <v>-20530796600</v>
      </c>
      <c r="R51" s="7"/>
      <c r="S51" s="7">
        <f t="shared" si="2"/>
        <v>21671804441</v>
      </c>
      <c r="T51" s="4"/>
      <c r="U51" s="9">
        <f t="shared" si="3"/>
        <v>2.1917668040933448E-3</v>
      </c>
    </row>
    <row r="52" spans="1:21">
      <c r="A52" s="1" t="s">
        <v>61</v>
      </c>
      <c r="C52" s="7">
        <v>0</v>
      </c>
      <c r="D52" s="7"/>
      <c r="E52" s="7">
        <v>77149403897</v>
      </c>
      <c r="F52" s="7"/>
      <c r="G52" s="7">
        <v>0</v>
      </c>
      <c r="H52" s="7"/>
      <c r="I52" s="7">
        <f t="shared" si="0"/>
        <v>77149403897</v>
      </c>
      <c r="J52" s="7"/>
      <c r="K52" s="9">
        <f t="shared" si="1"/>
        <v>1.7660335719938115E-2</v>
      </c>
      <c r="L52" s="7"/>
      <c r="M52" s="7">
        <v>14866938737</v>
      </c>
      <c r="N52" s="7"/>
      <c r="O52" s="7">
        <v>96127030987</v>
      </c>
      <c r="P52" s="7"/>
      <c r="Q52" s="7">
        <v>0</v>
      </c>
      <c r="R52" s="7"/>
      <c r="S52" s="7">
        <f t="shared" si="2"/>
        <v>96127030987</v>
      </c>
      <c r="T52" s="4"/>
      <c r="U52" s="9">
        <f t="shared" si="3"/>
        <v>9.7217578751664455E-3</v>
      </c>
    </row>
    <row r="53" spans="1:21">
      <c r="A53" s="1" t="s">
        <v>60</v>
      </c>
      <c r="C53" s="7">
        <v>0</v>
      </c>
      <c r="D53" s="7"/>
      <c r="E53" s="7">
        <v>309015572537</v>
      </c>
      <c r="F53" s="7"/>
      <c r="G53" s="7">
        <v>0</v>
      </c>
      <c r="H53" s="7"/>
      <c r="I53" s="7">
        <f t="shared" si="0"/>
        <v>309015572537</v>
      </c>
      <c r="J53" s="7"/>
      <c r="K53" s="9">
        <f t="shared" si="1"/>
        <v>7.073701776073632E-2</v>
      </c>
      <c r="L53" s="7"/>
      <c r="M53" s="7">
        <v>240214034100</v>
      </c>
      <c r="N53" s="7"/>
      <c r="O53" s="7">
        <v>589470614886</v>
      </c>
      <c r="P53" s="7"/>
      <c r="Q53" s="7">
        <v>0</v>
      </c>
      <c r="R53" s="7"/>
      <c r="S53" s="7">
        <f t="shared" si="2"/>
        <v>589470614886</v>
      </c>
      <c r="T53" s="4"/>
      <c r="U53" s="9">
        <f t="shared" si="3"/>
        <v>5.9615807682879371E-2</v>
      </c>
    </row>
    <row r="54" spans="1:21">
      <c r="A54" s="1" t="s">
        <v>68</v>
      </c>
      <c r="C54" s="7">
        <v>0</v>
      </c>
      <c r="D54" s="7"/>
      <c r="E54" s="7">
        <v>133265414732</v>
      </c>
      <c r="F54" s="7"/>
      <c r="G54" s="7">
        <v>0</v>
      </c>
      <c r="H54" s="7"/>
      <c r="I54" s="7">
        <f t="shared" si="0"/>
        <v>133265414732</v>
      </c>
      <c r="J54" s="7"/>
      <c r="K54" s="9">
        <f t="shared" si="1"/>
        <v>3.0505899529256437E-2</v>
      </c>
      <c r="L54" s="7"/>
      <c r="M54" s="7">
        <v>22177167976</v>
      </c>
      <c r="N54" s="7"/>
      <c r="O54" s="7">
        <v>160787246033</v>
      </c>
      <c r="P54" s="7"/>
      <c r="Q54" s="7">
        <v>0</v>
      </c>
      <c r="R54" s="7"/>
      <c r="S54" s="7">
        <f t="shared" si="2"/>
        <v>160787246033</v>
      </c>
      <c r="T54" s="4"/>
      <c r="U54" s="9">
        <f t="shared" si="3"/>
        <v>1.6261135492253342E-2</v>
      </c>
    </row>
    <row r="55" spans="1:21">
      <c r="A55" s="1" t="s">
        <v>64</v>
      </c>
      <c r="C55" s="7">
        <v>12054372044</v>
      </c>
      <c r="D55" s="7"/>
      <c r="E55" s="7">
        <v>127806710364</v>
      </c>
      <c r="F55" s="7"/>
      <c r="G55" s="7">
        <v>0</v>
      </c>
      <c r="H55" s="7"/>
      <c r="I55" s="7">
        <f t="shared" si="0"/>
        <v>139861082408</v>
      </c>
      <c r="J55" s="7"/>
      <c r="K55" s="9">
        <f t="shared" si="1"/>
        <v>3.2015719431569813E-2</v>
      </c>
      <c r="L55" s="7"/>
      <c r="M55" s="7">
        <v>12054372044</v>
      </c>
      <c r="N55" s="7"/>
      <c r="O55" s="7">
        <v>265502115106</v>
      </c>
      <c r="P55" s="7"/>
      <c r="Q55" s="7">
        <v>0</v>
      </c>
      <c r="R55" s="7"/>
      <c r="S55" s="7">
        <f t="shared" si="2"/>
        <v>265502115106</v>
      </c>
      <c r="T55" s="4"/>
      <c r="U55" s="9">
        <f t="shared" si="3"/>
        <v>2.6851419958598036E-2</v>
      </c>
    </row>
    <row r="56" spans="1:21">
      <c r="A56" s="1" t="s">
        <v>34</v>
      </c>
      <c r="C56" s="7">
        <v>0</v>
      </c>
      <c r="D56" s="7"/>
      <c r="E56" s="7">
        <v>40636764000</v>
      </c>
      <c r="F56" s="7"/>
      <c r="G56" s="7">
        <v>0</v>
      </c>
      <c r="H56" s="7"/>
      <c r="I56" s="7">
        <f t="shared" si="0"/>
        <v>40636764000</v>
      </c>
      <c r="J56" s="7"/>
      <c r="K56" s="9">
        <f t="shared" si="1"/>
        <v>9.3021962395201593E-3</v>
      </c>
      <c r="L56" s="7"/>
      <c r="M56" s="7">
        <v>27000000000</v>
      </c>
      <c r="N56" s="7"/>
      <c r="O56" s="7">
        <v>149877040164</v>
      </c>
      <c r="P56" s="7"/>
      <c r="Q56" s="7">
        <v>0</v>
      </c>
      <c r="R56" s="7"/>
      <c r="S56" s="7">
        <f t="shared" si="2"/>
        <v>149877040164</v>
      </c>
      <c r="T56" s="4"/>
      <c r="U56" s="9">
        <f t="shared" si="3"/>
        <v>1.5157737428903377E-2</v>
      </c>
    </row>
    <row r="57" spans="1:21">
      <c r="A57" s="1" t="s">
        <v>70</v>
      </c>
      <c r="C57" s="7">
        <v>0</v>
      </c>
      <c r="D57" s="7"/>
      <c r="E57" s="7">
        <v>-116332800</v>
      </c>
      <c r="F57" s="7"/>
      <c r="G57" s="7">
        <v>0</v>
      </c>
      <c r="H57" s="7"/>
      <c r="I57" s="7">
        <f t="shared" si="0"/>
        <v>-116332800</v>
      </c>
      <c r="J57" s="7"/>
      <c r="K57" s="9">
        <f t="shared" si="1"/>
        <v>-2.6629840276968186E-5</v>
      </c>
      <c r="L57" s="7"/>
      <c r="M57" s="7">
        <v>0</v>
      </c>
      <c r="N57" s="7"/>
      <c r="O57" s="7">
        <v>-116332800</v>
      </c>
      <c r="P57" s="7"/>
      <c r="Q57" s="7">
        <v>0</v>
      </c>
      <c r="R57" s="7"/>
      <c r="S57" s="7">
        <f t="shared" si="2"/>
        <v>-116332800</v>
      </c>
      <c r="T57" s="4"/>
      <c r="U57" s="9">
        <f t="shared" si="3"/>
        <v>-1.1765257939705965E-5</v>
      </c>
    </row>
    <row r="58" spans="1:21">
      <c r="A58" s="1" t="s">
        <v>15</v>
      </c>
      <c r="C58" s="7">
        <v>0</v>
      </c>
      <c r="D58" s="7"/>
      <c r="E58" s="7">
        <v>30179358000</v>
      </c>
      <c r="F58" s="7"/>
      <c r="G58" s="7">
        <v>0</v>
      </c>
      <c r="H58" s="7"/>
      <c r="I58" s="7">
        <f t="shared" si="0"/>
        <v>30179358000</v>
      </c>
      <c r="J58" s="7"/>
      <c r="K58" s="9">
        <f t="shared" si="1"/>
        <v>6.9083825301328779E-3</v>
      </c>
      <c r="L58" s="7"/>
      <c r="M58" s="7">
        <v>0</v>
      </c>
      <c r="N58" s="7"/>
      <c r="O58" s="7">
        <v>28264686341</v>
      </c>
      <c r="P58" s="7"/>
      <c r="Q58" s="7">
        <v>0</v>
      </c>
      <c r="R58" s="7"/>
      <c r="S58" s="7">
        <f t="shared" si="2"/>
        <v>28264686341</v>
      </c>
      <c r="T58" s="4"/>
      <c r="U58" s="9">
        <f t="shared" si="3"/>
        <v>2.8585345266919477E-3</v>
      </c>
    </row>
    <row r="59" spans="1:21">
      <c r="A59" s="1" t="s">
        <v>51</v>
      </c>
      <c r="C59" s="7">
        <v>0</v>
      </c>
      <c r="D59" s="7"/>
      <c r="E59" s="7">
        <v>82724804598</v>
      </c>
      <c r="F59" s="7"/>
      <c r="G59" s="7">
        <v>0</v>
      </c>
      <c r="H59" s="7"/>
      <c r="I59" s="7">
        <f t="shared" si="0"/>
        <v>82724804598</v>
      </c>
      <c r="J59" s="7"/>
      <c r="K59" s="9">
        <f t="shared" si="1"/>
        <v>1.893660544049609E-2</v>
      </c>
      <c r="L59" s="7"/>
      <c r="M59" s="7">
        <v>0</v>
      </c>
      <c r="N59" s="7"/>
      <c r="O59" s="7">
        <v>176688561392</v>
      </c>
      <c r="P59" s="7"/>
      <c r="Q59" s="7">
        <v>0</v>
      </c>
      <c r="R59" s="7"/>
      <c r="S59" s="7">
        <f t="shared" si="2"/>
        <v>176688561392</v>
      </c>
      <c r="T59" s="4"/>
      <c r="U59" s="9">
        <f t="shared" si="3"/>
        <v>1.7869306848734431E-2</v>
      </c>
    </row>
    <row r="60" spans="1:21">
      <c r="A60" s="1" t="s">
        <v>35</v>
      </c>
      <c r="C60" s="7">
        <v>0</v>
      </c>
      <c r="D60" s="7"/>
      <c r="E60" s="7">
        <v>55283314148</v>
      </c>
      <c r="F60" s="7"/>
      <c r="G60" s="7">
        <v>0</v>
      </c>
      <c r="H60" s="7"/>
      <c r="I60" s="7">
        <f t="shared" si="0"/>
        <v>55283314148</v>
      </c>
      <c r="J60" s="7"/>
      <c r="K60" s="9">
        <f t="shared" si="1"/>
        <v>1.2654950501859283E-2</v>
      </c>
      <c r="L60" s="7"/>
      <c r="M60" s="7">
        <v>0</v>
      </c>
      <c r="N60" s="7"/>
      <c r="O60" s="7">
        <v>138665704917</v>
      </c>
      <c r="P60" s="7"/>
      <c r="Q60" s="7">
        <v>0</v>
      </c>
      <c r="R60" s="7"/>
      <c r="S60" s="7">
        <f t="shared" si="2"/>
        <v>138665704917</v>
      </c>
      <c r="T60" s="4"/>
      <c r="U60" s="9">
        <f t="shared" si="3"/>
        <v>1.4023884800672371E-2</v>
      </c>
    </row>
    <row r="61" spans="1:21">
      <c r="A61" s="1" t="s">
        <v>41</v>
      </c>
      <c r="C61" s="7">
        <v>0</v>
      </c>
      <c r="D61" s="7"/>
      <c r="E61" s="7">
        <v>100283316954</v>
      </c>
      <c r="F61" s="7"/>
      <c r="G61" s="7">
        <v>0</v>
      </c>
      <c r="H61" s="7"/>
      <c r="I61" s="7">
        <f t="shared" si="0"/>
        <v>100283316954</v>
      </c>
      <c r="J61" s="7"/>
      <c r="K61" s="9">
        <f t="shared" si="1"/>
        <v>2.2955939450693148E-2</v>
      </c>
      <c r="L61" s="7"/>
      <c r="M61" s="7">
        <v>0</v>
      </c>
      <c r="N61" s="7"/>
      <c r="O61" s="7">
        <v>361439625253</v>
      </c>
      <c r="P61" s="7"/>
      <c r="Q61" s="7">
        <v>0</v>
      </c>
      <c r="R61" s="7"/>
      <c r="S61" s="7">
        <f t="shared" si="2"/>
        <v>361439625253</v>
      </c>
      <c r="T61" s="4"/>
      <c r="U61" s="9">
        <f t="shared" si="3"/>
        <v>3.6554010741013769E-2</v>
      </c>
    </row>
    <row r="62" spans="1:21">
      <c r="A62" s="1" t="s">
        <v>44</v>
      </c>
      <c r="C62" s="7">
        <v>0</v>
      </c>
      <c r="D62" s="7"/>
      <c r="E62" s="7">
        <v>34174469205</v>
      </c>
      <c r="F62" s="7"/>
      <c r="G62" s="7">
        <v>0</v>
      </c>
      <c r="H62" s="7"/>
      <c r="I62" s="7">
        <f t="shared" si="0"/>
        <v>34174469205</v>
      </c>
      <c r="J62" s="7"/>
      <c r="K62" s="9">
        <f t="shared" si="1"/>
        <v>7.8229068369309249E-3</v>
      </c>
      <c r="L62" s="7"/>
      <c r="M62" s="7">
        <v>0</v>
      </c>
      <c r="N62" s="7"/>
      <c r="O62" s="7">
        <v>149555520118</v>
      </c>
      <c r="P62" s="7"/>
      <c r="Q62" s="7">
        <v>0</v>
      </c>
      <c r="R62" s="7"/>
      <c r="S62" s="7">
        <f t="shared" si="2"/>
        <v>149555520118</v>
      </c>
      <c r="T62" s="4"/>
      <c r="U62" s="9">
        <f t="shared" si="3"/>
        <v>1.5125220664293774E-2</v>
      </c>
    </row>
    <row r="63" spans="1:21">
      <c r="A63" s="1" t="s">
        <v>72</v>
      </c>
      <c r="C63" s="7">
        <v>0</v>
      </c>
      <c r="D63" s="7"/>
      <c r="E63" s="7">
        <v>1435199550</v>
      </c>
      <c r="F63" s="7"/>
      <c r="G63" s="7">
        <v>0</v>
      </c>
      <c r="H63" s="7"/>
      <c r="I63" s="7">
        <f t="shared" si="0"/>
        <v>1435199550</v>
      </c>
      <c r="J63" s="7"/>
      <c r="K63" s="9">
        <f t="shared" si="1"/>
        <v>3.2853275071240969E-4</v>
      </c>
      <c r="L63" s="7"/>
      <c r="M63" s="7">
        <v>0</v>
      </c>
      <c r="N63" s="7"/>
      <c r="O63" s="7">
        <v>1435199550</v>
      </c>
      <c r="P63" s="7"/>
      <c r="Q63" s="7">
        <v>0</v>
      </c>
      <c r="R63" s="7"/>
      <c r="S63" s="7">
        <f t="shared" si="2"/>
        <v>1435199550</v>
      </c>
      <c r="T63" s="4"/>
      <c r="U63" s="9">
        <f t="shared" si="3"/>
        <v>1.4514816888014324E-4</v>
      </c>
    </row>
    <row r="64" spans="1:21">
      <c r="A64" s="1" t="s">
        <v>43</v>
      </c>
      <c r="C64" s="7">
        <v>0</v>
      </c>
      <c r="D64" s="7"/>
      <c r="E64" s="7">
        <v>23725696330</v>
      </c>
      <c r="F64" s="7"/>
      <c r="G64" s="7">
        <v>0</v>
      </c>
      <c r="H64" s="7"/>
      <c r="I64" s="7">
        <f t="shared" si="0"/>
        <v>23725696330</v>
      </c>
      <c r="J64" s="7"/>
      <c r="K64" s="9">
        <f t="shared" si="1"/>
        <v>5.4310693435363913E-3</v>
      </c>
      <c r="L64" s="7"/>
      <c r="M64" s="7">
        <v>0</v>
      </c>
      <c r="N64" s="7"/>
      <c r="O64" s="7">
        <v>308725207458</v>
      </c>
      <c r="P64" s="7"/>
      <c r="Q64" s="7">
        <v>0</v>
      </c>
      <c r="R64" s="7"/>
      <c r="S64" s="7">
        <f t="shared" si="2"/>
        <v>308725207458</v>
      </c>
      <c r="T64" s="4"/>
      <c r="U64" s="9">
        <f t="shared" si="3"/>
        <v>3.1222765189461665E-2</v>
      </c>
    </row>
    <row r="65" spans="1:21">
      <c r="A65" s="1" t="s">
        <v>28</v>
      </c>
      <c r="C65" s="7">
        <v>0</v>
      </c>
      <c r="D65" s="7"/>
      <c r="E65" s="7">
        <v>58452196598</v>
      </c>
      <c r="F65" s="7"/>
      <c r="G65" s="7">
        <v>0</v>
      </c>
      <c r="H65" s="7"/>
      <c r="I65" s="7">
        <f t="shared" si="0"/>
        <v>58452196598</v>
      </c>
      <c r="J65" s="7"/>
      <c r="K65" s="9">
        <f t="shared" si="1"/>
        <v>1.3380342081018279E-2</v>
      </c>
      <c r="L65" s="7"/>
      <c r="M65" s="7">
        <v>0</v>
      </c>
      <c r="N65" s="7"/>
      <c r="O65" s="7">
        <v>53738196744</v>
      </c>
      <c r="P65" s="7"/>
      <c r="Q65" s="7">
        <v>0</v>
      </c>
      <c r="R65" s="7"/>
      <c r="S65" s="7">
        <f t="shared" si="2"/>
        <v>53738196744</v>
      </c>
      <c r="T65" s="4"/>
      <c r="U65" s="9">
        <f t="shared" si="3"/>
        <v>5.4347849093963809E-3</v>
      </c>
    </row>
    <row r="66" spans="1:21">
      <c r="A66" s="1" t="s">
        <v>67</v>
      </c>
      <c r="C66" s="7">
        <v>0</v>
      </c>
      <c r="D66" s="7"/>
      <c r="E66" s="7">
        <v>81213487380</v>
      </c>
      <c r="F66" s="7"/>
      <c r="G66" s="7">
        <v>0</v>
      </c>
      <c r="H66" s="7"/>
      <c r="I66" s="7">
        <f t="shared" si="0"/>
        <v>81213487380</v>
      </c>
      <c r="J66" s="7"/>
      <c r="K66" s="9">
        <f t="shared" si="1"/>
        <v>1.8590648529606194E-2</v>
      </c>
      <c r="L66" s="7"/>
      <c r="M66" s="7">
        <v>0</v>
      </c>
      <c r="N66" s="7"/>
      <c r="O66" s="7">
        <v>203423966113</v>
      </c>
      <c r="P66" s="7"/>
      <c r="Q66" s="7">
        <v>0</v>
      </c>
      <c r="R66" s="7"/>
      <c r="S66" s="7">
        <f t="shared" si="2"/>
        <v>203423966113</v>
      </c>
      <c r="T66" s="4"/>
      <c r="U66" s="9">
        <f t="shared" si="3"/>
        <v>2.0573178264749498E-2</v>
      </c>
    </row>
    <row r="67" spans="1:21">
      <c r="A67" s="1" t="s">
        <v>71</v>
      </c>
      <c r="C67" s="7">
        <v>0</v>
      </c>
      <c r="D67" s="7"/>
      <c r="E67" s="7">
        <v>239309807</v>
      </c>
      <c r="F67" s="7"/>
      <c r="G67" s="7">
        <v>0</v>
      </c>
      <c r="H67" s="7"/>
      <c r="I67" s="7">
        <f t="shared" si="0"/>
        <v>239309807</v>
      </c>
      <c r="J67" s="7"/>
      <c r="K67" s="9">
        <f t="shared" si="1"/>
        <v>5.4780611634225974E-5</v>
      </c>
      <c r="L67" s="7"/>
      <c r="M67" s="7">
        <v>0</v>
      </c>
      <c r="N67" s="7"/>
      <c r="O67" s="7">
        <v>239309807</v>
      </c>
      <c r="P67" s="7"/>
      <c r="Q67" s="7">
        <v>0</v>
      </c>
      <c r="R67" s="7"/>
      <c r="S67" s="7">
        <f t="shared" si="2"/>
        <v>239309807</v>
      </c>
      <c r="T67" s="4"/>
      <c r="U67" s="9">
        <f t="shared" si="3"/>
        <v>2.4202474339620916E-5</v>
      </c>
    </row>
    <row r="68" spans="1:21">
      <c r="A68" s="1" t="s">
        <v>54</v>
      </c>
      <c r="C68" s="7">
        <v>0</v>
      </c>
      <c r="D68" s="7"/>
      <c r="E68" s="7">
        <v>18059105399</v>
      </c>
      <c r="F68" s="7"/>
      <c r="G68" s="7">
        <v>0</v>
      </c>
      <c r="H68" s="7"/>
      <c r="I68" s="7">
        <f t="shared" si="0"/>
        <v>18059105399</v>
      </c>
      <c r="J68" s="7"/>
      <c r="K68" s="9">
        <f t="shared" si="1"/>
        <v>4.1339251898029087E-3</v>
      </c>
      <c r="L68" s="7"/>
      <c r="M68" s="7">
        <v>0</v>
      </c>
      <c r="N68" s="7"/>
      <c r="O68" s="7">
        <v>98839312617</v>
      </c>
      <c r="P68" s="7"/>
      <c r="Q68" s="7">
        <v>0</v>
      </c>
      <c r="R68" s="7"/>
      <c r="S68" s="7">
        <f t="shared" si="2"/>
        <v>98839312617</v>
      </c>
      <c r="T68" s="4"/>
      <c r="U68" s="9">
        <f t="shared" si="3"/>
        <v>9.9960630838614676E-3</v>
      </c>
    </row>
    <row r="69" spans="1:21">
      <c r="A69" s="1" t="s">
        <v>69</v>
      </c>
      <c r="C69" s="7">
        <v>0</v>
      </c>
      <c r="D69" s="7"/>
      <c r="E69" s="7">
        <v>-1135468800</v>
      </c>
      <c r="F69" s="7"/>
      <c r="G69" s="7">
        <v>0</v>
      </c>
      <c r="H69" s="7"/>
      <c r="I69" s="7">
        <f t="shared" si="0"/>
        <v>-1135468800</v>
      </c>
      <c r="J69" s="7"/>
      <c r="K69" s="9">
        <f t="shared" si="1"/>
        <v>-2.5992112958237687E-4</v>
      </c>
      <c r="L69" s="7"/>
      <c r="M69" s="7">
        <v>0</v>
      </c>
      <c r="N69" s="7"/>
      <c r="O69" s="7">
        <v>-1135468800</v>
      </c>
      <c r="P69" s="7"/>
      <c r="Q69" s="7">
        <v>0</v>
      </c>
      <c r="R69" s="7"/>
      <c r="S69" s="7">
        <f t="shared" si="2"/>
        <v>-1135468800</v>
      </c>
      <c r="T69" s="4"/>
      <c r="U69" s="9">
        <f t="shared" si="3"/>
        <v>-1.1483505352306834E-4</v>
      </c>
    </row>
    <row r="70" spans="1:21">
      <c r="A70" s="1" t="s">
        <v>52</v>
      </c>
      <c r="C70" s="7">
        <v>0</v>
      </c>
      <c r="D70" s="7"/>
      <c r="E70" s="7">
        <v>20143502205</v>
      </c>
      <c r="F70" s="7"/>
      <c r="G70" s="7">
        <v>0</v>
      </c>
      <c r="H70" s="7"/>
      <c r="I70" s="7">
        <f t="shared" si="0"/>
        <v>20143502205</v>
      </c>
      <c r="J70" s="7"/>
      <c r="K70" s="9">
        <f t="shared" si="1"/>
        <v>4.6110662370191938E-3</v>
      </c>
      <c r="L70" s="7"/>
      <c r="M70" s="7">
        <v>0</v>
      </c>
      <c r="N70" s="7"/>
      <c r="O70" s="7">
        <v>33642921955</v>
      </c>
      <c r="P70" s="7"/>
      <c r="Q70" s="7">
        <v>0</v>
      </c>
      <c r="R70" s="7"/>
      <c r="S70" s="7">
        <f t="shared" si="2"/>
        <v>33642921955</v>
      </c>
      <c r="T70" s="4"/>
      <c r="U70" s="9">
        <f t="shared" si="3"/>
        <v>3.4024596214134954E-3</v>
      </c>
    </row>
    <row r="71" spans="1:21">
      <c r="A71" s="1" t="s">
        <v>16</v>
      </c>
      <c r="C71" s="7">
        <v>0</v>
      </c>
      <c r="D71" s="7"/>
      <c r="E71" s="7">
        <v>23071900500</v>
      </c>
      <c r="F71" s="7"/>
      <c r="G71" s="7">
        <v>0</v>
      </c>
      <c r="H71" s="7"/>
      <c r="I71" s="7">
        <f t="shared" si="0"/>
        <v>23071900500</v>
      </c>
      <c r="J71" s="7"/>
      <c r="K71" s="9">
        <f t="shared" si="1"/>
        <v>5.2814083835436131E-3</v>
      </c>
      <c r="L71" s="7"/>
      <c r="M71" s="7">
        <v>0</v>
      </c>
      <c r="N71" s="7"/>
      <c r="O71" s="7">
        <v>56640969000</v>
      </c>
      <c r="P71" s="7"/>
      <c r="Q71" s="7">
        <v>0</v>
      </c>
      <c r="R71" s="7"/>
      <c r="S71" s="7">
        <f t="shared" si="2"/>
        <v>56640969000</v>
      </c>
      <c r="T71" s="4"/>
      <c r="U71" s="9">
        <f t="shared" si="3"/>
        <v>5.7283552896508078E-3</v>
      </c>
    </row>
    <row r="72" spans="1:21">
      <c r="A72" s="1" t="s">
        <v>63</v>
      </c>
      <c r="C72" s="7">
        <v>0</v>
      </c>
      <c r="D72" s="7"/>
      <c r="E72" s="7">
        <v>125460731866</v>
      </c>
      <c r="F72" s="7"/>
      <c r="G72" s="7">
        <v>0</v>
      </c>
      <c r="H72" s="7"/>
      <c r="I72" s="7">
        <f t="shared" si="0"/>
        <v>125460731866</v>
      </c>
      <c r="J72" s="7"/>
      <c r="K72" s="9">
        <f t="shared" si="1"/>
        <v>2.871932293061899E-2</v>
      </c>
      <c r="L72" s="7"/>
      <c r="M72" s="7">
        <v>0</v>
      </c>
      <c r="N72" s="7"/>
      <c r="O72" s="7">
        <v>226382312320</v>
      </c>
      <c r="P72" s="7"/>
      <c r="Q72" s="7">
        <v>0</v>
      </c>
      <c r="R72" s="7"/>
      <c r="S72" s="7">
        <f t="shared" si="2"/>
        <v>226382312320</v>
      </c>
      <c r="T72" s="4"/>
      <c r="U72" s="9">
        <f t="shared" si="3"/>
        <v>2.2895058809139602E-2</v>
      </c>
    </row>
    <row r="73" spans="1:21">
      <c r="A73" s="1" t="s">
        <v>55</v>
      </c>
      <c r="C73" s="7">
        <v>0</v>
      </c>
      <c r="D73" s="7"/>
      <c r="E73" s="7">
        <v>42284699033</v>
      </c>
      <c r="F73" s="7"/>
      <c r="G73" s="7">
        <v>0</v>
      </c>
      <c r="H73" s="7"/>
      <c r="I73" s="7">
        <f t="shared" ref="I73:I79" si="4">C73+E73+G73</f>
        <v>42284699033</v>
      </c>
      <c r="J73" s="7"/>
      <c r="K73" s="9">
        <f t="shared" ref="K73:K79" si="5">I73/$I$80</f>
        <v>9.6794264507384081E-3</v>
      </c>
      <c r="L73" s="7"/>
      <c r="M73" s="7">
        <v>0</v>
      </c>
      <c r="N73" s="7"/>
      <c r="O73" s="7">
        <v>86508416998</v>
      </c>
      <c r="P73" s="7"/>
      <c r="Q73" s="7">
        <v>0</v>
      </c>
      <c r="R73" s="7"/>
      <c r="S73" s="7">
        <f t="shared" ref="S73:S78" si="6">O73-Q73</f>
        <v>86508416998</v>
      </c>
      <c r="T73" s="4"/>
      <c r="U73" s="9">
        <f t="shared" ref="U73:U79" si="7">S73/$S$80</f>
        <v>8.7489842927971646E-3</v>
      </c>
    </row>
    <row r="74" spans="1:21">
      <c r="A74" s="1" t="s">
        <v>56</v>
      </c>
      <c r="C74" s="7">
        <v>0</v>
      </c>
      <c r="D74" s="7"/>
      <c r="E74" s="7">
        <v>-5754472392</v>
      </c>
      <c r="F74" s="7"/>
      <c r="G74" s="7">
        <v>0</v>
      </c>
      <c r="H74" s="7"/>
      <c r="I74" s="7">
        <f t="shared" si="4"/>
        <v>-5754472392</v>
      </c>
      <c r="J74" s="7"/>
      <c r="K74" s="9">
        <f t="shared" si="5"/>
        <v>-1.3172611737805938E-3</v>
      </c>
      <c r="L74" s="7"/>
      <c r="M74" s="7">
        <v>0</v>
      </c>
      <c r="N74" s="7"/>
      <c r="O74" s="7">
        <v>-3337227856</v>
      </c>
      <c r="P74" s="7"/>
      <c r="Q74" s="7">
        <v>0</v>
      </c>
      <c r="R74" s="7"/>
      <c r="S74" s="7">
        <f t="shared" si="6"/>
        <v>-3337227856</v>
      </c>
      <c r="T74" s="4"/>
      <c r="U74" s="9">
        <f t="shared" si="7"/>
        <v>-3.3750882407551365E-4</v>
      </c>
    </row>
    <row r="75" spans="1:21">
      <c r="A75" s="1" t="s">
        <v>59</v>
      </c>
      <c r="C75" s="7">
        <v>0</v>
      </c>
      <c r="D75" s="7"/>
      <c r="E75" s="7">
        <v>19225125810</v>
      </c>
      <c r="F75" s="7"/>
      <c r="G75" s="7">
        <v>0</v>
      </c>
      <c r="H75" s="7"/>
      <c r="I75" s="7">
        <f t="shared" si="4"/>
        <v>19225125810</v>
      </c>
      <c r="J75" s="7"/>
      <c r="K75" s="9">
        <f t="shared" si="5"/>
        <v>4.400839914666531E-3</v>
      </c>
      <c r="L75" s="7"/>
      <c r="M75" s="7">
        <v>0</v>
      </c>
      <c r="N75" s="7"/>
      <c r="O75" s="7">
        <v>34480811160</v>
      </c>
      <c r="P75" s="7"/>
      <c r="Q75" s="7">
        <v>0</v>
      </c>
      <c r="R75" s="7"/>
      <c r="S75" s="7">
        <f t="shared" si="6"/>
        <v>34480811160</v>
      </c>
      <c r="T75" s="4"/>
      <c r="U75" s="9">
        <f t="shared" si="7"/>
        <v>3.4871991155348454E-3</v>
      </c>
    </row>
    <row r="76" spans="1:21">
      <c r="A76" s="1" t="s">
        <v>45</v>
      </c>
      <c r="C76" s="7">
        <v>0</v>
      </c>
      <c r="D76" s="7"/>
      <c r="E76" s="7">
        <v>89145331141</v>
      </c>
      <c r="F76" s="7"/>
      <c r="G76" s="7">
        <v>0</v>
      </c>
      <c r="H76" s="7"/>
      <c r="I76" s="7">
        <f t="shared" si="4"/>
        <v>89145331141</v>
      </c>
      <c r="J76" s="7"/>
      <c r="K76" s="9">
        <f t="shared" si="5"/>
        <v>2.0406333636964535E-2</v>
      </c>
      <c r="L76" s="7"/>
      <c r="M76" s="7">
        <v>0</v>
      </c>
      <c r="N76" s="7"/>
      <c r="O76" s="7">
        <v>290280605229</v>
      </c>
      <c r="P76" s="7"/>
      <c r="Q76" s="7">
        <v>0</v>
      </c>
      <c r="R76" s="7"/>
      <c r="S76" s="7">
        <f t="shared" si="6"/>
        <v>290280605229</v>
      </c>
      <c r="T76" s="4"/>
      <c r="U76" s="9">
        <f t="shared" si="7"/>
        <v>2.9357379822484674E-2</v>
      </c>
    </row>
    <row r="77" spans="1:21">
      <c r="A77" s="1" t="s">
        <v>18</v>
      </c>
      <c r="C77" s="7">
        <v>0</v>
      </c>
      <c r="D77" s="7"/>
      <c r="E77" s="7">
        <v>218410290340</v>
      </c>
      <c r="F77" s="7"/>
      <c r="G77" s="7">
        <v>0</v>
      </c>
      <c r="H77" s="7"/>
      <c r="I77" s="7">
        <f t="shared" si="4"/>
        <v>218410290340</v>
      </c>
      <c r="J77" s="7"/>
      <c r="K77" s="9">
        <f t="shared" si="5"/>
        <v>4.9996485484751052E-2</v>
      </c>
      <c r="L77" s="7"/>
      <c r="M77" s="7">
        <v>0</v>
      </c>
      <c r="N77" s="7"/>
      <c r="O77" s="7">
        <v>623130223157</v>
      </c>
      <c r="P77" s="7"/>
      <c r="Q77" s="7">
        <v>0</v>
      </c>
      <c r="R77" s="7"/>
      <c r="S77" s="7">
        <f t="shared" si="6"/>
        <v>623130223157</v>
      </c>
      <c r="T77" s="4"/>
      <c r="U77" s="9">
        <f t="shared" si="7"/>
        <v>6.3019954866285727E-2</v>
      </c>
    </row>
    <row r="78" spans="1:21">
      <c r="A78" s="1" t="s">
        <v>22</v>
      </c>
      <c r="C78" s="7">
        <v>0</v>
      </c>
      <c r="D78" s="7"/>
      <c r="E78" s="7">
        <v>57483228360</v>
      </c>
      <c r="F78" s="7"/>
      <c r="G78" s="7">
        <v>0</v>
      </c>
      <c r="H78" s="7"/>
      <c r="I78" s="7">
        <f t="shared" si="4"/>
        <v>57483228360</v>
      </c>
      <c r="J78" s="7"/>
      <c r="K78" s="9">
        <f t="shared" si="5"/>
        <v>1.3158534736817887E-2</v>
      </c>
      <c r="L78" s="7"/>
      <c r="M78" s="7">
        <v>0</v>
      </c>
      <c r="N78" s="7"/>
      <c r="O78" s="7">
        <v>135896076685</v>
      </c>
      <c r="P78" s="7"/>
      <c r="Q78" s="7">
        <v>0</v>
      </c>
      <c r="R78" s="7"/>
      <c r="S78" s="7">
        <f t="shared" si="6"/>
        <v>135896076685</v>
      </c>
      <c r="T78" s="4"/>
      <c r="U78" s="9">
        <f t="shared" si="7"/>
        <v>1.3743779872856899E-2</v>
      </c>
    </row>
    <row r="79" spans="1:21">
      <c r="A79" s="1" t="s">
        <v>32</v>
      </c>
      <c r="C79" s="7">
        <v>0</v>
      </c>
      <c r="D79" s="7"/>
      <c r="E79" s="7">
        <v>19773577573</v>
      </c>
      <c r="F79" s="7"/>
      <c r="G79" s="7">
        <v>0</v>
      </c>
      <c r="H79" s="7"/>
      <c r="I79" s="7">
        <f t="shared" si="4"/>
        <v>19773577573</v>
      </c>
      <c r="J79" s="7"/>
      <c r="K79" s="9">
        <f t="shared" si="5"/>
        <v>4.5263864746075931E-3</v>
      </c>
      <c r="L79" s="7"/>
      <c r="M79" s="7">
        <v>0</v>
      </c>
      <c r="N79" s="7"/>
      <c r="O79" s="7">
        <v>108817369767</v>
      </c>
      <c r="P79" s="7"/>
      <c r="Q79" s="7">
        <v>0</v>
      </c>
      <c r="R79" s="7"/>
      <c r="S79" s="7">
        <f>O79-Q79</f>
        <v>108817369767</v>
      </c>
      <c r="T79" s="4"/>
      <c r="U79" s="9">
        <f t="shared" si="7"/>
        <v>1.1005188765585601E-2</v>
      </c>
    </row>
    <row r="80" spans="1:21" ht="24.75" thickBot="1">
      <c r="C80" s="13">
        <f>SUM(C8:C79)</f>
        <v>146505722125</v>
      </c>
      <c r="D80" s="4"/>
      <c r="E80" s="13">
        <f>SUM(E8:E79)</f>
        <v>3926104798876</v>
      </c>
      <c r="F80" s="4"/>
      <c r="G80" s="13">
        <f>SUM(G8:G79)</f>
        <v>295902349901</v>
      </c>
      <c r="H80" s="4"/>
      <c r="I80" s="13">
        <f>SUM(I8:I79)</f>
        <v>4368512870902</v>
      </c>
      <c r="J80" s="4"/>
      <c r="K80" s="14">
        <f>SUM(K8:K79)</f>
        <v>0.99999999999999989</v>
      </c>
      <c r="L80" s="4"/>
      <c r="M80" s="13">
        <f>SUM(M8:M79)</f>
        <v>822406940736</v>
      </c>
      <c r="N80" s="4"/>
      <c r="O80" s="13">
        <f>SUM(O8:O79)</f>
        <v>10427698312967</v>
      </c>
      <c r="P80" s="4"/>
      <c r="Q80" s="13">
        <f>SUM(Q8:Q79)</f>
        <v>539874297873</v>
      </c>
      <c r="R80" s="4"/>
      <c r="S80" s="13">
        <f>SUM(SUM(S8:S79))</f>
        <v>9887824015094</v>
      </c>
      <c r="T80" s="4"/>
      <c r="U80" s="14">
        <f>SUM(U8:U79)</f>
        <v>1</v>
      </c>
    </row>
    <row r="81" spans="3:21" ht="24.75" thickTop="1">
      <c r="C81" s="6"/>
      <c r="D81" s="4"/>
      <c r="E81" s="6"/>
      <c r="F81" s="4"/>
      <c r="G81" s="6"/>
      <c r="H81" s="4"/>
      <c r="I81" s="4"/>
      <c r="J81" s="4"/>
      <c r="K81" s="4"/>
      <c r="L81" s="4"/>
      <c r="M81" s="6"/>
      <c r="N81" s="4"/>
      <c r="O81" s="6"/>
      <c r="P81" s="4"/>
      <c r="Q81" s="6"/>
      <c r="R81" s="4"/>
      <c r="S81" s="4"/>
      <c r="T81" s="4"/>
      <c r="U81" s="4"/>
    </row>
    <row r="82" spans="3:21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3:21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3:21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T66"/>
  <sheetViews>
    <sheetView rightToLeft="1" workbookViewId="0">
      <selection activeCell="E33" sqref="E33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0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20" ht="24.75">
      <c r="A3" s="17" t="s">
        <v>129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20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20" ht="24.75">
      <c r="A6" s="17" t="s">
        <v>133</v>
      </c>
      <c r="C6" s="18" t="s">
        <v>131</v>
      </c>
      <c r="D6" s="18" t="s">
        <v>131</v>
      </c>
      <c r="E6" s="18" t="s">
        <v>131</v>
      </c>
      <c r="F6" s="18" t="s">
        <v>131</v>
      </c>
      <c r="G6" s="18" t="s">
        <v>131</v>
      </c>
      <c r="H6" s="18" t="s">
        <v>131</v>
      </c>
      <c r="I6" s="18" t="s">
        <v>131</v>
      </c>
      <c r="K6" s="18" t="s">
        <v>132</v>
      </c>
      <c r="L6" s="18" t="s">
        <v>132</v>
      </c>
      <c r="M6" s="18" t="s">
        <v>132</v>
      </c>
      <c r="N6" s="18" t="s">
        <v>132</v>
      </c>
      <c r="O6" s="18" t="s">
        <v>132</v>
      </c>
      <c r="P6" s="18" t="s">
        <v>132</v>
      </c>
      <c r="Q6" s="18" t="s">
        <v>132</v>
      </c>
    </row>
    <row r="7" spans="1:20" ht="24.75">
      <c r="A7" s="18" t="s">
        <v>133</v>
      </c>
      <c r="C7" s="18" t="s">
        <v>191</v>
      </c>
      <c r="E7" s="18" t="s">
        <v>188</v>
      </c>
      <c r="G7" s="18" t="s">
        <v>189</v>
      </c>
      <c r="I7" s="18" t="s">
        <v>192</v>
      </c>
      <c r="K7" s="18" t="s">
        <v>191</v>
      </c>
      <c r="M7" s="18" t="s">
        <v>188</v>
      </c>
      <c r="O7" s="18" t="s">
        <v>189</v>
      </c>
      <c r="Q7" s="18" t="s">
        <v>192</v>
      </c>
    </row>
    <row r="8" spans="1:20">
      <c r="A8" s="1" t="s">
        <v>178</v>
      </c>
      <c r="C8" s="7">
        <v>0</v>
      </c>
      <c r="D8" s="7"/>
      <c r="E8" s="7">
        <v>0</v>
      </c>
      <c r="F8" s="7"/>
      <c r="G8" s="7">
        <v>0</v>
      </c>
      <c r="H8" s="7"/>
      <c r="I8" s="7">
        <f>C8+E8+G8</f>
        <v>0</v>
      </c>
      <c r="J8" s="7"/>
      <c r="K8" s="7">
        <v>0</v>
      </c>
      <c r="L8" s="7"/>
      <c r="M8" s="7">
        <v>0</v>
      </c>
      <c r="N8" s="7"/>
      <c r="O8" s="7">
        <v>17388642466</v>
      </c>
      <c r="P8" s="7"/>
      <c r="Q8" s="7">
        <f>K8+M8+O8</f>
        <v>17388642466</v>
      </c>
      <c r="R8" s="7"/>
      <c r="S8" s="7"/>
      <c r="T8" s="7"/>
    </row>
    <row r="9" spans="1:20">
      <c r="A9" s="1" t="s">
        <v>92</v>
      </c>
      <c r="C9" s="7">
        <v>0</v>
      </c>
      <c r="D9" s="7"/>
      <c r="E9" s="7">
        <v>-105631058</v>
      </c>
      <c r="F9" s="7"/>
      <c r="G9" s="7">
        <v>0</v>
      </c>
      <c r="H9" s="7"/>
      <c r="I9" s="7">
        <f t="shared" ref="I9:I27" si="0">C9+E9+G9</f>
        <v>-105631058</v>
      </c>
      <c r="J9" s="7"/>
      <c r="K9" s="7">
        <v>0</v>
      </c>
      <c r="L9" s="7"/>
      <c r="M9" s="7">
        <v>-103853380</v>
      </c>
      <c r="N9" s="7"/>
      <c r="O9" s="7">
        <v>2042181814</v>
      </c>
      <c r="P9" s="7"/>
      <c r="Q9" s="7">
        <f t="shared" ref="Q9:Q27" si="1">K9+M9+O9</f>
        <v>1938328434</v>
      </c>
      <c r="R9" s="7"/>
      <c r="S9" s="7"/>
      <c r="T9" s="7"/>
    </row>
    <row r="10" spans="1:20">
      <c r="A10" s="1" t="s">
        <v>141</v>
      </c>
      <c r="C10" s="7">
        <v>0</v>
      </c>
      <c r="D10" s="7"/>
      <c r="E10" s="7">
        <v>0</v>
      </c>
      <c r="F10" s="7"/>
      <c r="G10" s="7">
        <v>0</v>
      </c>
      <c r="H10" s="7"/>
      <c r="I10" s="7">
        <f t="shared" si="0"/>
        <v>0</v>
      </c>
      <c r="J10" s="7"/>
      <c r="K10" s="7">
        <v>3665357534</v>
      </c>
      <c r="L10" s="7"/>
      <c r="M10" s="7">
        <v>0</v>
      </c>
      <c r="N10" s="7"/>
      <c r="O10" s="7">
        <v>1006074188</v>
      </c>
      <c r="P10" s="7"/>
      <c r="Q10" s="7">
        <f t="shared" si="1"/>
        <v>4671431722</v>
      </c>
      <c r="R10" s="7"/>
      <c r="S10" s="7"/>
      <c r="T10" s="7"/>
    </row>
    <row r="11" spans="1:20">
      <c r="A11" s="1" t="s">
        <v>86</v>
      </c>
      <c r="C11" s="7">
        <v>0</v>
      </c>
      <c r="D11" s="7"/>
      <c r="E11" s="7">
        <v>42790243</v>
      </c>
      <c r="F11" s="7"/>
      <c r="G11" s="7">
        <v>0</v>
      </c>
      <c r="H11" s="7"/>
      <c r="I11" s="7">
        <f t="shared" si="0"/>
        <v>42790243</v>
      </c>
      <c r="J11" s="7"/>
      <c r="K11" s="7">
        <v>0</v>
      </c>
      <c r="L11" s="7"/>
      <c r="M11" s="7">
        <v>163931768</v>
      </c>
      <c r="N11" s="7"/>
      <c r="O11" s="7">
        <v>1629282309</v>
      </c>
      <c r="P11" s="7"/>
      <c r="Q11" s="7">
        <f t="shared" si="1"/>
        <v>1793214077</v>
      </c>
      <c r="R11" s="7"/>
      <c r="S11" s="7"/>
      <c r="T11" s="7"/>
    </row>
    <row r="12" spans="1:20">
      <c r="A12" s="1" t="s">
        <v>179</v>
      </c>
      <c r="C12" s="7">
        <v>0</v>
      </c>
      <c r="D12" s="7"/>
      <c r="E12" s="7">
        <v>0</v>
      </c>
      <c r="F12" s="7"/>
      <c r="G12" s="7">
        <v>0</v>
      </c>
      <c r="H12" s="7"/>
      <c r="I12" s="7">
        <f t="shared" si="0"/>
        <v>0</v>
      </c>
      <c r="J12" s="7"/>
      <c r="K12" s="7">
        <v>0</v>
      </c>
      <c r="L12" s="7"/>
      <c r="M12" s="7">
        <v>0</v>
      </c>
      <c r="N12" s="7"/>
      <c r="O12" s="7">
        <v>-895315692</v>
      </c>
      <c r="P12" s="7"/>
      <c r="Q12" s="7">
        <f t="shared" si="1"/>
        <v>-895315692</v>
      </c>
      <c r="R12" s="7"/>
      <c r="S12" s="7"/>
      <c r="T12" s="7"/>
    </row>
    <row r="13" spans="1:20">
      <c r="A13" s="1" t="s">
        <v>104</v>
      </c>
      <c r="C13" s="7">
        <v>361178800</v>
      </c>
      <c r="D13" s="7"/>
      <c r="E13" s="7">
        <v>0</v>
      </c>
      <c r="F13" s="7"/>
      <c r="G13" s="7">
        <v>0</v>
      </c>
      <c r="H13" s="7"/>
      <c r="I13" s="7">
        <f t="shared" si="0"/>
        <v>361178800</v>
      </c>
      <c r="J13" s="7"/>
      <c r="K13" s="7">
        <v>16585180363</v>
      </c>
      <c r="L13" s="7"/>
      <c r="M13" s="7">
        <v>103161478</v>
      </c>
      <c r="N13" s="7"/>
      <c r="O13" s="7">
        <v>603807557</v>
      </c>
      <c r="P13" s="7"/>
      <c r="Q13" s="7">
        <f t="shared" si="1"/>
        <v>17292149398</v>
      </c>
      <c r="R13" s="7"/>
      <c r="S13" s="7"/>
      <c r="T13" s="7"/>
    </row>
    <row r="14" spans="1:20">
      <c r="A14" s="1" t="s">
        <v>180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f t="shared" si="0"/>
        <v>0</v>
      </c>
      <c r="J14" s="7"/>
      <c r="K14" s="7">
        <v>0</v>
      </c>
      <c r="L14" s="7"/>
      <c r="M14" s="7">
        <v>0</v>
      </c>
      <c r="N14" s="7"/>
      <c r="O14" s="7">
        <v>1135750760</v>
      </c>
      <c r="P14" s="7"/>
      <c r="Q14" s="7">
        <f t="shared" si="1"/>
        <v>1135750760</v>
      </c>
      <c r="R14" s="7"/>
      <c r="S14" s="7"/>
      <c r="T14" s="7"/>
    </row>
    <row r="15" spans="1:20">
      <c r="A15" s="1" t="s">
        <v>181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7">
        <v>0</v>
      </c>
      <c r="L15" s="7"/>
      <c r="M15" s="7">
        <v>0</v>
      </c>
      <c r="N15" s="7"/>
      <c r="O15" s="7">
        <v>23027491220</v>
      </c>
      <c r="P15" s="7"/>
      <c r="Q15" s="7">
        <f t="shared" si="1"/>
        <v>23027491220</v>
      </c>
      <c r="R15" s="7"/>
      <c r="S15" s="7"/>
      <c r="T15" s="7"/>
    </row>
    <row r="16" spans="1:20">
      <c r="A16" s="1" t="s">
        <v>182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0</v>
      </c>
      <c r="L16" s="7"/>
      <c r="M16" s="7">
        <v>0</v>
      </c>
      <c r="N16" s="7"/>
      <c r="O16" s="7">
        <v>7527646</v>
      </c>
      <c r="P16" s="7"/>
      <c r="Q16" s="7">
        <f t="shared" si="1"/>
        <v>7527646</v>
      </c>
      <c r="R16" s="7"/>
      <c r="S16" s="7"/>
      <c r="T16" s="7"/>
    </row>
    <row r="17" spans="1:20">
      <c r="A17" s="1" t="s">
        <v>183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0</v>
      </c>
      <c r="L17" s="7"/>
      <c r="M17" s="7">
        <v>0</v>
      </c>
      <c r="N17" s="7"/>
      <c r="O17" s="7">
        <v>4302950318</v>
      </c>
      <c r="P17" s="7"/>
      <c r="Q17" s="7">
        <f t="shared" si="1"/>
        <v>4302950318</v>
      </c>
      <c r="R17" s="7"/>
      <c r="S17" s="7"/>
      <c r="T17" s="7"/>
    </row>
    <row r="18" spans="1:20">
      <c r="A18" s="1" t="s">
        <v>95</v>
      </c>
      <c r="C18" s="7">
        <v>0</v>
      </c>
      <c r="D18" s="7"/>
      <c r="E18" s="7">
        <v>577143374</v>
      </c>
      <c r="F18" s="7"/>
      <c r="G18" s="7">
        <v>0</v>
      </c>
      <c r="H18" s="7"/>
      <c r="I18" s="7">
        <f t="shared" si="0"/>
        <v>577143374</v>
      </c>
      <c r="J18" s="7"/>
      <c r="K18" s="7">
        <v>0</v>
      </c>
      <c r="L18" s="7"/>
      <c r="M18" s="7">
        <v>2523971648</v>
      </c>
      <c r="N18" s="7"/>
      <c r="O18" s="7">
        <v>106092771</v>
      </c>
      <c r="P18" s="7"/>
      <c r="Q18" s="7">
        <f t="shared" si="1"/>
        <v>2630064419</v>
      </c>
      <c r="R18" s="7"/>
      <c r="S18" s="7"/>
      <c r="T18" s="7"/>
    </row>
    <row r="19" spans="1:20">
      <c r="A19" s="1" t="s">
        <v>82</v>
      </c>
      <c r="C19" s="7">
        <v>0</v>
      </c>
      <c r="D19" s="7"/>
      <c r="E19" s="7">
        <v>365265484</v>
      </c>
      <c r="F19" s="7"/>
      <c r="G19" s="7">
        <v>0</v>
      </c>
      <c r="H19" s="7"/>
      <c r="I19" s="7">
        <f t="shared" si="0"/>
        <v>365265484</v>
      </c>
      <c r="J19" s="7"/>
      <c r="K19" s="7">
        <v>0</v>
      </c>
      <c r="L19" s="7"/>
      <c r="M19" s="7">
        <v>1974788477</v>
      </c>
      <c r="N19" s="7"/>
      <c r="O19" s="7">
        <v>3917358921</v>
      </c>
      <c r="P19" s="7"/>
      <c r="Q19" s="7">
        <f t="shared" si="1"/>
        <v>5892147398</v>
      </c>
      <c r="R19" s="7"/>
      <c r="S19" s="7"/>
      <c r="T19" s="7"/>
    </row>
    <row r="20" spans="1:20">
      <c r="A20" s="1" t="s">
        <v>184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0</v>
      </c>
      <c r="L20" s="7"/>
      <c r="M20" s="7">
        <v>0</v>
      </c>
      <c r="N20" s="7"/>
      <c r="O20" s="7">
        <v>14214775760</v>
      </c>
      <c r="P20" s="7"/>
      <c r="Q20" s="7">
        <f t="shared" si="1"/>
        <v>14214775760</v>
      </c>
      <c r="R20" s="7"/>
      <c r="S20" s="7"/>
      <c r="T20" s="7"/>
    </row>
    <row r="21" spans="1:20">
      <c r="A21" s="1" t="s">
        <v>185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0</v>
      </c>
      <c r="L21" s="7"/>
      <c r="M21" s="7">
        <v>0</v>
      </c>
      <c r="N21" s="7"/>
      <c r="O21" s="7">
        <v>-330955999</v>
      </c>
      <c r="P21" s="7"/>
      <c r="Q21" s="7">
        <f t="shared" si="1"/>
        <v>-330955999</v>
      </c>
      <c r="R21" s="7"/>
      <c r="S21" s="7"/>
      <c r="T21" s="7"/>
    </row>
    <row r="22" spans="1:20">
      <c r="A22" s="1" t="s">
        <v>138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2065735459</v>
      </c>
      <c r="L22" s="7"/>
      <c r="M22" s="7">
        <v>0</v>
      </c>
      <c r="N22" s="7"/>
      <c r="O22" s="7">
        <v>-3249410937</v>
      </c>
      <c r="P22" s="7"/>
      <c r="Q22" s="7">
        <f t="shared" si="1"/>
        <v>-1183675478</v>
      </c>
      <c r="R22" s="7"/>
      <c r="S22" s="7"/>
      <c r="T22" s="7"/>
    </row>
    <row r="23" spans="1:20">
      <c r="A23" s="1" t="s">
        <v>186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0</v>
      </c>
      <c r="L23" s="7"/>
      <c r="M23" s="7">
        <v>0</v>
      </c>
      <c r="N23" s="7"/>
      <c r="O23" s="7">
        <v>2996925028</v>
      </c>
      <c r="P23" s="7"/>
      <c r="Q23" s="7">
        <f t="shared" si="1"/>
        <v>2996925028</v>
      </c>
      <c r="R23" s="7"/>
      <c r="S23" s="7"/>
      <c r="T23" s="7"/>
    </row>
    <row r="24" spans="1:20">
      <c r="A24" s="1" t="s">
        <v>107</v>
      </c>
      <c r="C24" s="7">
        <v>2814441392</v>
      </c>
      <c r="D24" s="7"/>
      <c r="E24" s="7">
        <v>627886175</v>
      </c>
      <c r="F24" s="7"/>
      <c r="G24" s="7">
        <v>0</v>
      </c>
      <c r="H24" s="7"/>
      <c r="I24" s="7">
        <f t="shared" si="0"/>
        <v>3442327567</v>
      </c>
      <c r="J24" s="7"/>
      <c r="K24" s="7">
        <v>18506193179</v>
      </c>
      <c r="L24" s="7"/>
      <c r="M24" s="7">
        <v>1833667588</v>
      </c>
      <c r="N24" s="7"/>
      <c r="O24" s="7">
        <v>0</v>
      </c>
      <c r="P24" s="7"/>
      <c r="Q24" s="7">
        <f t="shared" si="1"/>
        <v>20339860767</v>
      </c>
      <c r="R24" s="7"/>
      <c r="S24" s="7"/>
      <c r="T24" s="7"/>
    </row>
    <row r="25" spans="1:20">
      <c r="A25" s="1" t="s">
        <v>101</v>
      </c>
      <c r="C25" s="7">
        <v>0</v>
      </c>
      <c r="D25" s="7"/>
      <c r="E25" s="7">
        <v>1949646562</v>
      </c>
      <c r="F25" s="7"/>
      <c r="G25" s="7">
        <v>0</v>
      </c>
      <c r="H25" s="7"/>
      <c r="I25" s="7">
        <f t="shared" si="0"/>
        <v>1949646562</v>
      </c>
      <c r="J25" s="7"/>
      <c r="K25" s="7">
        <v>0</v>
      </c>
      <c r="L25" s="7"/>
      <c r="M25" s="7">
        <v>3388563130</v>
      </c>
      <c r="N25" s="7"/>
      <c r="O25" s="7">
        <v>0</v>
      </c>
      <c r="P25" s="7"/>
      <c r="Q25" s="7">
        <f t="shared" si="1"/>
        <v>3388563130</v>
      </c>
      <c r="R25" s="7"/>
      <c r="S25" s="7"/>
      <c r="T25" s="7"/>
    </row>
    <row r="26" spans="1:20">
      <c r="A26" s="1" t="s">
        <v>98</v>
      </c>
      <c r="C26" s="7">
        <v>0</v>
      </c>
      <c r="D26" s="7"/>
      <c r="E26" s="7">
        <v>2549537811</v>
      </c>
      <c r="F26" s="7"/>
      <c r="G26" s="7">
        <v>0</v>
      </c>
      <c r="H26" s="7"/>
      <c r="I26" s="7">
        <f t="shared" si="0"/>
        <v>2549537811</v>
      </c>
      <c r="J26" s="7"/>
      <c r="K26" s="7">
        <v>0</v>
      </c>
      <c r="L26" s="7"/>
      <c r="M26" s="7">
        <v>9298512311</v>
      </c>
      <c r="N26" s="7"/>
      <c r="O26" s="7">
        <v>0</v>
      </c>
      <c r="P26" s="7"/>
      <c r="Q26" s="7">
        <f t="shared" si="1"/>
        <v>9298512311</v>
      </c>
      <c r="R26" s="7"/>
      <c r="S26" s="7"/>
      <c r="T26" s="7"/>
    </row>
    <row r="27" spans="1:20">
      <c r="A27" s="1" t="s">
        <v>89</v>
      </c>
      <c r="C27" s="7">
        <v>0</v>
      </c>
      <c r="D27" s="7"/>
      <c r="E27" s="7">
        <v>1779677</v>
      </c>
      <c r="F27" s="7"/>
      <c r="G27" s="7">
        <v>0</v>
      </c>
      <c r="H27" s="7"/>
      <c r="I27" s="7">
        <f t="shared" si="0"/>
        <v>1779677</v>
      </c>
      <c r="J27" s="7"/>
      <c r="K27" s="7">
        <v>0</v>
      </c>
      <c r="L27" s="7"/>
      <c r="M27" s="7">
        <v>7443651</v>
      </c>
      <c r="N27" s="7"/>
      <c r="O27" s="7">
        <v>0</v>
      </c>
      <c r="P27" s="7"/>
      <c r="Q27" s="7">
        <f t="shared" si="1"/>
        <v>7443651</v>
      </c>
      <c r="R27" s="7"/>
      <c r="S27" s="7"/>
      <c r="T27" s="7"/>
    </row>
    <row r="28" spans="1:20" ht="24.75" thickBot="1">
      <c r="C28" s="8">
        <f>SUM(C8:C27)</f>
        <v>3175620192</v>
      </c>
      <c r="D28" s="7"/>
      <c r="E28" s="8">
        <f>SUM(E8:E27)</f>
        <v>6008418268</v>
      </c>
      <c r="F28" s="7"/>
      <c r="G28" s="8">
        <f>SUM(G8:G27)</f>
        <v>0</v>
      </c>
      <c r="H28" s="7"/>
      <c r="I28" s="8">
        <f>SUM(I8:I27)</f>
        <v>9184038460</v>
      </c>
      <c r="J28" s="7"/>
      <c r="K28" s="8">
        <f>SUM(K8:K27)</f>
        <v>40822466535</v>
      </c>
      <c r="L28" s="7"/>
      <c r="M28" s="8">
        <f>SUM(M8:M27)</f>
        <v>19190186671</v>
      </c>
      <c r="N28" s="7"/>
      <c r="O28" s="8">
        <f>SUM(O8:O27)</f>
        <v>67903178130</v>
      </c>
      <c r="P28" s="7"/>
      <c r="Q28" s="8">
        <f>SUM(Q8:Q27)</f>
        <v>127915831336</v>
      </c>
      <c r="R28" s="7"/>
      <c r="S28" s="7"/>
      <c r="T28" s="7"/>
    </row>
    <row r="29" spans="1:20" ht="24.75" thickTop="1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3:20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3:20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3:20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3:20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3:20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3:20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3:20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3:20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3:20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3:20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3:20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3:20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3:20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3:20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3:20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3:20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3:20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3:20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3:20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3:20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3:20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3:20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3:20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3:20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3:20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3:20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3:20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3:20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</row>
    <row r="61" spans="3:20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</row>
    <row r="62" spans="3:20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</row>
    <row r="63" spans="3:20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</row>
    <row r="64" spans="3:20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</row>
    <row r="65" spans="3:20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</row>
    <row r="66" spans="3:20"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21"/>
  <sheetViews>
    <sheetView rightToLeft="1" workbookViewId="0">
      <selection activeCell="I6" sqref="I6:K6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7" ht="24.75">
      <c r="A3" s="17" t="s">
        <v>129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7" ht="24.75">
      <c r="A6" s="18" t="s">
        <v>193</v>
      </c>
      <c r="B6" s="18" t="s">
        <v>193</v>
      </c>
      <c r="C6" s="18" t="s">
        <v>193</v>
      </c>
      <c r="E6" s="18" t="s">
        <v>131</v>
      </c>
      <c r="F6" s="18" t="s">
        <v>131</v>
      </c>
      <c r="G6" s="18" t="s">
        <v>131</v>
      </c>
      <c r="I6" s="18" t="s">
        <v>132</v>
      </c>
      <c r="J6" s="18" t="s">
        <v>132</v>
      </c>
      <c r="K6" s="18" t="s">
        <v>132</v>
      </c>
    </row>
    <row r="7" spans="1:17" ht="24.75">
      <c r="A7" s="18" t="s">
        <v>194</v>
      </c>
      <c r="C7" s="18" t="s">
        <v>113</v>
      </c>
      <c r="E7" s="18" t="s">
        <v>195</v>
      </c>
      <c r="G7" s="18" t="s">
        <v>196</v>
      </c>
      <c r="I7" s="18" t="s">
        <v>195</v>
      </c>
      <c r="K7" s="18" t="s">
        <v>196</v>
      </c>
    </row>
    <row r="8" spans="1:17">
      <c r="A8" s="1" t="s">
        <v>119</v>
      </c>
      <c r="C8" s="4" t="s">
        <v>120</v>
      </c>
      <c r="D8" s="4"/>
      <c r="E8" s="6">
        <v>0</v>
      </c>
      <c r="F8" s="4"/>
      <c r="G8" s="9">
        <f>E8/$E$11</f>
        <v>0</v>
      </c>
      <c r="H8" s="4"/>
      <c r="I8" s="6">
        <v>32865944</v>
      </c>
      <c r="J8" s="4"/>
      <c r="K8" s="9">
        <f>I8/$I$11</f>
        <v>1.3199936288691622E-2</v>
      </c>
      <c r="L8" s="4"/>
      <c r="M8" s="4"/>
      <c r="N8" s="4"/>
      <c r="O8" s="4"/>
      <c r="P8" s="4"/>
      <c r="Q8" s="4"/>
    </row>
    <row r="9" spans="1:17">
      <c r="A9" s="1" t="s">
        <v>123</v>
      </c>
      <c r="C9" s="4" t="s">
        <v>124</v>
      </c>
      <c r="D9" s="4"/>
      <c r="E9" s="6">
        <v>1202385</v>
      </c>
      <c r="F9" s="4"/>
      <c r="G9" s="9">
        <f t="shared" ref="G9:G10" si="0">E9/$E$11</f>
        <v>2.0564007082904305E-3</v>
      </c>
      <c r="H9" s="4"/>
      <c r="I9" s="6">
        <v>1199728659</v>
      </c>
      <c r="J9" s="4"/>
      <c r="K9" s="9">
        <f t="shared" ref="K9:K10" si="1">I9/$I$11</f>
        <v>0.48184655406573551</v>
      </c>
      <c r="L9" s="4"/>
      <c r="M9" s="4"/>
      <c r="N9" s="4"/>
      <c r="O9" s="4"/>
      <c r="P9" s="4"/>
      <c r="Q9" s="4"/>
    </row>
    <row r="10" spans="1:17">
      <c r="A10" s="1" t="s">
        <v>126</v>
      </c>
      <c r="C10" s="4" t="s">
        <v>127</v>
      </c>
      <c r="D10" s="4"/>
      <c r="E10" s="6">
        <v>583501265</v>
      </c>
      <c r="F10" s="4"/>
      <c r="G10" s="9">
        <f t="shared" si="0"/>
        <v>0.99794359929170962</v>
      </c>
      <c r="H10" s="4"/>
      <c r="I10" s="6">
        <v>1257261657</v>
      </c>
      <c r="J10" s="4"/>
      <c r="K10" s="9">
        <f t="shared" si="1"/>
        <v>0.50495350964557284</v>
      </c>
      <c r="L10" s="4"/>
      <c r="M10" s="4"/>
      <c r="N10" s="4"/>
      <c r="O10" s="4"/>
      <c r="P10" s="4"/>
      <c r="Q10" s="4"/>
    </row>
    <row r="11" spans="1:17" ht="24.75" thickBot="1">
      <c r="C11" s="4"/>
      <c r="D11" s="4"/>
      <c r="E11" s="13">
        <f>SUM(E8:E10)</f>
        <v>584703650</v>
      </c>
      <c r="F11" s="4"/>
      <c r="G11" s="14">
        <f>SUM(G8:G10)</f>
        <v>1</v>
      </c>
      <c r="H11" s="4"/>
      <c r="I11" s="13">
        <f>SUM(I8:I10)</f>
        <v>2489856260</v>
      </c>
      <c r="J11" s="4"/>
      <c r="K11" s="10">
        <f>SUM(K8:K10)</f>
        <v>1</v>
      </c>
      <c r="L11" s="4"/>
      <c r="M11" s="4"/>
      <c r="N11" s="4"/>
      <c r="O11" s="4"/>
      <c r="P11" s="4"/>
      <c r="Q11" s="4"/>
    </row>
    <row r="12" spans="1:17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3:17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3:17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3:17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3:17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3:17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E14" sqref="E14"/>
    </sheetView>
  </sheetViews>
  <sheetFormatPr defaultRowHeight="24"/>
  <cols>
    <col min="1" max="1" width="31" style="1" bestFit="1" customWidth="1"/>
    <col min="2" max="2" width="1" style="1" customWidth="1"/>
    <col min="3" max="3" width="15" style="1" customWidth="1"/>
    <col min="4" max="4" width="1" style="1" customWidth="1"/>
    <col min="5" max="5" width="21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7" t="s">
        <v>0</v>
      </c>
      <c r="B2" s="17"/>
      <c r="C2" s="17"/>
      <c r="D2" s="17"/>
      <c r="E2" s="17"/>
    </row>
    <row r="3" spans="1:5" ht="24.75">
      <c r="A3" s="17" t="s">
        <v>129</v>
      </c>
      <c r="B3" s="17"/>
      <c r="C3" s="17"/>
      <c r="D3" s="17"/>
      <c r="E3" s="17"/>
    </row>
    <row r="4" spans="1:5" ht="24.75">
      <c r="A4" s="17" t="s">
        <v>2</v>
      </c>
      <c r="B4" s="17"/>
      <c r="C4" s="17"/>
      <c r="D4" s="17"/>
      <c r="E4" s="17"/>
    </row>
    <row r="5" spans="1:5" ht="24.75">
      <c r="C5" s="17" t="s">
        <v>131</v>
      </c>
      <c r="E5" s="16" t="s">
        <v>203</v>
      </c>
    </row>
    <row r="6" spans="1:5" ht="24.75">
      <c r="A6" s="17" t="s">
        <v>197</v>
      </c>
      <c r="C6" s="18"/>
      <c r="E6" s="5" t="s">
        <v>204</v>
      </c>
    </row>
    <row r="7" spans="1:5" ht="24.75">
      <c r="A7" s="18" t="s">
        <v>197</v>
      </c>
      <c r="C7" s="18" t="s">
        <v>116</v>
      </c>
      <c r="E7" s="18" t="s">
        <v>116</v>
      </c>
    </row>
    <row r="8" spans="1:5">
      <c r="A8" s="1" t="s">
        <v>198</v>
      </c>
      <c r="C8" s="3">
        <v>27468209</v>
      </c>
      <c r="E8" s="3">
        <v>32879192529</v>
      </c>
    </row>
    <row r="9" spans="1:5" ht="25.5" thickBot="1">
      <c r="A9" s="2" t="s">
        <v>139</v>
      </c>
      <c r="C9" s="15">
        <v>27468209</v>
      </c>
      <c r="E9" s="15">
        <v>32879192529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0"/>
  <sheetViews>
    <sheetView rightToLeft="1" topLeftCell="A49" workbookViewId="0">
      <selection activeCell="C7" sqref="C7:C8"/>
    </sheetView>
  </sheetViews>
  <sheetFormatPr defaultRowHeight="24"/>
  <cols>
    <col min="1" max="1" width="32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5" ht="24.75">
      <c r="A6" s="17" t="s">
        <v>3</v>
      </c>
      <c r="C6" s="18" t="s">
        <v>205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ht="24.75">
      <c r="A7" s="17" t="s">
        <v>3</v>
      </c>
      <c r="C7" s="17" t="s">
        <v>7</v>
      </c>
      <c r="E7" s="17" t="s">
        <v>8</v>
      </c>
      <c r="G7" s="17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5" ht="24.75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5">
      <c r="A9" s="1" t="s">
        <v>15</v>
      </c>
      <c r="C9" s="7">
        <v>12000000</v>
      </c>
      <c r="D9" s="7"/>
      <c r="E9" s="7">
        <v>93884177659</v>
      </c>
      <c r="F9" s="7"/>
      <c r="G9" s="7">
        <v>91969506000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12000000</v>
      </c>
      <c r="R9" s="7"/>
      <c r="S9" s="7">
        <v>10240</v>
      </c>
      <c r="T9" s="7"/>
      <c r="U9" s="7">
        <v>93884177659</v>
      </c>
      <c r="V9" s="7"/>
      <c r="W9" s="7">
        <v>122148864000</v>
      </c>
      <c r="X9" s="7"/>
      <c r="Y9" s="9">
        <v>4.4939130684665271E-3</v>
      </c>
    </row>
    <row r="10" spans="1:25">
      <c r="A10" s="1" t="s">
        <v>16</v>
      </c>
      <c r="C10" s="7">
        <v>55000000</v>
      </c>
      <c r="D10" s="7"/>
      <c r="E10" s="7">
        <v>120476726654</v>
      </c>
      <c r="F10" s="7"/>
      <c r="G10" s="7">
        <v>110821664250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55000000</v>
      </c>
      <c r="R10" s="7"/>
      <c r="S10" s="7">
        <v>2449</v>
      </c>
      <c r="T10" s="7"/>
      <c r="U10" s="7">
        <v>120476726654</v>
      </c>
      <c r="V10" s="7"/>
      <c r="W10" s="7">
        <v>133893564750</v>
      </c>
      <c r="X10" s="7"/>
      <c r="Y10" s="9">
        <v>4.9260060282967028E-3</v>
      </c>
    </row>
    <row r="11" spans="1:25">
      <c r="A11" s="1" t="s">
        <v>17</v>
      </c>
      <c r="C11" s="7">
        <v>213866986</v>
      </c>
      <c r="D11" s="7"/>
      <c r="E11" s="7">
        <v>523884619043</v>
      </c>
      <c r="F11" s="7"/>
      <c r="G11" s="7">
        <v>720057495066.58704</v>
      </c>
      <c r="H11" s="7"/>
      <c r="I11" s="7">
        <v>0</v>
      </c>
      <c r="J11" s="7"/>
      <c r="K11" s="7">
        <v>0</v>
      </c>
      <c r="L11" s="7"/>
      <c r="M11" s="7">
        <v>-1</v>
      </c>
      <c r="N11" s="7"/>
      <c r="O11" s="7">
        <v>1</v>
      </c>
      <c r="P11" s="7"/>
      <c r="Q11" s="7">
        <v>213866985</v>
      </c>
      <c r="R11" s="7"/>
      <c r="S11" s="7">
        <v>3967</v>
      </c>
      <c r="T11" s="7"/>
      <c r="U11" s="7">
        <v>523884616593</v>
      </c>
      <c r="V11" s="7"/>
      <c r="W11" s="7">
        <v>843362288034.505</v>
      </c>
      <c r="X11" s="7"/>
      <c r="Y11" s="9">
        <v>3.1027687720862417E-2</v>
      </c>
    </row>
    <row r="12" spans="1:25">
      <c r="A12" s="1" t="s">
        <v>18</v>
      </c>
      <c r="C12" s="7">
        <v>15829799</v>
      </c>
      <c r="D12" s="7"/>
      <c r="E12" s="7">
        <v>720984837685</v>
      </c>
      <c r="F12" s="7"/>
      <c r="G12" s="7">
        <v>769628768048.91504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15829799</v>
      </c>
      <c r="R12" s="7"/>
      <c r="S12" s="7">
        <v>62790</v>
      </c>
      <c r="T12" s="7"/>
      <c r="U12" s="7">
        <v>720984837685</v>
      </c>
      <c r="V12" s="7"/>
      <c r="W12" s="7">
        <v>988039058388.69995</v>
      </c>
      <c r="X12" s="7"/>
      <c r="Y12" s="9">
        <v>3.6350412858922217E-2</v>
      </c>
    </row>
    <row r="13" spans="1:25">
      <c r="A13" s="1" t="s">
        <v>19</v>
      </c>
      <c r="C13" s="7">
        <v>75671122</v>
      </c>
      <c r="D13" s="7"/>
      <c r="E13" s="7">
        <v>626764798644</v>
      </c>
      <c r="F13" s="7"/>
      <c r="G13" s="7">
        <v>831942919794.54602</v>
      </c>
      <c r="H13" s="7"/>
      <c r="I13" s="7">
        <v>0</v>
      </c>
      <c r="J13" s="7"/>
      <c r="K13" s="7">
        <v>0</v>
      </c>
      <c r="L13" s="7"/>
      <c r="M13" s="7">
        <v>-4800000</v>
      </c>
      <c r="N13" s="7"/>
      <c r="O13" s="7">
        <v>65333096205</v>
      </c>
      <c r="P13" s="7"/>
      <c r="Q13" s="7">
        <v>70871122</v>
      </c>
      <c r="R13" s="7"/>
      <c r="S13" s="7">
        <v>13740</v>
      </c>
      <c r="T13" s="7"/>
      <c r="U13" s="7">
        <v>587007610483</v>
      </c>
      <c r="V13" s="7"/>
      <c r="W13" s="7">
        <v>967975289443.13403</v>
      </c>
      <c r="X13" s="7"/>
      <c r="Y13" s="9">
        <v>3.5612257541594243E-2</v>
      </c>
    </row>
    <row r="14" spans="1:25">
      <c r="A14" s="1" t="s">
        <v>20</v>
      </c>
      <c r="C14" s="7">
        <v>81838081</v>
      </c>
      <c r="D14" s="7"/>
      <c r="E14" s="7">
        <v>1122637264226</v>
      </c>
      <c r="F14" s="7"/>
      <c r="G14" s="7">
        <v>1334972279900.2</v>
      </c>
      <c r="H14" s="7"/>
      <c r="I14" s="7">
        <v>0</v>
      </c>
      <c r="J14" s="7"/>
      <c r="K14" s="7">
        <v>0</v>
      </c>
      <c r="L14" s="7"/>
      <c r="M14" s="7">
        <v>-19722972</v>
      </c>
      <c r="N14" s="7"/>
      <c r="O14" s="7">
        <v>357891009955</v>
      </c>
      <c r="P14" s="7"/>
      <c r="Q14" s="7">
        <v>62115109</v>
      </c>
      <c r="R14" s="7"/>
      <c r="S14" s="7">
        <v>19270</v>
      </c>
      <c r="T14" s="7"/>
      <c r="U14" s="7">
        <v>852081759266</v>
      </c>
      <c r="V14" s="7"/>
      <c r="W14" s="7">
        <v>1189836249434.9399</v>
      </c>
      <c r="X14" s="7"/>
      <c r="Y14" s="9">
        <v>4.3774624630736433E-2</v>
      </c>
    </row>
    <row r="15" spans="1:25">
      <c r="A15" s="1" t="s">
        <v>21</v>
      </c>
      <c r="C15" s="7">
        <v>3621979</v>
      </c>
      <c r="D15" s="7"/>
      <c r="E15" s="7">
        <v>266941893430</v>
      </c>
      <c r="F15" s="7"/>
      <c r="G15" s="7">
        <v>610596622669.271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3621979</v>
      </c>
      <c r="R15" s="7"/>
      <c r="S15" s="7">
        <v>187940</v>
      </c>
      <c r="T15" s="7"/>
      <c r="U15" s="7">
        <v>266941893430</v>
      </c>
      <c r="V15" s="7"/>
      <c r="W15" s="7">
        <v>676664480597.10303</v>
      </c>
      <c r="X15" s="7"/>
      <c r="Y15" s="9">
        <v>2.4894798467568525E-2</v>
      </c>
    </row>
    <row r="16" spans="1:25">
      <c r="A16" s="1" t="s">
        <v>22</v>
      </c>
      <c r="C16" s="7">
        <v>18653968</v>
      </c>
      <c r="D16" s="7"/>
      <c r="E16" s="7">
        <v>194725201270</v>
      </c>
      <c r="F16" s="7"/>
      <c r="G16" s="7">
        <v>273138049595.59201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18653968</v>
      </c>
      <c r="R16" s="7"/>
      <c r="S16" s="7">
        <v>17830</v>
      </c>
      <c r="T16" s="7"/>
      <c r="U16" s="7">
        <v>194725201270</v>
      </c>
      <c r="V16" s="7"/>
      <c r="W16" s="7">
        <v>330621277955.83197</v>
      </c>
      <c r="X16" s="7"/>
      <c r="Y16" s="9">
        <v>1.2163709371204773E-2</v>
      </c>
    </row>
    <row r="17" spans="1:25">
      <c r="A17" s="1" t="s">
        <v>23</v>
      </c>
      <c r="C17" s="7">
        <v>11279739</v>
      </c>
      <c r="D17" s="7"/>
      <c r="E17" s="7">
        <v>236746112846</v>
      </c>
      <c r="F17" s="7"/>
      <c r="G17" s="7">
        <v>361382889341.578</v>
      </c>
      <c r="H17" s="7"/>
      <c r="I17" s="7">
        <v>0</v>
      </c>
      <c r="J17" s="7"/>
      <c r="K17" s="7">
        <v>0</v>
      </c>
      <c r="L17" s="7"/>
      <c r="M17" s="7">
        <v>-1275447</v>
      </c>
      <c r="N17" s="7"/>
      <c r="O17" s="7">
        <v>47192488716</v>
      </c>
      <c r="P17" s="7"/>
      <c r="Q17" s="7">
        <v>10004292</v>
      </c>
      <c r="R17" s="7"/>
      <c r="S17" s="7">
        <v>36970</v>
      </c>
      <c r="T17" s="7"/>
      <c r="U17" s="7">
        <v>209976245272</v>
      </c>
      <c r="V17" s="7"/>
      <c r="W17" s="7">
        <v>367658016122.32202</v>
      </c>
      <c r="X17" s="7"/>
      <c r="Y17" s="9">
        <v>1.3526308057834906E-2</v>
      </c>
    </row>
    <row r="18" spans="1:25">
      <c r="A18" s="1" t="s">
        <v>24</v>
      </c>
      <c r="C18" s="7">
        <v>2900000</v>
      </c>
      <c r="D18" s="7"/>
      <c r="E18" s="7">
        <v>39185548198</v>
      </c>
      <c r="F18" s="7"/>
      <c r="G18" s="7">
        <v>57943174500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2900000</v>
      </c>
      <c r="R18" s="7"/>
      <c r="S18" s="7">
        <v>30400</v>
      </c>
      <c r="T18" s="7"/>
      <c r="U18" s="7">
        <v>39185548198</v>
      </c>
      <c r="V18" s="7"/>
      <c r="W18" s="7">
        <v>87635448000</v>
      </c>
      <c r="X18" s="7"/>
      <c r="Y18" s="9">
        <v>3.2241485686524173E-3</v>
      </c>
    </row>
    <row r="19" spans="1:25">
      <c r="A19" s="1" t="s">
        <v>25</v>
      </c>
      <c r="C19" s="7">
        <v>11559570</v>
      </c>
      <c r="D19" s="7"/>
      <c r="E19" s="7">
        <v>212789618786</v>
      </c>
      <c r="F19" s="7"/>
      <c r="G19" s="7">
        <v>430789738038.16498</v>
      </c>
      <c r="H19" s="7"/>
      <c r="I19" s="7">
        <v>0</v>
      </c>
      <c r="J19" s="7"/>
      <c r="K19" s="7">
        <v>0</v>
      </c>
      <c r="L19" s="7"/>
      <c r="M19" s="7">
        <v>-300000</v>
      </c>
      <c r="N19" s="7"/>
      <c r="O19" s="7">
        <v>12408938030</v>
      </c>
      <c r="P19" s="7"/>
      <c r="Q19" s="7">
        <v>11259570</v>
      </c>
      <c r="R19" s="7"/>
      <c r="S19" s="7">
        <v>44340</v>
      </c>
      <c r="T19" s="7"/>
      <c r="U19" s="7">
        <v>207267191427</v>
      </c>
      <c r="V19" s="7"/>
      <c r="W19" s="7">
        <v>496278800263.89001</v>
      </c>
      <c r="X19" s="7"/>
      <c r="Y19" s="9">
        <v>1.8258326054581931E-2</v>
      </c>
    </row>
    <row r="20" spans="1:25">
      <c r="A20" s="1" t="s">
        <v>26</v>
      </c>
      <c r="C20" s="7">
        <v>97910920</v>
      </c>
      <c r="D20" s="7"/>
      <c r="E20" s="7">
        <v>471939565546</v>
      </c>
      <c r="F20" s="7"/>
      <c r="G20" s="7">
        <v>608302187662.5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97910920</v>
      </c>
      <c r="R20" s="7"/>
      <c r="S20" s="7">
        <v>7070</v>
      </c>
      <c r="T20" s="7"/>
      <c r="U20" s="7">
        <v>471939565546</v>
      </c>
      <c r="V20" s="7"/>
      <c r="W20" s="7">
        <v>688111434683.81995</v>
      </c>
      <c r="X20" s="7"/>
      <c r="Y20" s="9">
        <v>2.5315937190270303E-2</v>
      </c>
    </row>
    <row r="21" spans="1:25">
      <c r="A21" s="1" t="s">
        <v>27</v>
      </c>
      <c r="C21" s="7">
        <v>100000</v>
      </c>
      <c r="D21" s="7"/>
      <c r="E21" s="7">
        <v>347315076</v>
      </c>
      <c r="F21" s="7"/>
      <c r="G21" s="7">
        <v>344935350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100000</v>
      </c>
      <c r="R21" s="7"/>
      <c r="S21" s="7">
        <v>3470</v>
      </c>
      <c r="T21" s="7"/>
      <c r="U21" s="7">
        <v>347315076</v>
      </c>
      <c r="V21" s="7"/>
      <c r="W21" s="7">
        <v>344935350</v>
      </c>
      <c r="X21" s="7"/>
      <c r="Y21" s="9">
        <v>1.2690330686506224E-5</v>
      </c>
    </row>
    <row r="22" spans="1:25">
      <c r="A22" s="1" t="s">
        <v>28</v>
      </c>
      <c r="C22" s="7">
        <v>23445801</v>
      </c>
      <c r="D22" s="7"/>
      <c r="E22" s="7">
        <v>63702241317</v>
      </c>
      <c r="F22" s="7"/>
      <c r="G22" s="7">
        <v>58988241463.130501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23445801</v>
      </c>
      <c r="R22" s="7"/>
      <c r="S22" s="7">
        <v>5039</v>
      </c>
      <c r="T22" s="7"/>
      <c r="U22" s="7">
        <v>63702241317</v>
      </c>
      <c r="V22" s="7"/>
      <c r="W22" s="7">
        <v>117440438061.12801</v>
      </c>
      <c r="X22" s="7"/>
      <c r="Y22" s="9">
        <v>4.3206879056143892E-3</v>
      </c>
    </row>
    <row r="23" spans="1:25">
      <c r="A23" s="1" t="s">
        <v>29</v>
      </c>
      <c r="C23" s="7">
        <v>22980170</v>
      </c>
      <c r="D23" s="7"/>
      <c r="E23" s="7">
        <v>543896021001</v>
      </c>
      <c r="F23" s="7"/>
      <c r="G23" s="7">
        <v>914422822679.65503</v>
      </c>
      <c r="H23" s="7"/>
      <c r="I23" s="7">
        <v>0</v>
      </c>
      <c r="J23" s="7"/>
      <c r="K23" s="7">
        <v>0</v>
      </c>
      <c r="L23" s="7"/>
      <c r="M23" s="7">
        <v>-200000</v>
      </c>
      <c r="N23" s="7"/>
      <c r="O23" s="7">
        <v>11962397710</v>
      </c>
      <c r="P23" s="7"/>
      <c r="Q23" s="7">
        <v>22780170</v>
      </c>
      <c r="R23" s="7"/>
      <c r="S23" s="7">
        <v>53620</v>
      </c>
      <c r="T23" s="7"/>
      <c r="U23" s="7">
        <v>539162409187</v>
      </c>
      <c r="V23" s="7"/>
      <c r="W23" s="7">
        <v>1214204952743.3701</v>
      </c>
      <c r="X23" s="7"/>
      <c r="Y23" s="9">
        <v>4.4671160469656211E-2</v>
      </c>
    </row>
    <row r="24" spans="1:25">
      <c r="A24" s="1" t="s">
        <v>30</v>
      </c>
      <c r="C24" s="7">
        <v>3267240</v>
      </c>
      <c r="D24" s="7"/>
      <c r="E24" s="7">
        <v>29960830442</v>
      </c>
      <c r="F24" s="7"/>
      <c r="G24" s="7">
        <v>44267512936.860001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3267240</v>
      </c>
      <c r="R24" s="7"/>
      <c r="S24" s="7">
        <v>16250</v>
      </c>
      <c r="T24" s="7"/>
      <c r="U24" s="7">
        <v>29960830442</v>
      </c>
      <c r="V24" s="7"/>
      <c r="W24" s="7">
        <v>52776748732.5</v>
      </c>
      <c r="X24" s="7"/>
      <c r="Y24" s="9">
        <v>1.9416809381064401E-3</v>
      </c>
    </row>
    <row r="25" spans="1:25">
      <c r="A25" s="1" t="s">
        <v>31</v>
      </c>
      <c r="C25" s="7">
        <v>4377190</v>
      </c>
      <c r="D25" s="7"/>
      <c r="E25" s="7">
        <v>54831006098</v>
      </c>
      <c r="F25" s="7"/>
      <c r="G25" s="7">
        <v>65963369107.620003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4377190</v>
      </c>
      <c r="R25" s="7"/>
      <c r="S25" s="7">
        <v>19370</v>
      </c>
      <c r="T25" s="7"/>
      <c r="U25" s="7">
        <v>54831006098</v>
      </c>
      <c r="V25" s="7"/>
      <c r="W25" s="7">
        <v>84281692586.714996</v>
      </c>
      <c r="X25" s="7"/>
      <c r="Y25" s="9">
        <v>3.1007623595084512E-3</v>
      </c>
    </row>
    <row r="26" spans="1:25">
      <c r="A26" s="1" t="s">
        <v>32</v>
      </c>
      <c r="C26" s="7">
        <v>7527460</v>
      </c>
      <c r="D26" s="7"/>
      <c r="E26" s="7">
        <v>150486519185</v>
      </c>
      <c r="F26" s="7"/>
      <c r="G26" s="7">
        <v>214004408131.79999</v>
      </c>
      <c r="H26" s="7"/>
      <c r="I26" s="7">
        <v>851701</v>
      </c>
      <c r="J26" s="7"/>
      <c r="K26" s="7">
        <v>26096330047</v>
      </c>
      <c r="L26" s="7"/>
      <c r="M26" s="7">
        <v>0</v>
      </c>
      <c r="N26" s="7"/>
      <c r="O26" s="7">
        <v>0</v>
      </c>
      <c r="P26" s="7"/>
      <c r="Q26" s="7">
        <v>8379161</v>
      </c>
      <c r="R26" s="7"/>
      <c r="S26" s="7">
        <v>31200</v>
      </c>
      <c r="T26" s="7"/>
      <c r="U26" s="7">
        <v>176582849232</v>
      </c>
      <c r="V26" s="7"/>
      <c r="W26" s="7">
        <v>259874315751.95999</v>
      </c>
      <c r="X26" s="7"/>
      <c r="Y26" s="9">
        <v>9.560895987673939E-3</v>
      </c>
    </row>
    <row r="27" spans="1:25">
      <c r="A27" s="1" t="s">
        <v>33</v>
      </c>
      <c r="C27" s="7">
        <v>3375216</v>
      </c>
      <c r="D27" s="7"/>
      <c r="E27" s="7">
        <v>25458327928</v>
      </c>
      <c r="F27" s="7"/>
      <c r="G27" s="7">
        <v>16641461985.408001</v>
      </c>
      <c r="H27" s="7"/>
      <c r="I27" s="7">
        <v>0</v>
      </c>
      <c r="J27" s="7"/>
      <c r="K27" s="7">
        <v>0</v>
      </c>
      <c r="L27" s="7"/>
      <c r="M27" s="7">
        <v>-1500000</v>
      </c>
      <c r="N27" s="7"/>
      <c r="O27" s="7">
        <v>8036894352</v>
      </c>
      <c r="P27" s="7"/>
      <c r="Q27" s="7">
        <v>1875216</v>
      </c>
      <c r="R27" s="7"/>
      <c r="S27" s="7">
        <v>5620</v>
      </c>
      <c r="T27" s="7"/>
      <c r="U27" s="7">
        <v>14144239615</v>
      </c>
      <c r="V27" s="7"/>
      <c r="W27" s="7">
        <v>10476008572.176001</v>
      </c>
      <c r="X27" s="7"/>
      <c r="Y27" s="9">
        <v>3.8541718920831789E-4</v>
      </c>
    </row>
    <row r="28" spans="1:25">
      <c r="A28" s="1" t="s">
        <v>34</v>
      </c>
      <c r="C28" s="7">
        <v>280000000</v>
      </c>
      <c r="D28" s="7"/>
      <c r="E28" s="7">
        <v>264215428919</v>
      </c>
      <c r="F28" s="7"/>
      <c r="G28" s="7">
        <v>360164196000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280000000</v>
      </c>
      <c r="R28" s="7"/>
      <c r="S28" s="7">
        <v>1440</v>
      </c>
      <c r="T28" s="7"/>
      <c r="U28" s="7">
        <v>264215428919</v>
      </c>
      <c r="V28" s="7"/>
      <c r="W28" s="7">
        <v>400800960000</v>
      </c>
      <c r="X28" s="7"/>
      <c r="Y28" s="9">
        <v>1.4745652255905791E-2</v>
      </c>
    </row>
    <row r="29" spans="1:25">
      <c r="A29" s="1" t="s">
        <v>35</v>
      </c>
      <c r="C29" s="7">
        <v>8898275</v>
      </c>
      <c r="D29" s="7"/>
      <c r="E29" s="7">
        <v>110119646617</v>
      </c>
      <c r="F29" s="7"/>
      <c r="G29" s="7">
        <v>243423488858.39999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8898275</v>
      </c>
      <c r="R29" s="7"/>
      <c r="S29" s="7">
        <v>33770</v>
      </c>
      <c r="T29" s="7"/>
      <c r="U29" s="7">
        <v>110119646617</v>
      </c>
      <c r="V29" s="7"/>
      <c r="W29" s="7">
        <v>298706803006.83801</v>
      </c>
      <c r="X29" s="7"/>
      <c r="Y29" s="9">
        <v>1.098956111186008E-2</v>
      </c>
    </row>
    <row r="30" spans="1:25">
      <c r="A30" s="1" t="s">
        <v>36</v>
      </c>
      <c r="C30" s="7">
        <v>7782083</v>
      </c>
      <c r="D30" s="7"/>
      <c r="E30" s="7">
        <v>31207000443</v>
      </c>
      <c r="F30" s="7"/>
      <c r="G30" s="7">
        <v>30231426700.834202</v>
      </c>
      <c r="H30" s="7"/>
      <c r="I30" s="7">
        <v>0</v>
      </c>
      <c r="J30" s="7"/>
      <c r="K30" s="7">
        <v>0</v>
      </c>
      <c r="L30" s="7"/>
      <c r="M30" s="7">
        <v>-1</v>
      </c>
      <c r="N30" s="7"/>
      <c r="O30" s="7">
        <v>1</v>
      </c>
      <c r="P30" s="7"/>
      <c r="Q30" s="7">
        <v>7782082</v>
      </c>
      <c r="R30" s="7"/>
      <c r="S30" s="7">
        <v>4495</v>
      </c>
      <c r="T30" s="7"/>
      <c r="U30" s="7">
        <v>31206996433</v>
      </c>
      <c r="V30" s="7"/>
      <c r="W30" s="7">
        <v>34772324861.389503</v>
      </c>
      <c r="X30" s="7"/>
      <c r="Y30" s="9">
        <v>1.2792898762903093E-3</v>
      </c>
    </row>
    <row r="31" spans="1:25">
      <c r="A31" s="1" t="s">
        <v>37</v>
      </c>
      <c r="C31" s="7">
        <v>5250000</v>
      </c>
      <c r="D31" s="7"/>
      <c r="E31" s="7">
        <v>52547670000</v>
      </c>
      <c r="F31" s="7"/>
      <c r="G31" s="7">
        <v>54483880500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5250000</v>
      </c>
      <c r="R31" s="7"/>
      <c r="S31" s="7">
        <v>13850</v>
      </c>
      <c r="T31" s="7"/>
      <c r="U31" s="7">
        <v>52547670000</v>
      </c>
      <c r="V31" s="7"/>
      <c r="W31" s="7">
        <v>72279860625</v>
      </c>
      <c r="X31" s="7"/>
      <c r="Y31" s="9">
        <v>2.6592094237538441E-3</v>
      </c>
    </row>
    <row r="32" spans="1:25">
      <c r="A32" s="1" t="s">
        <v>38</v>
      </c>
      <c r="C32" s="7">
        <v>61944503</v>
      </c>
      <c r="D32" s="7"/>
      <c r="E32" s="7">
        <v>284114957089</v>
      </c>
      <c r="F32" s="7"/>
      <c r="G32" s="7">
        <v>352214337944.89801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61944503</v>
      </c>
      <c r="R32" s="7"/>
      <c r="S32" s="7">
        <v>7530</v>
      </c>
      <c r="T32" s="7"/>
      <c r="U32" s="7">
        <v>284114957089</v>
      </c>
      <c r="V32" s="7"/>
      <c r="W32" s="7">
        <v>463666777049.83899</v>
      </c>
      <c r="X32" s="7"/>
      <c r="Y32" s="9">
        <v>1.7058514672703196E-2</v>
      </c>
    </row>
    <row r="33" spans="1:25">
      <c r="A33" s="1" t="s">
        <v>39</v>
      </c>
      <c r="C33" s="7">
        <v>261693377</v>
      </c>
      <c r="D33" s="7"/>
      <c r="E33" s="7">
        <v>1181295821443</v>
      </c>
      <c r="F33" s="7"/>
      <c r="G33" s="7">
        <v>1534804178300.4199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261693377</v>
      </c>
      <c r="R33" s="7"/>
      <c r="S33" s="7">
        <v>6780</v>
      </c>
      <c r="T33" s="7"/>
      <c r="U33" s="7">
        <v>1181295821443</v>
      </c>
      <c r="V33" s="7"/>
      <c r="W33" s="7">
        <v>1763724123538.4399</v>
      </c>
      <c r="X33" s="7"/>
      <c r="Y33" s="9">
        <v>6.4888224322242297E-2</v>
      </c>
    </row>
    <row r="34" spans="1:25">
      <c r="A34" s="1" t="s">
        <v>40</v>
      </c>
      <c r="C34" s="7">
        <v>24033187</v>
      </c>
      <c r="D34" s="7"/>
      <c r="E34" s="7">
        <v>137480635661</v>
      </c>
      <c r="F34" s="7"/>
      <c r="G34" s="7">
        <v>133546159513.786</v>
      </c>
      <c r="H34" s="7"/>
      <c r="I34" s="7">
        <v>0</v>
      </c>
      <c r="J34" s="7"/>
      <c r="K34" s="7">
        <v>0</v>
      </c>
      <c r="L34" s="7"/>
      <c r="M34" s="7">
        <v>-7000000</v>
      </c>
      <c r="N34" s="7"/>
      <c r="O34" s="7">
        <v>43553288151</v>
      </c>
      <c r="P34" s="7"/>
      <c r="Q34" s="7">
        <v>17033187</v>
      </c>
      <c r="R34" s="7"/>
      <c r="S34" s="7">
        <v>6680</v>
      </c>
      <c r="T34" s="7"/>
      <c r="U34" s="7">
        <v>97437488254</v>
      </c>
      <c r="V34" s="7"/>
      <c r="W34" s="7">
        <v>113104688109.498</v>
      </c>
      <c r="X34" s="7"/>
      <c r="Y34" s="9">
        <v>4.1611736642929702E-3</v>
      </c>
    </row>
    <row r="35" spans="1:25">
      <c r="A35" s="1" t="s">
        <v>41</v>
      </c>
      <c r="C35" s="7">
        <v>35273977</v>
      </c>
      <c r="D35" s="7"/>
      <c r="E35" s="7">
        <v>148601447270</v>
      </c>
      <c r="F35" s="7"/>
      <c r="G35" s="7">
        <v>647633868576.62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35273977</v>
      </c>
      <c r="R35" s="7"/>
      <c r="S35" s="7">
        <v>21330</v>
      </c>
      <c r="T35" s="7"/>
      <c r="U35" s="7">
        <v>148601447270</v>
      </c>
      <c r="V35" s="7"/>
      <c r="W35" s="7">
        <v>747917185530.01001</v>
      </c>
      <c r="X35" s="7"/>
      <c r="Y35" s="9">
        <v>2.7516218359460273E-2</v>
      </c>
    </row>
    <row r="36" spans="1:25">
      <c r="A36" s="1" t="s">
        <v>42</v>
      </c>
      <c r="C36" s="7">
        <v>66410148</v>
      </c>
      <c r="D36" s="7"/>
      <c r="E36" s="7">
        <v>844747002266</v>
      </c>
      <c r="F36" s="7"/>
      <c r="G36" s="7">
        <v>1676781193532.76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66410148</v>
      </c>
      <c r="R36" s="7"/>
      <c r="S36" s="7">
        <v>27240</v>
      </c>
      <c r="T36" s="7"/>
      <c r="U36" s="7">
        <v>844747002266</v>
      </c>
      <c r="V36" s="7"/>
      <c r="W36" s="7">
        <v>1798248807552.46</v>
      </c>
      <c r="X36" s="7"/>
      <c r="Y36" s="9">
        <v>6.6158403377491487E-2</v>
      </c>
    </row>
    <row r="37" spans="1:25">
      <c r="A37" s="1" t="s">
        <v>43</v>
      </c>
      <c r="C37" s="7">
        <v>10156472</v>
      </c>
      <c r="D37" s="7"/>
      <c r="E37" s="7">
        <v>240697795239</v>
      </c>
      <c r="F37" s="7"/>
      <c r="G37" s="7">
        <v>504701089170.08398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10156472</v>
      </c>
      <c r="R37" s="7"/>
      <c r="S37" s="7">
        <v>52340</v>
      </c>
      <c r="T37" s="7"/>
      <c r="U37" s="7">
        <v>240697795239</v>
      </c>
      <c r="V37" s="7"/>
      <c r="W37" s="7">
        <v>528426785500.34399</v>
      </c>
      <c r="X37" s="7"/>
      <c r="Y37" s="9">
        <v>1.9441065265148549E-2</v>
      </c>
    </row>
    <row r="38" spans="1:25">
      <c r="A38" s="1" t="s">
        <v>44</v>
      </c>
      <c r="C38" s="7">
        <v>1975806</v>
      </c>
      <c r="D38" s="7"/>
      <c r="E38" s="7">
        <v>119320395820</v>
      </c>
      <c r="F38" s="7"/>
      <c r="G38" s="7">
        <v>225571137251.35501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1975806</v>
      </c>
      <c r="R38" s="7"/>
      <c r="S38" s="7">
        <v>132250</v>
      </c>
      <c r="T38" s="7"/>
      <c r="U38" s="7">
        <v>119320395820</v>
      </c>
      <c r="V38" s="7"/>
      <c r="W38" s="7">
        <v>259745606456.17499</v>
      </c>
      <c r="X38" s="7"/>
      <c r="Y38" s="9">
        <v>9.5561607132929882E-3</v>
      </c>
    </row>
    <row r="39" spans="1:25">
      <c r="A39" s="1" t="s">
        <v>45</v>
      </c>
      <c r="C39" s="7">
        <v>4785428</v>
      </c>
      <c r="D39" s="7"/>
      <c r="E39" s="7">
        <v>234173650820</v>
      </c>
      <c r="F39" s="7"/>
      <c r="G39" s="7">
        <v>435308924908.13397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4785428</v>
      </c>
      <c r="R39" s="7"/>
      <c r="S39" s="7">
        <v>110250</v>
      </c>
      <c r="T39" s="7"/>
      <c r="U39" s="7">
        <v>234173650820</v>
      </c>
      <c r="V39" s="7"/>
      <c r="W39" s="7">
        <v>524454256049.84998</v>
      </c>
      <c r="X39" s="7"/>
      <c r="Y39" s="9">
        <v>1.929491407366106E-2</v>
      </c>
    </row>
    <row r="40" spans="1:25">
      <c r="A40" s="1" t="s">
        <v>46</v>
      </c>
      <c r="C40" s="7">
        <v>466430</v>
      </c>
      <c r="D40" s="7"/>
      <c r="E40" s="7">
        <v>20143820389</v>
      </c>
      <c r="F40" s="7"/>
      <c r="G40" s="7">
        <v>21063834906.345001</v>
      </c>
      <c r="H40" s="7"/>
      <c r="I40" s="7">
        <v>0</v>
      </c>
      <c r="J40" s="7"/>
      <c r="K40" s="7">
        <v>0</v>
      </c>
      <c r="L40" s="7"/>
      <c r="M40" s="7">
        <v>-233739</v>
      </c>
      <c r="N40" s="7"/>
      <c r="O40" s="7">
        <v>10824247273</v>
      </c>
      <c r="P40" s="7"/>
      <c r="Q40" s="7">
        <v>232691</v>
      </c>
      <c r="R40" s="7"/>
      <c r="S40" s="7">
        <v>55380</v>
      </c>
      <c r="T40" s="7"/>
      <c r="U40" s="7">
        <v>10049280086</v>
      </c>
      <c r="V40" s="7"/>
      <c r="W40" s="7">
        <v>12809753335.899</v>
      </c>
      <c r="X40" s="7"/>
      <c r="Y40" s="9">
        <v>4.7127673590176988E-4</v>
      </c>
    </row>
    <row r="41" spans="1:25">
      <c r="A41" s="1" t="s">
        <v>47</v>
      </c>
      <c r="C41" s="7">
        <v>31547503</v>
      </c>
      <c r="D41" s="7"/>
      <c r="E41" s="7">
        <v>299375624891</v>
      </c>
      <c r="F41" s="7"/>
      <c r="G41" s="7">
        <v>353111295721.50897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31547503</v>
      </c>
      <c r="R41" s="7"/>
      <c r="S41" s="7">
        <v>18220</v>
      </c>
      <c r="T41" s="7"/>
      <c r="U41" s="7">
        <v>299375624891</v>
      </c>
      <c r="V41" s="7"/>
      <c r="W41" s="7">
        <v>571375471407.27295</v>
      </c>
      <c r="X41" s="7"/>
      <c r="Y41" s="9">
        <v>2.1021167237039277E-2</v>
      </c>
    </row>
    <row r="42" spans="1:25">
      <c r="A42" s="1" t="s">
        <v>48</v>
      </c>
      <c r="C42" s="7">
        <v>11928705</v>
      </c>
      <c r="D42" s="7"/>
      <c r="E42" s="7">
        <v>197857870025</v>
      </c>
      <c r="F42" s="7"/>
      <c r="G42" s="7">
        <v>227194091572.59</v>
      </c>
      <c r="H42" s="7"/>
      <c r="I42" s="7">
        <v>7000000</v>
      </c>
      <c r="J42" s="7"/>
      <c r="K42" s="7">
        <v>170274058278</v>
      </c>
      <c r="L42" s="7"/>
      <c r="M42" s="7">
        <v>-1</v>
      </c>
      <c r="N42" s="7"/>
      <c r="O42" s="7">
        <v>1</v>
      </c>
      <c r="P42" s="7"/>
      <c r="Q42" s="7">
        <v>18928704</v>
      </c>
      <c r="R42" s="7"/>
      <c r="S42" s="7">
        <v>26900</v>
      </c>
      <c r="T42" s="7"/>
      <c r="U42" s="7">
        <v>368131908855</v>
      </c>
      <c r="V42" s="7"/>
      <c r="W42" s="7">
        <v>506152503881.28003</v>
      </c>
      <c r="X42" s="7"/>
      <c r="Y42" s="9">
        <v>1.8621584166588229E-2</v>
      </c>
    </row>
    <row r="43" spans="1:25">
      <c r="A43" s="1" t="s">
        <v>49</v>
      </c>
      <c r="C43" s="7">
        <v>14100000</v>
      </c>
      <c r="D43" s="7"/>
      <c r="E43" s="7">
        <v>96832420687</v>
      </c>
      <c r="F43" s="7"/>
      <c r="G43" s="7">
        <v>135395574300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14100000</v>
      </c>
      <c r="R43" s="7"/>
      <c r="S43" s="7">
        <v>12790</v>
      </c>
      <c r="T43" s="7"/>
      <c r="U43" s="7">
        <v>96832420687</v>
      </c>
      <c r="V43" s="7"/>
      <c r="W43" s="7">
        <v>179265982950</v>
      </c>
      <c r="X43" s="7"/>
      <c r="Y43" s="9">
        <v>6.5952782296076259E-3</v>
      </c>
    </row>
    <row r="44" spans="1:25">
      <c r="A44" s="1" t="s">
        <v>50</v>
      </c>
      <c r="C44" s="7">
        <v>6011012</v>
      </c>
      <c r="D44" s="7"/>
      <c r="E44" s="7">
        <v>39117897864</v>
      </c>
      <c r="F44" s="7"/>
      <c r="G44" s="7">
        <v>65727711264.599998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6011012</v>
      </c>
      <c r="R44" s="7"/>
      <c r="S44" s="7">
        <v>12970</v>
      </c>
      <c r="T44" s="7"/>
      <c r="U44" s="7">
        <v>39117897864</v>
      </c>
      <c r="V44" s="7"/>
      <c r="W44" s="7">
        <v>77498946827.442001</v>
      </c>
      <c r="X44" s="7"/>
      <c r="Y44" s="9">
        <v>2.8512220133314879E-3</v>
      </c>
    </row>
    <row r="45" spans="1:25">
      <c r="A45" s="1" t="s">
        <v>51</v>
      </c>
      <c r="C45" s="7">
        <v>7691309</v>
      </c>
      <c r="D45" s="7"/>
      <c r="E45" s="7">
        <v>367179685244</v>
      </c>
      <c r="F45" s="7"/>
      <c r="G45" s="7">
        <v>555754717765.30103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7691309</v>
      </c>
      <c r="R45" s="7"/>
      <c r="S45" s="7">
        <v>83510</v>
      </c>
      <c r="T45" s="7"/>
      <c r="U45" s="7">
        <v>367179685244</v>
      </c>
      <c r="V45" s="7"/>
      <c r="W45" s="7">
        <v>638479522363.18896</v>
      </c>
      <c r="X45" s="7"/>
      <c r="Y45" s="9">
        <v>2.3489956234846367E-2</v>
      </c>
    </row>
    <row r="46" spans="1:25">
      <c r="A46" s="1" t="s">
        <v>52</v>
      </c>
      <c r="C46" s="7">
        <v>2750979</v>
      </c>
      <c r="D46" s="7"/>
      <c r="E46" s="7">
        <v>151944526084</v>
      </c>
      <c r="F46" s="7"/>
      <c r="G46" s="7">
        <v>165443945834.47501</v>
      </c>
      <c r="H46" s="7"/>
      <c r="I46" s="7">
        <v>252301</v>
      </c>
      <c r="J46" s="7"/>
      <c r="K46" s="7">
        <v>14882865961</v>
      </c>
      <c r="L46" s="7"/>
      <c r="M46" s="7">
        <v>0</v>
      </c>
      <c r="N46" s="7"/>
      <c r="O46" s="7">
        <v>0</v>
      </c>
      <c r="P46" s="7"/>
      <c r="Q46" s="7">
        <v>3003280</v>
      </c>
      <c r="R46" s="7"/>
      <c r="S46" s="7">
        <v>67150</v>
      </c>
      <c r="T46" s="7"/>
      <c r="U46" s="7">
        <v>166827392045</v>
      </c>
      <c r="V46" s="7"/>
      <c r="W46" s="7">
        <v>200470314000.60001</v>
      </c>
      <c r="X46" s="7"/>
      <c r="Y46" s="9">
        <v>7.3753953530577617E-3</v>
      </c>
    </row>
    <row r="47" spans="1:25">
      <c r="A47" s="1" t="s">
        <v>53</v>
      </c>
      <c r="C47" s="7">
        <v>21145752</v>
      </c>
      <c r="D47" s="7"/>
      <c r="E47" s="7">
        <v>65039002245</v>
      </c>
      <c r="F47" s="7"/>
      <c r="G47" s="7">
        <v>106655149051.394</v>
      </c>
      <c r="H47" s="7"/>
      <c r="I47" s="7">
        <v>0</v>
      </c>
      <c r="J47" s="7"/>
      <c r="K47" s="7">
        <v>0</v>
      </c>
      <c r="L47" s="7"/>
      <c r="M47" s="7">
        <v>-1</v>
      </c>
      <c r="N47" s="7"/>
      <c r="O47" s="7">
        <v>1</v>
      </c>
      <c r="P47" s="7"/>
      <c r="Q47" s="7">
        <v>21145751</v>
      </c>
      <c r="R47" s="7"/>
      <c r="S47" s="7">
        <v>6420</v>
      </c>
      <c r="T47" s="7"/>
      <c r="U47" s="7">
        <v>65038999169</v>
      </c>
      <c r="V47" s="7"/>
      <c r="W47" s="7">
        <v>134947974877.55099</v>
      </c>
      <c r="X47" s="7"/>
      <c r="Y47" s="9">
        <v>4.9647982634150323E-3</v>
      </c>
    </row>
    <row r="48" spans="1:25">
      <c r="A48" s="1" t="s">
        <v>54</v>
      </c>
      <c r="C48" s="7">
        <v>2874557</v>
      </c>
      <c r="D48" s="7"/>
      <c r="E48" s="7">
        <v>135465522732</v>
      </c>
      <c r="F48" s="7"/>
      <c r="G48" s="7">
        <v>183877125379.448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2874557</v>
      </c>
      <c r="R48" s="7"/>
      <c r="S48" s="7">
        <v>70670</v>
      </c>
      <c r="T48" s="7"/>
      <c r="U48" s="7">
        <v>135465522732</v>
      </c>
      <c r="V48" s="7"/>
      <c r="W48" s="7">
        <v>201936230778.01999</v>
      </c>
      <c r="X48" s="7"/>
      <c r="Y48" s="9">
        <v>7.429327107702095E-3</v>
      </c>
    </row>
    <row r="49" spans="1:25">
      <c r="A49" s="1" t="s">
        <v>55</v>
      </c>
      <c r="C49" s="7">
        <v>11465714</v>
      </c>
      <c r="D49" s="7"/>
      <c r="E49" s="7">
        <v>155697172681</v>
      </c>
      <c r="F49" s="7"/>
      <c r="G49" s="7">
        <v>188742484108.15201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11465714</v>
      </c>
      <c r="R49" s="7"/>
      <c r="S49" s="7">
        <v>20270</v>
      </c>
      <c r="T49" s="7"/>
      <c r="U49" s="7">
        <v>155697172681</v>
      </c>
      <c r="V49" s="7"/>
      <c r="W49" s="7">
        <v>231027183144.45901</v>
      </c>
      <c r="X49" s="7"/>
      <c r="Y49" s="9">
        <v>8.4995966684053171E-3</v>
      </c>
    </row>
    <row r="50" spans="1:25">
      <c r="A50" s="1" t="s">
        <v>56</v>
      </c>
      <c r="C50" s="7">
        <v>8700000</v>
      </c>
      <c r="D50" s="7"/>
      <c r="E50" s="7">
        <v>144602750464</v>
      </c>
      <c r="F50" s="7"/>
      <c r="G50" s="7">
        <v>147019995000</v>
      </c>
      <c r="H50" s="7"/>
      <c r="I50" s="7">
        <v>20960529</v>
      </c>
      <c r="J50" s="7"/>
      <c r="K50" s="7">
        <v>359668467396</v>
      </c>
      <c r="L50" s="7"/>
      <c r="M50" s="7">
        <v>0</v>
      </c>
      <c r="N50" s="7"/>
      <c r="O50" s="7">
        <v>0</v>
      </c>
      <c r="P50" s="7"/>
      <c r="Q50" s="7">
        <v>29660529</v>
      </c>
      <c r="R50" s="7"/>
      <c r="S50" s="7">
        <v>16990</v>
      </c>
      <c r="T50" s="7"/>
      <c r="U50" s="7">
        <v>504271217860</v>
      </c>
      <c r="V50" s="7"/>
      <c r="W50" s="7">
        <v>500933990003.125</v>
      </c>
      <c r="X50" s="7"/>
      <c r="Y50" s="9">
        <v>1.8429592633085183E-2</v>
      </c>
    </row>
    <row r="51" spans="1:25">
      <c r="A51" s="1" t="s">
        <v>57</v>
      </c>
      <c r="C51" s="7">
        <v>289888026</v>
      </c>
      <c r="D51" s="7"/>
      <c r="E51" s="7">
        <v>912145712789</v>
      </c>
      <c r="F51" s="7"/>
      <c r="G51" s="7">
        <v>1697281202324.8201</v>
      </c>
      <c r="H51" s="7"/>
      <c r="I51" s="7">
        <v>0</v>
      </c>
      <c r="J51" s="7"/>
      <c r="K51" s="7">
        <v>0</v>
      </c>
      <c r="L51" s="7"/>
      <c r="M51" s="7">
        <v>-1</v>
      </c>
      <c r="N51" s="7"/>
      <c r="O51" s="7">
        <v>1</v>
      </c>
      <c r="P51" s="7"/>
      <c r="Q51" s="7">
        <v>289888025</v>
      </c>
      <c r="R51" s="7"/>
      <c r="S51" s="7">
        <v>6310</v>
      </c>
      <c r="T51" s="7"/>
      <c r="U51" s="7">
        <v>912145709642</v>
      </c>
      <c r="V51" s="7"/>
      <c r="W51" s="7">
        <v>1818309736795.3899</v>
      </c>
      <c r="X51" s="7"/>
      <c r="Y51" s="9">
        <v>6.6896454220849194E-2</v>
      </c>
    </row>
    <row r="52" spans="1:25">
      <c r="A52" s="1" t="s">
        <v>58</v>
      </c>
      <c r="C52" s="7">
        <v>7999000</v>
      </c>
      <c r="D52" s="7"/>
      <c r="E52" s="7">
        <v>95301566497</v>
      </c>
      <c r="F52" s="7"/>
      <c r="G52" s="7">
        <v>108536691217.5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7999000</v>
      </c>
      <c r="R52" s="7"/>
      <c r="S52" s="7">
        <v>16220</v>
      </c>
      <c r="T52" s="7"/>
      <c r="U52" s="7">
        <v>95301566497</v>
      </c>
      <c r="V52" s="7"/>
      <c r="W52" s="7">
        <v>128971804509</v>
      </c>
      <c r="X52" s="7"/>
      <c r="Y52" s="9">
        <v>4.7449321980326011E-3</v>
      </c>
    </row>
    <row r="53" spans="1:25">
      <c r="A53" s="1" t="s">
        <v>59</v>
      </c>
      <c r="C53" s="7">
        <v>29800000</v>
      </c>
      <c r="D53" s="7"/>
      <c r="E53" s="7">
        <v>50069057514</v>
      </c>
      <c r="F53" s="7"/>
      <c r="G53" s="7">
        <v>60726514500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29800000</v>
      </c>
      <c r="R53" s="7"/>
      <c r="S53" s="7">
        <v>2699</v>
      </c>
      <c r="T53" s="7"/>
      <c r="U53" s="7">
        <v>50069057514</v>
      </c>
      <c r="V53" s="7"/>
      <c r="W53" s="7">
        <v>79951640310</v>
      </c>
      <c r="X53" s="7"/>
      <c r="Y53" s="9">
        <v>2.9414577382761756E-3</v>
      </c>
    </row>
    <row r="54" spans="1:25">
      <c r="A54" s="1" t="s">
        <v>60</v>
      </c>
      <c r="C54" s="7">
        <v>47100791</v>
      </c>
      <c r="D54" s="7"/>
      <c r="E54" s="7">
        <v>1007939408723</v>
      </c>
      <c r="F54" s="7"/>
      <c r="G54" s="7">
        <v>1747810806488.22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47100791</v>
      </c>
      <c r="R54" s="7"/>
      <c r="S54" s="7">
        <v>43930</v>
      </c>
      <c r="T54" s="7"/>
      <c r="U54" s="7">
        <v>1007939408723</v>
      </c>
      <c r="V54" s="7"/>
      <c r="W54" s="7">
        <v>2056826379025.6499</v>
      </c>
      <c r="X54" s="7"/>
      <c r="Y54" s="9">
        <v>7.5671591544805974E-2</v>
      </c>
    </row>
    <row r="55" spans="1:25">
      <c r="A55" s="1" t="s">
        <v>61</v>
      </c>
      <c r="C55" s="7">
        <v>28325252</v>
      </c>
      <c r="D55" s="7"/>
      <c r="E55" s="7">
        <v>366803055258</v>
      </c>
      <c r="F55" s="7"/>
      <c r="G55" s="7">
        <v>148949031610.67401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28325252</v>
      </c>
      <c r="R55" s="7"/>
      <c r="S55" s="7">
        <v>8030</v>
      </c>
      <c r="T55" s="7"/>
      <c r="U55" s="7">
        <v>366803055258</v>
      </c>
      <c r="V55" s="7"/>
      <c r="W55" s="7">
        <v>226098435507.31799</v>
      </c>
      <c r="X55" s="7"/>
      <c r="Y55" s="9">
        <v>8.3182657686130639E-3</v>
      </c>
    </row>
    <row r="56" spans="1:25">
      <c r="A56" s="1" t="s">
        <v>62</v>
      </c>
      <c r="C56" s="7">
        <v>3000000</v>
      </c>
      <c r="D56" s="7"/>
      <c r="E56" s="7">
        <v>74523758099</v>
      </c>
      <c r="F56" s="7"/>
      <c r="G56" s="7">
        <v>50815836000</v>
      </c>
      <c r="H56" s="7"/>
      <c r="I56" s="7">
        <v>0</v>
      </c>
      <c r="J56" s="7"/>
      <c r="K56" s="7">
        <v>0</v>
      </c>
      <c r="L56" s="7"/>
      <c r="M56" s="7">
        <v>-3000000</v>
      </c>
      <c r="N56" s="7"/>
      <c r="O56" s="7">
        <v>69038263914</v>
      </c>
      <c r="P56" s="7"/>
      <c r="Q56" s="7">
        <v>0</v>
      </c>
      <c r="R56" s="7"/>
      <c r="S56" s="7">
        <v>0</v>
      </c>
      <c r="T56" s="7"/>
      <c r="U56" s="7">
        <v>0</v>
      </c>
      <c r="V56" s="7"/>
      <c r="W56" s="7">
        <v>0</v>
      </c>
      <c r="X56" s="7"/>
      <c r="Y56" s="9">
        <v>0</v>
      </c>
    </row>
    <row r="57" spans="1:25">
      <c r="A57" s="1" t="s">
        <v>63</v>
      </c>
      <c r="C57" s="7">
        <v>11589687</v>
      </c>
      <c r="D57" s="7"/>
      <c r="E57" s="7">
        <v>150068256910</v>
      </c>
      <c r="F57" s="7"/>
      <c r="G57" s="7">
        <v>378571133986.82098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11589687</v>
      </c>
      <c r="R57" s="7"/>
      <c r="S57" s="7">
        <v>43750</v>
      </c>
      <c r="T57" s="7"/>
      <c r="U57" s="7">
        <v>150068256910</v>
      </c>
      <c r="V57" s="7"/>
      <c r="W57" s="7">
        <v>504031865852.81299</v>
      </c>
      <c r="X57" s="7"/>
      <c r="Y57" s="9">
        <v>1.8543564915016516E-2</v>
      </c>
    </row>
    <row r="58" spans="1:25">
      <c r="A58" s="1" t="s">
        <v>64</v>
      </c>
      <c r="C58" s="7">
        <v>18769593</v>
      </c>
      <c r="D58" s="7"/>
      <c r="E58" s="7">
        <v>844454278420</v>
      </c>
      <c r="F58" s="7"/>
      <c r="G58" s="7">
        <v>381554339697.742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18769593</v>
      </c>
      <c r="R58" s="7"/>
      <c r="S58" s="7">
        <v>27300</v>
      </c>
      <c r="T58" s="7"/>
      <c r="U58" s="7">
        <v>844454278420</v>
      </c>
      <c r="V58" s="7"/>
      <c r="W58" s="7">
        <v>509361050061.04498</v>
      </c>
      <c r="X58" s="7"/>
      <c r="Y58" s="9">
        <v>1.8739628061028572E-2</v>
      </c>
    </row>
    <row r="59" spans="1:25">
      <c r="A59" s="1" t="s">
        <v>65</v>
      </c>
      <c r="C59" s="7">
        <v>112774541</v>
      </c>
      <c r="D59" s="7"/>
      <c r="E59" s="7">
        <v>395962841953</v>
      </c>
      <c r="F59" s="7"/>
      <c r="G59" s="7">
        <v>478009462499.19702</v>
      </c>
      <c r="H59" s="7"/>
      <c r="I59" s="7">
        <v>0</v>
      </c>
      <c r="J59" s="7"/>
      <c r="K59" s="7">
        <v>0</v>
      </c>
      <c r="L59" s="7"/>
      <c r="M59" s="7">
        <v>-40797349</v>
      </c>
      <c r="N59" s="7"/>
      <c r="O59" s="7">
        <v>219062815557</v>
      </c>
      <c r="P59" s="7"/>
      <c r="Q59" s="7">
        <v>71977192</v>
      </c>
      <c r="R59" s="7"/>
      <c r="S59" s="7">
        <v>5510</v>
      </c>
      <c r="T59" s="7"/>
      <c r="U59" s="7">
        <v>252719215250</v>
      </c>
      <c r="V59" s="7"/>
      <c r="W59" s="7">
        <v>394234591668.87598</v>
      </c>
      <c r="X59" s="7"/>
      <c r="Y59" s="9">
        <v>1.4504072535151262E-2</v>
      </c>
    </row>
    <row r="60" spans="1:25">
      <c r="A60" s="1" t="s">
        <v>66</v>
      </c>
      <c r="C60" s="7">
        <v>4350000</v>
      </c>
      <c r="D60" s="7"/>
      <c r="E60" s="7">
        <v>26788652024</v>
      </c>
      <c r="F60" s="7"/>
      <c r="G60" s="7">
        <v>28063522575</v>
      </c>
      <c r="H60" s="7"/>
      <c r="I60" s="7">
        <v>2676923</v>
      </c>
      <c r="J60" s="7"/>
      <c r="K60" s="7">
        <v>0</v>
      </c>
      <c r="L60" s="7"/>
      <c r="M60" s="7">
        <v>-4350000</v>
      </c>
      <c r="N60" s="7"/>
      <c r="O60" s="7">
        <v>34679422350</v>
      </c>
      <c r="P60" s="7"/>
      <c r="Q60" s="7">
        <v>2676923</v>
      </c>
      <c r="R60" s="7"/>
      <c r="S60" s="7">
        <v>8870</v>
      </c>
      <c r="T60" s="7"/>
      <c r="U60" s="7">
        <v>10205200573</v>
      </c>
      <c r="V60" s="7"/>
      <c r="W60" s="7">
        <v>23603028383.290501</v>
      </c>
      <c r="X60" s="7"/>
      <c r="Y60" s="9">
        <v>8.6836630512630505E-4</v>
      </c>
    </row>
    <row r="61" spans="1:25">
      <c r="A61" s="1" t="s">
        <v>67</v>
      </c>
      <c r="C61" s="7">
        <v>12360000</v>
      </c>
      <c r="D61" s="7"/>
      <c r="E61" s="7">
        <v>185688158747</v>
      </c>
      <c r="F61" s="7"/>
      <c r="G61" s="7">
        <v>307898637480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12360000</v>
      </c>
      <c r="R61" s="7"/>
      <c r="S61" s="7">
        <v>31670</v>
      </c>
      <c r="T61" s="7"/>
      <c r="U61" s="7">
        <v>185688158747</v>
      </c>
      <c r="V61" s="7"/>
      <c r="W61" s="7">
        <v>389112124860</v>
      </c>
      <c r="X61" s="7"/>
      <c r="Y61" s="9">
        <v>1.4315614617645016E-2</v>
      </c>
    </row>
    <row r="62" spans="1:25">
      <c r="A62" s="1" t="s">
        <v>68</v>
      </c>
      <c r="C62" s="7">
        <v>46891602</v>
      </c>
      <c r="D62" s="7"/>
      <c r="E62" s="7">
        <v>174354508761</v>
      </c>
      <c r="F62" s="7"/>
      <c r="G62" s="7">
        <v>164589079894.36099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46891602</v>
      </c>
      <c r="R62" s="7"/>
      <c r="S62" s="7">
        <v>6390</v>
      </c>
      <c r="T62" s="7"/>
      <c r="U62" s="7">
        <v>174354508761</v>
      </c>
      <c r="V62" s="7"/>
      <c r="W62" s="7">
        <v>297854494626.159</v>
      </c>
      <c r="X62" s="7"/>
      <c r="Y62" s="9">
        <v>1.0958204293262924E-2</v>
      </c>
    </row>
    <row r="63" spans="1:25">
      <c r="A63" s="1" t="s">
        <v>69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v>800000</v>
      </c>
      <c r="J63" s="7"/>
      <c r="K63" s="7">
        <v>78671368800</v>
      </c>
      <c r="L63" s="7"/>
      <c r="M63" s="7">
        <v>0</v>
      </c>
      <c r="N63" s="7"/>
      <c r="O63" s="7">
        <v>0</v>
      </c>
      <c r="P63" s="7"/>
      <c r="Q63" s="7">
        <v>800000</v>
      </c>
      <c r="R63" s="7"/>
      <c r="S63" s="7">
        <v>97500</v>
      </c>
      <c r="T63" s="7"/>
      <c r="U63" s="7">
        <v>78671368800</v>
      </c>
      <c r="V63" s="7"/>
      <c r="W63" s="7">
        <v>77535900000</v>
      </c>
      <c r="X63" s="7"/>
      <c r="Y63" s="9">
        <v>2.8525815376008227E-3</v>
      </c>
    </row>
    <row r="64" spans="1:25">
      <c r="A64" s="1" t="s">
        <v>70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v>8000000</v>
      </c>
      <c r="J64" s="7"/>
      <c r="K64" s="7">
        <v>51647884800</v>
      </c>
      <c r="L64" s="7"/>
      <c r="M64" s="7">
        <v>0</v>
      </c>
      <c r="N64" s="7"/>
      <c r="O64" s="7">
        <v>0</v>
      </c>
      <c r="P64" s="7"/>
      <c r="Q64" s="7">
        <v>8000000</v>
      </c>
      <c r="R64" s="7"/>
      <c r="S64" s="7">
        <v>6480</v>
      </c>
      <c r="T64" s="7"/>
      <c r="U64" s="7">
        <v>51647884800</v>
      </c>
      <c r="V64" s="7"/>
      <c r="W64" s="7">
        <v>51531552000</v>
      </c>
      <c r="X64" s="7"/>
      <c r="Y64" s="9">
        <v>1.8958695757593162E-3</v>
      </c>
    </row>
    <row r="65" spans="1:25">
      <c r="A65" s="1" t="s">
        <v>71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v>284157</v>
      </c>
      <c r="J65" s="7"/>
      <c r="K65" s="7">
        <v>13926373425</v>
      </c>
      <c r="L65" s="7"/>
      <c r="M65" s="7">
        <v>0</v>
      </c>
      <c r="N65" s="7"/>
      <c r="O65" s="7">
        <v>0</v>
      </c>
      <c r="P65" s="7"/>
      <c r="Q65" s="7">
        <v>284157</v>
      </c>
      <c r="R65" s="7"/>
      <c r="S65" s="7">
        <v>50150</v>
      </c>
      <c r="T65" s="7"/>
      <c r="U65" s="7">
        <v>13926373425</v>
      </c>
      <c r="V65" s="7"/>
      <c r="W65" s="7">
        <v>14165683232.377501</v>
      </c>
      <c r="X65" s="7"/>
      <c r="Y65" s="9">
        <v>5.2116202244613917E-4</v>
      </c>
    </row>
    <row r="66" spans="1:25">
      <c r="A66" s="1" t="s">
        <v>72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v>5214596</v>
      </c>
      <c r="J66" s="7"/>
      <c r="K66" s="7">
        <v>208758529636</v>
      </c>
      <c r="L66" s="7"/>
      <c r="M66" s="7">
        <v>0</v>
      </c>
      <c r="N66" s="7"/>
      <c r="O66" s="7">
        <v>0</v>
      </c>
      <c r="P66" s="7"/>
      <c r="Q66" s="7">
        <v>5214596</v>
      </c>
      <c r="R66" s="7"/>
      <c r="S66" s="7">
        <v>40550</v>
      </c>
      <c r="T66" s="7"/>
      <c r="U66" s="7">
        <v>208758529636</v>
      </c>
      <c r="V66" s="7"/>
      <c r="W66" s="7">
        <v>210193729186.59</v>
      </c>
      <c r="X66" s="7"/>
      <c r="Y66" s="9">
        <v>7.733124284326794E-3</v>
      </c>
    </row>
    <row r="67" spans="1:25" ht="24.75" thickBot="1">
      <c r="C67" s="7"/>
      <c r="D67" s="7"/>
      <c r="E67" s="8">
        <f>SUM(E9:E66)</f>
        <v>15105519625622</v>
      </c>
      <c r="F67" s="7"/>
      <c r="G67" s="8">
        <f>SUM(G9:G66)</f>
        <v>21417834110957.27</v>
      </c>
      <c r="H67" s="7"/>
      <c r="I67" s="7"/>
      <c r="J67" s="7"/>
      <c r="K67" s="8">
        <f>SUM(K9:K66)</f>
        <v>923925878343</v>
      </c>
      <c r="L67" s="7"/>
      <c r="M67" s="7"/>
      <c r="N67" s="7"/>
      <c r="O67" s="8">
        <f>SUM(O9:O66)</f>
        <v>879982862218</v>
      </c>
      <c r="P67" s="7"/>
      <c r="Q67" s="7"/>
      <c r="R67" s="7"/>
      <c r="S67" s="7"/>
      <c r="T67" s="7"/>
      <c r="U67" s="8">
        <f>SUM(U9:U66)</f>
        <v>15386304259690</v>
      </c>
      <c r="V67" s="7"/>
      <c r="W67" s="8">
        <f>SUM(W9:W66)</f>
        <v>25674151931339.281</v>
      </c>
      <c r="X67" s="7"/>
      <c r="Y67" s="12">
        <f>SUM(Y9:Y66)</f>
        <v>0.94456389611646907</v>
      </c>
    </row>
    <row r="68" spans="1:25" ht="24.75" thickTop="1"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>
      <c r="Y70" s="11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0"/>
  <sheetViews>
    <sheetView rightToLeft="1" topLeftCell="F1" workbookViewId="0">
      <selection activeCell="O7" sqref="O7:O8"/>
    </sheetView>
  </sheetViews>
  <sheetFormatPr defaultRowHeight="24"/>
  <cols>
    <col min="1" max="1" width="40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6.42578125" style="1" bestFit="1" customWidth="1"/>
    <col min="26" max="26" width="1" style="1" customWidth="1"/>
    <col min="27" max="27" width="12.8554687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6" spans="1:37" ht="24.75">
      <c r="A6" s="18" t="s">
        <v>74</v>
      </c>
      <c r="B6" s="18" t="s">
        <v>74</v>
      </c>
      <c r="C6" s="18" t="s">
        <v>74</v>
      </c>
      <c r="D6" s="18" t="s">
        <v>74</v>
      </c>
      <c r="E6" s="18" t="s">
        <v>74</v>
      </c>
      <c r="F6" s="18" t="s">
        <v>74</v>
      </c>
      <c r="G6" s="18" t="s">
        <v>74</v>
      </c>
      <c r="H6" s="18" t="s">
        <v>74</v>
      </c>
      <c r="I6" s="18" t="s">
        <v>74</v>
      </c>
      <c r="J6" s="18" t="s">
        <v>74</v>
      </c>
      <c r="K6" s="18" t="s">
        <v>74</v>
      </c>
      <c r="L6" s="18" t="s">
        <v>74</v>
      </c>
      <c r="M6" s="18" t="s">
        <v>74</v>
      </c>
      <c r="O6" s="18" t="s">
        <v>205</v>
      </c>
      <c r="P6" s="18" t="s">
        <v>4</v>
      </c>
      <c r="Q6" s="18" t="s">
        <v>4</v>
      </c>
      <c r="R6" s="18" t="s">
        <v>4</v>
      </c>
      <c r="S6" s="18" t="s">
        <v>4</v>
      </c>
      <c r="U6" s="18" t="s">
        <v>5</v>
      </c>
      <c r="V6" s="18" t="s">
        <v>5</v>
      </c>
      <c r="W6" s="18" t="s">
        <v>5</v>
      </c>
      <c r="X6" s="18" t="s">
        <v>5</v>
      </c>
      <c r="Y6" s="18" t="s">
        <v>5</v>
      </c>
      <c r="Z6" s="18" t="s">
        <v>5</v>
      </c>
      <c r="AA6" s="18" t="s">
        <v>5</v>
      </c>
      <c r="AC6" s="18" t="s">
        <v>6</v>
      </c>
      <c r="AD6" s="18" t="s">
        <v>6</v>
      </c>
      <c r="AE6" s="18" t="s">
        <v>6</v>
      </c>
      <c r="AF6" s="18" t="s">
        <v>6</v>
      </c>
      <c r="AG6" s="18" t="s">
        <v>6</v>
      </c>
      <c r="AH6" s="18" t="s">
        <v>6</v>
      </c>
      <c r="AI6" s="18" t="s">
        <v>6</v>
      </c>
      <c r="AJ6" s="18" t="s">
        <v>6</v>
      </c>
      <c r="AK6" s="18" t="s">
        <v>6</v>
      </c>
    </row>
    <row r="7" spans="1:37" ht="24.75">
      <c r="A7" s="17" t="s">
        <v>75</v>
      </c>
      <c r="C7" s="17" t="s">
        <v>76</v>
      </c>
      <c r="E7" s="17" t="s">
        <v>77</v>
      </c>
      <c r="G7" s="17" t="s">
        <v>78</v>
      </c>
      <c r="I7" s="17" t="s">
        <v>79</v>
      </c>
      <c r="K7" s="17" t="s">
        <v>80</v>
      </c>
      <c r="M7" s="17" t="s">
        <v>73</v>
      </c>
      <c r="O7" s="17" t="s">
        <v>7</v>
      </c>
      <c r="Q7" s="17" t="s">
        <v>8</v>
      </c>
      <c r="S7" s="17" t="s">
        <v>9</v>
      </c>
      <c r="U7" s="18" t="s">
        <v>10</v>
      </c>
      <c r="V7" s="18" t="s">
        <v>10</v>
      </c>
      <c r="W7" s="18" t="s">
        <v>10</v>
      </c>
      <c r="Y7" s="18" t="s">
        <v>11</v>
      </c>
      <c r="Z7" s="18" t="s">
        <v>11</v>
      </c>
      <c r="AA7" s="18" t="s">
        <v>11</v>
      </c>
      <c r="AC7" s="17" t="s">
        <v>7</v>
      </c>
      <c r="AE7" s="17" t="s">
        <v>81</v>
      </c>
      <c r="AG7" s="19" t="s">
        <v>8</v>
      </c>
      <c r="AI7" s="17" t="s">
        <v>9</v>
      </c>
      <c r="AK7" s="17" t="s">
        <v>13</v>
      </c>
    </row>
    <row r="8" spans="1:37" ht="24.75">
      <c r="A8" s="18" t="s">
        <v>75</v>
      </c>
      <c r="C8" s="18" t="s">
        <v>76</v>
      </c>
      <c r="E8" s="18" t="s">
        <v>77</v>
      </c>
      <c r="G8" s="18" t="s">
        <v>78</v>
      </c>
      <c r="I8" s="18" t="s">
        <v>79</v>
      </c>
      <c r="K8" s="18" t="s">
        <v>80</v>
      </c>
      <c r="M8" s="18" t="s">
        <v>73</v>
      </c>
      <c r="O8" s="18" t="s">
        <v>7</v>
      </c>
      <c r="Q8" s="18" t="s">
        <v>8</v>
      </c>
      <c r="S8" s="18" t="s">
        <v>9</v>
      </c>
      <c r="U8" s="18" t="s">
        <v>7</v>
      </c>
      <c r="W8" s="18" t="s">
        <v>8</v>
      </c>
      <c r="Y8" s="18" t="s">
        <v>7</v>
      </c>
      <c r="AA8" s="18" t="s">
        <v>14</v>
      </c>
      <c r="AC8" s="18" t="s">
        <v>7</v>
      </c>
      <c r="AE8" s="18" t="s">
        <v>81</v>
      </c>
      <c r="AG8" s="18" t="s">
        <v>8</v>
      </c>
      <c r="AI8" s="18" t="s">
        <v>9</v>
      </c>
      <c r="AK8" s="18" t="s">
        <v>13</v>
      </c>
    </row>
    <row r="9" spans="1:37" ht="24.75">
      <c r="A9" s="2" t="s">
        <v>82</v>
      </c>
      <c r="C9" s="4" t="s">
        <v>83</v>
      </c>
      <c r="D9" s="4"/>
      <c r="E9" s="4" t="s">
        <v>83</v>
      </c>
      <c r="F9" s="4"/>
      <c r="G9" s="4" t="s">
        <v>84</v>
      </c>
      <c r="H9" s="4"/>
      <c r="I9" s="4" t="s">
        <v>85</v>
      </c>
      <c r="J9" s="4"/>
      <c r="K9" s="6">
        <v>0</v>
      </c>
      <c r="L9" s="4"/>
      <c r="M9" s="6">
        <v>0</v>
      </c>
      <c r="N9" s="4"/>
      <c r="O9" s="6">
        <v>26435</v>
      </c>
      <c r="P9" s="4"/>
      <c r="Q9" s="6">
        <v>21411044780</v>
      </c>
      <c r="R9" s="4"/>
      <c r="S9" s="6">
        <v>23020976041</v>
      </c>
      <c r="T9" s="4"/>
      <c r="U9" s="6">
        <v>0</v>
      </c>
      <c r="V9" s="4"/>
      <c r="W9" s="6">
        <v>0</v>
      </c>
      <c r="X9" s="4"/>
      <c r="Y9" s="6">
        <v>0</v>
      </c>
      <c r="Z9" s="4"/>
      <c r="AA9" s="6">
        <v>0</v>
      </c>
      <c r="AB9" s="4"/>
      <c r="AC9" s="6">
        <v>26435</v>
      </c>
      <c r="AD9" s="4"/>
      <c r="AE9" s="6">
        <v>884830</v>
      </c>
      <c r="AF9" s="4"/>
      <c r="AG9" s="6">
        <v>21411044780</v>
      </c>
      <c r="AH9" s="4"/>
      <c r="AI9" s="6">
        <v>23386241525</v>
      </c>
      <c r="AK9" s="9">
        <v>8.6039061658004499E-4</v>
      </c>
    </row>
    <row r="10" spans="1:37" ht="24.75">
      <c r="A10" s="2" t="s">
        <v>86</v>
      </c>
      <c r="C10" s="4" t="s">
        <v>83</v>
      </c>
      <c r="D10" s="4"/>
      <c r="E10" s="4" t="s">
        <v>83</v>
      </c>
      <c r="F10" s="4"/>
      <c r="G10" s="4" t="s">
        <v>87</v>
      </c>
      <c r="H10" s="4"/>
      <c r="I10" s="4" t="s">
        <v>88</v>
      </c>
      <c r="J10" s="4"/>
      <c r="K10" s="6">
        <v>0</v>
      </c>
      <c r="L10" s="4"/>
      <c r="M10" s="6">
        <v>0</v>
      </c>
      <c r="N10" s="4"/>
      <c r="O10" s="6">
        <v>2100</v>
      </c>
      <c r="P10" s="4"/>
      <c r="Q10" s="6">
        <v>1697968701</v>
      </c>
      <c r="R10" s="4"/>
      <c r="S10" s="6">
        <v>1819110226</v>
      </c>
      <c r="T10" s="4"/>
      <c r="U10" s="6">
        <v>0</v>
      </c>
      <c r="V10" s="4"/>
      <c r="W10" s="6">
        <v>0</v>
      </c>
      <c r="X10" s="4"/>
      <c r="Y10" s="6">
        <v>0</v>
      </c>
      <c r="Z10" s="4"/>
      <c r="AA10" s="6">
        <v>0</v>
      </c>
      <c r="AB10" s="4"/>
      <c r="AC10" s="6">
        <v>2100</v>
      </c>
      <c r="AD10" s="4"/>
      <c r="AE10" s="6">
        <v>886780</v>
      </c>
      <c r="AF10" s="4"/>
      <c r="AG10" s="6">
        <v>1697968701</v>
      </c>
      <c r="AH10" s="4"/>
      <c r="AI10" s="6">
        <v>1861900469</v>
      </c>
      <c r="AK10" s="9">
        <v>6.8500177372284488E-5</v>
      </c>
    </row>
    <row r="11" spans="1:37" ht="24.75">
      <c r="A11" s="2" t="s">
        <v>89</v>
      </c>
      <c r="C11" s="4" t="s">
        <v>83</v>
      </c>
      <c r="D11" s="4"/>
      <c r="E11" s="4" t="s">
        <v>83</v>
      </c>
      <c r="F11" s="4"/>
      <c r="G11" s="4" t="s">
        <v>90</v>
      </c>
      <c r="H11" s="4"/>
      <c r="I11" s="4" t="s">
        <v>91</v>
      </c>
      <c r="J11" s="4"/>
      <c r="K11" s="6">
        <v>0</v>
      </c>
      <c r="L11" s="4"/>
      <c r="M11" s="6">
        <v>0</v>
      </c>
      <c r="N11" s="4"/>
      <c r="O11" s="6">
        <v>100</v>
      </c>
      <c r="P11" s="4"/>
      <c r="Q11" s="6">
        <v>73300282</v>
      </c>
      <c r="R11" s="4"/>
      <c r="S11" s="6">
        <v>84954599</v>
      </c>
      <c r="T11" s="4"/>
      <c r="U11" s="6">
        <v>0</v>
      </c>
      <c r="V11" s="4"/>
      <c r="W11" s="6">
        <v>0</v>
      </c>
      <c r="X11" s="4"/>
      <c r="Y11" s="6">
        <v>0</v>
      </c>
      <c r="Z11" s="4"/>
      <c r="AA11" s="6">
        <v>0</v>
      </c>
      <c r="AB11" s="4"/>
      <c r="AC11" s="6">
        <v>100</v>
      </c>
      <c r="AD11" s="4"/>
      <c r="AE11" s="6">
        <v>867500</v>
      </c>
      <c r="AF11" s="4"/>
      <c r="AG11" s="6">
        <v>73300282</v>
      </c>
      <c r="AH11" s="4"/>
      <c r="AI11" s="6">
        <v>86734276</v>
      </c>
      <c r="AK11" s="9">
        <v>3.1909940349537974E-6</v>
      </c>
    </row>
    <row r="12" spans="1:37" ht="24.75">
      <c r="A12" s="2" t="s">
        <v>92</v>
      </c>
      <c r="C12" s="4" t="s">
        <v>83</v>
      </c>
      <c r="D12" s="4"/>
      <c r="E12" s="4" t="s">
        <v>83</v>
      </c>
      <c r="F12" s="4"/>
      <c r="G12" s="4" t="s">
        <v>93</v>
      </c>
      <c r="H12" s="4"/>
      <c r="I12" s="4" t="s">
        <v>94</v>
      </c>
      <c r="J12" s="4"/>
      <c r="K12" s="6">
        <v>0</v>
      </c>
      <c r="L12" s="4"/>
      <c r="M12" s="6">
        <v>0</v>
      </c>
      <c r="N12" s="4"/>
      <c r="O12" s="6">
        <v>25</v>
      </c>
      <c r="P12" s="4"/>
      <c r="Q12" s="6">
        <v>19278310</v>
      </c>
      <c r="R12" s="4"/>
      <c r="S12" s="6">
        <v>22570158</v>
      </c>
      <c r="T12" s="4"/>
      <c r="U12" s="6">
        <v>100000</v>
      </c>
      <c r="V12" s="4"/>
      <c r="W12" s="6">
        <v>91971373625</v>
      </c>
      <c r="X12" s="4"/>
      <c r="Y12" s="6">
        <v>0</v>
      </c>
      <c r="Z12" s="4"/>
      <c r="AA12" s="6">
        <v>0</v>
      </c>
      <c r="AB12" s="4"/>
      <c r="AC12" s="6">
        <v>100025</v>
      </c>
      <c r="AD12" s="4"/>
      <c r="AE12" s="6">
        <v>918820</v>
      </c>
      <c r="AF12" s="4"/>
      <c r="AG12" s="6">
        <v>91990651935</v>
      </c>
      <c r="AH12" s="4"/>
      <c r="AI12" s="6">
        <v>91888312724</v>
      </c>
      <c r="AK12" s="9">
        <v>3.3806134242044417E-3</v>
      </c>
    </row>
    <row r="13" spans="1:37" ht="24.75">
      <c r="A13" s="2" t="s">
        <v>95</v>
      </c>
      <c r="C13" s="4" t="s">
        <v>83</v>
      </c>
      <c r="D13" s="4"/>
      <c r="E13" s="4" t="s">
        <v>83</v>
      </c>
      <c r="F13" s="4"/>
      <c r="G13" s="4" t="s">
        <v>96</v>
      </c>
      <c r="H13" s="4"/>
      <c r="I13" s="4" t="s">
        <v>97</v>
      </c>
      <c r="J13" s="4"/>
      <c r="K13" s="6">
        <v>0</v>
      </c>
      <c r="L13" s="4"/>
      <c r="M13" s="6">
        <v>0</v>
      </c>
      <c r="N13" s="4"/>
      <c r="O13" s="6">
        <v>25770</v>
      </c>
      <c r="P13" s="4"/>
      <c r="Q13" s="6">
        <v>20711203065</v>
      </c>
      <c r="R13" s="4"/>
      <c r="S13" s="6">
        <v>24367817732</v>
      </c>
      <c r="T13" s="4"/>
      <c r="U13" s="6">
        <v>0</v>
      </c>
      <c r="V13" s="4"/>
      <c r="W13" s="6">
        <v>0</v>
      </c>
      <c r="X13" s="4"/>
      <c r="Y13" s="6">
        <v>0</v>
      </c>
      <c r="Z13" s="4"/>
      <c r="AA13" s="6">
        <v>0</v>
      </c>
      <c r="AB13" s="4"/>
      <c r="AC13" s="6">
        <v>25770</v>
      </c>
      <c r="AD13" s="4"/>
      <c r="AE13" s="6">
        <v>968160</v>
      </c>
      <c r="AF13" s="4"/>
      <c r="AG13" s="6">
        <v>20711203065</v>
      </c>
      <c r="AH13" s="4"/>
      <c r="AI13" s="6">
        <v>24944961106</v>
      </c>
      <c r="AK13" s="9">
        <v>9.1773662918913997E-4</v>
      </c>
    </row>
    <row r="14" spans="1:37" ht="24.75">
      <c r="A14" s="2" t="s">
        <v>98</v>
      </c>
      <c r="C14" s="4" t="s">
        <v>83</v>
      </c>
      <c r="D14" s="4"/>
      <c r="E14" s="4" t="s">
        <v>83</v>
      </c>
      <c r="F14" s="4"/>
      <c r="G14" s="4" t="s">
        <v>99</v>
      </c>
      <c r="H14" s="4"/>
      <c r="I14" s="4" t="s">
        <v>100</v>
      </c>
      <c r="J14" s="4"/>
      <c r="K14" s="6">
        <v>0</v>
      </c>
      <c r="L14" s="4"/>
      <c r="M14" s="6">
        <v>0</v>
      </c>
      <c r="N14" s="4"/>
      <c r="O14" s="6">
        <v>170000</v>
      </c>
      <c r="P14" s="4"/>
      <c r="Q14" s="6">
        <v>137384896500</v>
      </c>
      <c r="R14" s="4"/>
      <c r="S14" s="6">
        <v>144133871000</v>
      </c>
      <c r="T14" s="4"/>
      <c r="U14" s="6">
        <v>0</v>
      </c>
      <c r="V14" s="4"/>
      <c r="W14" s="6">
        <v>0</v>
      </c>
      <c r="X14" s="4"/>
      <c r="Y14" s="6">
        <v>0</v>
      </c>
      <c r="Z14" s="4"/>
      <c r="AA14" s="6">
        <v>0</v>
      </c>
      <c r="AB14" s="4"/>
      <c r="AC14" s="6">
        <v>170000</v>
      </c>
      <c r="AD14" s="4"/>
      <c r="AE14" s="6">
        <v>863000</v>
      </c>
      <c r="AF14" s="4"/>
      <c r="AG14" s="6">
        <v>137384896500</v>
      </c>
      <c r="AH14" s="4"/>
      <c r="AI14" s="6">
        <v>146683408812</v>
      </c>
      <c r="AK14" s="9">
        <v>5.3965502928251955E-3</v>
      </c>
    </row>
    <row r="15" spans="1:37" ht="24.75">
      <c r="A15" s="2" t="s">
        <v>101</v>
      </c>
      <c r="C15" s="4" t="s">
        <v>83</v>
      </c>
      <c r="D15" s="4"/>
      <c r="E15" s="4" t="s">
        <v>83</v>
      </c>
      <c r="F15" s="4"/>
      <c r="G15" s="4" t="s">
        <v>102</v>
      </c>
      <c r="H15" s="4"/>
      <c r="I15" s="4" t="s">
        <v>103</v>
      </c>
      <c r="J15" s="4"/>
      <c r="K15" s="6">
        <v>0</v>
      </c>
      <c r="L15" s="4"/>
      <c r="M15" s="6">
        <v>0</v>
      </c>
      <c r="N15" s="4"/>
      <c r="O15" s="6">
        <v>65000</v>
      </c>
      <c r="P15" s="4"/>
      <c r="Q15" s="6">
        <v>51786434588</v>
      </c>
      <c r="R15" s="4"/>
      <c r="S15" s="6">
        <v>53225351156</v>
      </c>
      <c r="T15" s="4"/>
      <c r="U15" s="6">
        <v>0</v>
      </c>
      <c r="V15" s="4"/>
      <c r="W15" s="6">
        <v>0</v>
      </c>
      <c r="X15" s="4"/>
      <c r="Y15" s="6">
        <v>0</v>
      </c>
      <c r="Z15" s="4"/>
      <c r="AA15" s="6">
        <v>0</v>
      </c>
      <c r="AB15" s="4"/>
      <c r="AC15" s="6">
        <v>65000</v>
      </c>
      <c r="AD15" s="4"/>
      <c r="AE15" s="6">
        <v>849000</v>
      </c>
      <c r="AF15" s="4"/>
      <c r="AG15" s="6">
        <v>51786434588</v>
      </c>
      <c r="AH15" s="4"/>
      <c r="AI15" s="6">
        <v>55174997718</v>
      </c>
      <c r="AK15" s="9">
        <v>2.029913624882594E-3</v>
      </c>
    </row>
    <row r="16" spans="1:37" ht="24.75">
      <c r="A16" s="2" t="s">
        <v>104</v>
      </c>
      <c r="C16" s="4" t="s">
        <v>83</v>
      </c>
      <c r="D16" s="4"/>
      <c r="E16" s="4" t="s">
        <v>83</v>
      </c>
      <c r="F16" s="4"/>
      <c r="G16" s="4" t="s">
        <v>105</v>
      </c>
      <c r="H16" s="4"/>
      <c r="I16" s="4" t="s">
        <v>106</v>
      </c>
      <c r="J16" s="4"/>
      <c r="K16" s="6">
        <v>18</v>
      </c>
      <c r="L16" s="4"/>
      <c r="M16" s="6">
        <v>18</v>
      </c>
      <c r="N16" s="4"/>
      <c r="O16" s="6">
        <v>22695</v>
      </c>
      <c r="P16" s="4"/>
      <c r="Q16" s="6">
        <v>22254180943</v>
      </c>
      <c r="R16" s="4"/>
      <c r="S16" s="6">
        <v>22388190104</v>
      </c>
      <c r="T16" s="4"/>
      <c r="U16" s="6">
        <v>0</v>
      </c>
      <c r="V16" s="4"/>
      <c r="W16" s="6">
        <v>0</v>
      </c>
      <c r="X16" s="4"/>
      <c r="Y16" s="6">
        <v>0</v>
      </c>
      <c r="Z16" s="4"/>
      <c r="AA16" s="6">
        <v>0</v>
      </c>
      <c r="AB16" s="4"/>
      <c r="AC16" s="6">
        <v>22695</v>
      </c>
      <c r="AD16" s="4"/>
      <c r="AE16" s="6">
        <v>986660</v>
      </c>
      <c r="AF16" s="4"/>
      <c r="AG16" s="6">
        <v>22254180943</v>
      </c>
      <c r="AH16" s="4"/>
      <c r="AI16" s="6">
        <v>22388190104</v>
      </c>
      <c r="AK16" s="9">
        <v>8.2367184428075056E-4</v>
      </c>
    </row>
    <row r="17" spans="1:37" ht="24.75">
      <c r="A17" s="2" t="s">
        <v>107</v>
      </c>
      <c r="C17" s="4" t="s">
        <v>83</v>
      </c>
      <c r="D17" s="4"/>
      <c r="E17" s="4" t="s">
        <v>83</v>
      </c>
      <c r="F17" s="4"/>
      <c r="G17" s="4" t="s">
        <v>108</v>
      </c>
      <c r="H17" s="4"/>
      <c r="I17" s="4" t="s">
        <v>109</v>
      </c>
      <c r="J17" s="4"/>
      <c r="K17" s="6">
        <v>16</v>
      </c>
      <c r="L17" s="4"/>
      <c r="M17" s="6">
        <v>16</v>
      </c>
      <c r="N17" s="4"/>
      <c r="O17" s="6">
        <v>200000</v>
      </c>
      <c r="P17" s="4"/>
      <c r="Q17" s="6">
        <v>187082000000</v>
      </c>
      <c r="R17" s="4"/>
      <c r="S17" s="6">
        <v>195336588825</v>
      </c>
      <c r="T17" s="4"/>
      <c r="U17" s="6">
        <v>0</v>
      </c>
      <c r="V17" s="4"/>
      <c r="W17" s="6">
        <v>0</v>
      </c>
      <c r="X17" s="4"/>
      <c r="Y17" s="6">
        <v>0</v>
      </c>
      <c r="Z17" s="4"/>
      <c r="AA17" s="6">
        <v>0</v>
      </c>
      <c r="AB17" s="4"/>
      <c r="AC17" s="6">
        <v>200000</v>
      </c>
      <c r="AD17" s="4"/>
      <c r="AE17" s="6">
        <v>980000</v>
      </c>
      <c r="AF17" s="4"/>
      <c r="AG17" s="6">
        <v>187082000000</v>
      </c>
      <c r="AH17" s="4"/>
      <c r="AI17" s="6">
        <v>195964475000</v>
      </c>
      <c r="AK17" s="9">
        <v>7.209623457142279E-3</v>
      </c>
    </row>
    <row r="18" spans="1:37" ht="24.75" thickBot="1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3">
        <f>SUM(Q9:Q17)</f>
        <v>442420307169</v>
      </c>
      <c r="R18" s="4"/>
      <c r="S18" s="13">
        <f>SUM(S9:S17)</f>
        <v>464399429841</v>
      </c>
      <c r="T18" s="4"/>
      <c r="U18" s="4"/>
      <c r="V18" s="4"/>
      <c r="W18" s="13">
        <f>SUM(W9:W17)</f>
        <v>91971373625</v>
      </c>
      <c r="X18" s="4"/>
      <c r="Y18" s="4"/>
      <c r="Z18" s="4"/>
      <c r="AA18" s="13">
        <f>SUM(AA9:AA17)</f>
        <v>0</v>
      </c>
      <c r="AB18" s="4"/>
      <c r="AC18" s="4"/>
      <c r="AD18" s="4"/>
      <c r="AE18" s="4"/>
      <c r="AF18" s="4"/>
      <c r="AG18" s="13">
        <f>SUM(AG9:AG17)</f>
        <v>534391680794</v>
      </c>
      <c r="AH18" s="4"/>
      <c r="AI18" s="13">
        <f>SUM(AI9:AI17)</f>
        <v>562379221734</v>
      </c>
      <c r="AK18" s="10">
        <f>SUM(AK9:AK17)</f>
        <v>2.0690191060511683E-2</v>
      </c>
    </row>
    <row r="19" spans="1:37" ht="24.75" thickTop="1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7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7"/>
  <sheetViews>
    <sheetView rightToLeft="1" tabSelected="1" workbookViewId="0">
      <selection activeCell="K7" sqref="K7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0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0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0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20" ht="24.75">
      <c r="A6" s="17" t="s">
        <v>111</v>
      </c>
      <c r="C6" s="18" t="s">
        <v>112</v>
      </c>
      <c r="D6" s="18" t="s">
        <v>112</v>
      </c>
      <c r="E6" s="18" t="s">
        <v>112</v>
      </c>
      <c r="F6" s="18" t="s">
        <v>112</v>
      </c>
      <c r="G6" s="18" t="s">
        <v>112</v>
      </c>
      <c r="H6" s="18" t="s">
        <v>112</v>
      </c>
      <c r="I6" s="18" t="s">
        <v>112</v>
      </c>
      <c r="K6" s="18" t="s">
        <v>205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</row>
    <row r="7" spans="1:20" ht="24.75">
      <c r="A7" s="18" t="s">
        <v>111</v>
      </c>
      <c r="C7" s="18" t="s">
        <v>113</v>
      </c>
      <c r="E7" s="18" t="s">
        <v>114</v>
      </c>
      <c r="G7" s="18" t="s">
        <v>115</v>
      </c>
      <c r="I7" s="18" t="s">
        <v>80</v>
      </c>
      <c r="K7" s="18" t="s">
        <v>116</v>
      </c>
      <c r="M7" s="18" t="s">
        <v>117</v>
      </c>
      <c r="O7" s="18" t="s">
        <v>118</v>
      </c>
      <c r="Q7" s="18" t="s">
        <v>116</v>
      </c>
      <c r="S7" s="18" t="s">
        <v>110</v>
      </c>
    </row>
    <row r="8" spans="1:20">
      <c r="A8" s="1" t="s">
        <v>119</v>
      </c>
      <c r="C8" s="4" t="s">
        <v>120</v>
      </c>
      <c r="D8" s="4"/>
      <c r="E8" s="4" t="s">
        <v>121</v>
      </c>
      <c r="F8" s="4"/>
      <c r="G8" s="4" t="s">
        <v>122</v>
      </c>
      <c r="H8" s="4"/>
      <c r="I8" s="6">
        <v>8</v>
      </c>
      <c r="J8" s="4"/>
      <c r="K8" s="6">
        <v>116574013016</v>
      </c>
      <c r="L8" s="4"/>
      <c r="M8" s="6">
        <v>49963155215</v>
      </c>
      <c r="N8" s="4"/>
      <c r="O8" s="6">
        <v>10310420000</v>
      </c>
      <c r="P8" s="4"/>
      <c r="Q8" s="6">
        <v>156226748231</v>
      </c>
      <c r="R8" s="4"/>
      <c r="S8" s="9">
        <v>5.7476541535361374E-3</v>
      </c>
      <c r="T8" s="4"/>
    </row>
    <row r="9" spans="1:20">
      <c r="A9" s="1" t="s">
        <v>123</v>
      </c>
      <c r="C9" s="4" t="s">
        <v>124</v>
      </c>
      <c r="D9" s="4"/>
      <c r="E9" s="4" t="s">
        <v>121</v>
      </c>
      <c r="F9" s="4"/>
      <c r="G9" s="4" t="s">
        <v>125</v>
      </c>
      <c r="H9" s="4"/>
      <c r="I9" s="6">
        <v>8</v>
      </c>
      <c r="J9" s="4"/>
      <c r="K9" s="6">
        <v>2410548931</v>
      </c>
      <c r="L9" s="4"/>
      <c r="M9" s="6">
        <v>18845264128</v>
      </c>
      <c r="N9" s="4"/>
      <c r="O9" s="6">
        <v>420000</v>
      </c>
      <c r="P9" s="4"/>
      <c r="Q9" s="6">
        <v>21255393059</v>
      </c>
      <c r="R9" s="4"/>
      <c r="S9" s="9">
        <v>7.8199571830019489E-4</v>
      </c>
      <c r="T9" s="4"/>
    </row>
    <row r="10" spans="1:20">
      <c r="A10" s="1" t="s">
        <v>126</v>
      </c>
      <c r="C10" s="4" t="s">
        <v>127</v>
      </c>
      <c r="D10" s="4"/>
      <c r="E10" s="4" t="s">
        <v>121</v>
      </c>
      <c r="F10" s="4"/>
      <c r="G10" s="4" t="s">
        <v>128</v>
      </c>
      <c r="H10" s="4"/>
      <c r="I10" s="6">
        <v>8</v>
      </c>
      <c r="J10" s="4"/>
      <c r="K10" s="6">
        <v>194459675546</v>
      </c>
      <c r="L10" s="4"/>
      <c r="M10" s="6">
        <v>1245815281594</v>
      </c>
      <c r="N10" s="4"/>
      <c r="O10" s="6">
        <v>974721035369</v>
      </c>
      <c r="P10" s="4"/>
      <c r="Q10" s="6">
        <v>465553921771</v>
      </c>
      <c r="R10" s="4"/>
      <c r="S10" s="9">
        <v>1.7127943597760681E-2</v>
      </c>
      <c r="T10" s="4"/>
    </row>
    <row r="11" spans="1:20" ht="24.75" thickBot="1">
      <c r="C11" s="4"/>
      <c r="D11" s="4"/>
      <c r="E11" s="4"/>
      <c r="F11" s="4"/>
      <c r="G11" s="4"/>
      <c r="H11" s="4"/>
      <c r="I11" s="4"/>
      <c r="J11" s="4"/>
      <c r="K11" s="13">
        <f>SUM(K8:K10)</f>
        <v>313444237493</v>
      </c>
      <c r="L11" s="4"/>
      <c r="M11" s="13">
        <f>SUM(M8:M10)</f>
        <v>1314623700937</v>
      </c>
      <c r="N11" s="4"/>
      <c r="O11" s="13">
        <f>SUM(O8:O10)</f>
        <v>985031875369</v>
      </c>
      <c r="P11" s="4"/>
      <c r="Q11" s="13">
        <f>SUM(Q8:Q10)</f>
        <v>643036063061</v>
      </c>
      <c r="R11" s="4"/>
      <c r="S11" s="14">
        <f>SUM(S8:S10)</f>
        <v>2.3657593469597012E-2</v>
      </c>
      <c r="T11" s="4"/>
    </row>
    <row r="12" spans="1:20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3:20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D23"/>
  <sheetViews>
    <sheetView rightToLeft="1" topLeftCell="A2" workbookViewId="0">
      <selection activeCell="G21" sqref="G21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30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30" ht="24.75">
      <c r="A3" s="17" t="s">
        <v>129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30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30" ht="24.75">
      <c r="A6" s="18" t="s">
        <v>130</v>
      </c>
      <c r="B6" s="18" t="s">
        <v>130</v>
      </c>
      <c r="C6" s="18" t="s">
        <v>130</v>
      </c>
      <c r="D6" s="18" t="s">
        <v>130</v>
      </c>
      <c r="E6" s="18" t="s">
        <v>130</v>
      </c>
      <c r="F6" s="18" t="s">
        <v>130</v>
      </c>
      <c r="G6" s="18" t="s">
        <v>130</v>
      </c>
      <c r="I6" s="18" t="s">
        <v>131</v>
      </c>
      <c r="J6" s="18" t="s">
        <v>131</v>
      </c>
      <c r="K6" s="18" t="s">
        <v>131</v>
      </c>
      <c r="L6" s="18" t="s">
        <v>131</v>
      </c>
      <c r="M6" s="18" t="s">
        <v>131</v>
      </c>
      <c r="O6" s="18" t="s">
        <v>132</v>
      </c>
      <c r="P6" s="18" t="s">
        <v>132</v>
      </c>
      <c r="Q6" s="18" t="s">
        <v>132</v>
      </c>
      <c r="R6" s="18" t="s">
        <v>132</v>
      </c>
      <c r="S6" s="18" t="s">
        <v>132</v>
      </c>
    </row>
    <row r="7" spans="1:30" ht="24.75">
      <c r="A7" s="18" t="s">
        <v>133</v>
      </c>
      <c r="C7" s="18" t="s">
        <v>134</v>
      </c>
      <c r="E7" s="18" t="s">
        <v>79</v>
      </c>
      <c r="G7" s="18" t="s">
        <v>80</v>
      </c>
      <c r="I7" s="18" t="s">
        <v>135</v>
      </c>
      <c r="K7" s="18" t="s">
        <v>136</v>
      </c>
      <c r="M7" s="18" t="s">
        <v>137</v>
      </c>
      <c r="O7" s="18" t="s">
        <v>135</v>
      </c>
      <c r="Q7" s="18" t="s">
        <v>136</v>
      </c>
      <c r="S7" s="18" t="s">
        <v>137</v>
      </c>
    </row>
    <row r="8" spans="1:30">
      <c r="A8" s="1" t="s">
        <v>138</v>
      </c>
      <c r="C8" s="4" t="s">
        <v>202</v>
      </c>
      <c r="D8" s="4"/>
      <c r="E8" s="4" t="s">
        <v>140</v>
      </c>
      <c r="F8" s="4"/>
      <c r="G8" s="6">
        <v>18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2065735459</v>
      </c>
      <c r="P8" s="4"/>
      <c r="Q8" s="6">
        <v>0</v>
      </c>
      <c r="R8" s="4"/>
      <c r="S8" s="6">
        <v>2065735459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>
      <c r="A9" s="1" t="s">
        <v>104</v>
      </c>
      <c r="C9" s="4" t="s">
        <v>202</v>
      </c>
      <c r="D9" s="4"/>
      <c r="E9" s="4" t="s">
        <v>106</v>
      </c>
      <c r="F9" s="4"/>
      <c r="G9" s="6">
        <v>18</v>
      </c>
      <c r="H9" s="4"/>
      <c r="I9" s="6">
        <v>361178800</v>
      </c>
      <c r="J9" s="4"/>
      <c r="K9" s="6">
        <v>0</v>
      </c>
      <c r="L9" s="4"/>
      <c r="M9" s="6">
        <v>361178800</v>
      </c>
      <c r="N9" s="4"/>
      <c r="O9" s="6">
        <v>16585180363</v>
      </c>
      <c r="P9" s="4"/>
      <c r="Q9" s="6">
        <v>0</v>
      </c>
      <c r="R9" s="4"/>
      <c r="S9" s="6">
        <v>16585180363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>
      <c r="A10" s="1" t="s">
        <v>107</v>
      </c>
      <c r="C10" s="4" t="s">
        <v>202</v>
      </c>
      <c r="D10" s="4"/>
      <c r="E10" s="4" t="s">
        <v>109</v>
      </c>
      <c r="F10" s="4"/>
      <c r="G10" s="6">
        <v>16</v>
      </c>
      <c r="H10" s="4"/>
      <c r="I10" s="6">
        <v>2814441392</v>
      </c>
      <c r="J10" s="4"/>
      <c r="K10" s="6">
        <v>0</v>
      </c>
      <c r="L10" s="4"/>
      <c r="M10" s="6">
        <v>2814441392</v>
      </c>
      <c r="N10" s="4"/>
      <c r="O10" s="6">
        <v>18506193179</v>
      </c>
      <c r="P10" s="4"/>
      <c r="Q10" s="6">
        <v>0</v>
      </c>
      <c r="R10" s="4"/>
      <c r="S10" s="6">
        <v>18506193179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>
      <c r="A11" s="1" t="s">
        <v>141</v>
      </c>
      <c r="C11" s="4" t="s">
        <v>202</v>
      </c>
      <c r="D11" s="4"/>
      <c r="E11" s="4" t="s">
        <v>142</v>
      </c>
      <c r="F11" s="4"/>
      <c r="G11" s="6">
        <v>18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3665357534</v>
      </c>
      <c r="P11" s="4"/>
      <c r="Q11" s="6">
        <v>0</v>
      </c>
      <c r="R11" s="4"/>
      <c r="S11" s="6">
        <v>3665357534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>
      <c r="A12" s="1" t="s">
        <v>119</v>
      </c>
      <c r="C12" s="6">
        <v>1</v>
      </c>
      <c r="D12" s="4"/>
      <c r="E12" s="4" t="s">
        <v>202</v>
      </c>
      <c r="F12" s="4"/>
      <c r="G12" s="6">
        <v>8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32865944</v>
      </c>
      <c r="P12" s="4"/>
      <c r="Q12" s="6">
        <v>0</v>
      </c>
      <c r="R12" s="4"/>
      <c r="S12" s="6">
        <v>32865944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>
      <c r="A13" s="1" t="s">
        <v>123</v>
      </c>
      <c r="C13" s="6">
        <v>17</v>
      </c>
      <c r="D13" s="4"/>
      <c r="E13" s="4" t="s">
        <v>202</v>
      </c>
      <c r="F13" s="4"/>
      <c r="G13" s="6">
        <v>8</v>
      </c>
      <c r="H13" s="4"/>
      <c r="I13" s="6">
        <v>1202385</v>
      </c>
      <c r="J13" s="4"/>
      <c r="K13" s="6">
        <v>0</v>
      </c>
      <c r="L13" s="4"/>
      <c r="M13" s="6">
        <v>1202385</v>
      </c>
      <c r="N13" s="4"/>
      <c r="O13" s="6">
        <v>1199728659</v>
      </c>
      <c r="P13" s="4"/>
      <c r="Q13" s="6">
        <v>0</v>
      </c>
      <c r="R13" s="4"/>
      <c r="S13" s="6">
        <v>1199728659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>
      <c r="A14" s="1" t="s">
        <v>126</v>
      </c>
      <c r="C14" s="6">
        <v>1</v>
      </c>
      <c r="D14" s="4"/>
      <c r="E14" s="4" t="s">
        <v>202</v>
      </c>
      <c r="F14" s="4"/>
      <c r="G14" s="6">
        <v>8</v>
      </c>
      <c r="H14" s="4"/>
      <c r="I14" s="6">
        <v>583501265</v>
      </c>
      <c r="J14" s="4"/>
      <c r="K14" s="6">
        <v>0</v>
      </c>
      <c r="L14" s="4"/>
      <c r="M14" s="6">
        <v>583501265</v>
      </c>
      <c r="N14" s="4"/>
      <c r="O14" s="6">
        <v>1257261657</v>
      </c>
      <c r="P14" s="4"/>
      <c r="Q14" s="6">
        <v>0</v>
      </c>
      <c r="R14" s="4"/>
      <c r="S14" s="6">
        <v>1257261657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24.75" thickBot="1">
      <c r="C15" s="4"/>
      <c r="D15" s="4"/>
      <c r="E15" s="4"/>
      <c r="F15" s="4"/>
      <c r="G15" s="4"/>
      <c r="H15" s="4"/>
      <c r="I15" s="13">
        <f>SUM(I8:I14)</f>
        <v>3760323842</v>
      </c>
      <c r="J15" s="4"/>
      <c r="K15" s="13">
        <f>SUM(K8:K14)</f>
        <v>0</v>
      </c>
      <c r="L15" s="4"/>
      <c r="M15" s="13">
        <f>SUM(M8:M14)</f>
        <v>3760323842</v>
      </c>
      <c r="N15" s="4"/>
      <c r="O15" s="13">
        <f>SUM(O8:O14)</f>
        <v>43312322795</v>
      </c>
      <c r="P15" s="4"/>
      <c r="Q15" s="13">
        <f>SUM(Q8:Q14)</f>
        <v>0</v>
      </c>
      <c r="R15" s="4"/>
      <c r="S15" s="13">
        <f>SUM(S8:S14)</f>
        <v>43312322795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24.75" thickTop="1">
      <c r="C16" s="4"/>
      <c r="D16" s="4"/>
      <c r="E16" s="4"/>
      <c r="F16" s="4"/>
      <c r="G16" s="4"/>
      <c r="H16" s="4"/>
      <c r="I16" s="4"/>
      <c r="J16" s="4"/>
      <c r="K16" s="4"/>
      <c r="L16" s="4"/>
      <c r="M16" s="6"/>
      <c r="N16" s="6"/>
      <c r="O16" s="6"/>
      <c r="P16" s="6"/>
      <c r="Q16" s="6"/>
      <c r="R16" s="6"/>
      <c r="S16" s="6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3:30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3:30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3:30">
      <c r="C19" s="4"/>
      <c r="D19" s="4"/>
      <c r="E19" s="4"/>
      <c r="F19" s="4"/>
      <c r="G19" s="4"/>
      <c r="H19" s="4"/>
      <c r="I19" s="4"/>
      <c r="J19" s="4"/>
      <c r="K19" s="4"/>
      <c r="L19" s="4"/>
      <c r="M19" s="6"/>
      <c r="N19" s="6"/>
      <c r="O19" s="6"/>
      <c r="P19" s="6"/>
      <c r="Q19" s="6"/>
      <c r="R19" s="6"/>
      <c r="S19" s="6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3:30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3:30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3:30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3:30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T40"/>
  <sheetViews>
    <sheetView rightToLeft="1" workbookViewId="0">
      <selection activeCell="M26" sqref="M26"/>
    </sheetView>
  </sheetViews>
  <sheetFormatPr defaultRowHeight="24"/>
  <cols>
    <col min="1" max="1" width="32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0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0" ht="24.75">
      <c r="A3" s="17" t="s">
        <v>129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0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20" ht="24.75">
      <c r="A6" s="17" t="s">
        <v>3</v>
      </c>
      <c r="C6" s="18" t="s">
        <v>143</v>
      </c>
      <c r="D6" s="18" t="s">
        <v>143</v>
      </c>
      <c r="E6" s="18" t="s">
        <v>143</v>
      </c>
      <c r="F6" s="18" t="s">
        <v>143</v>
      </c>
      <c r="G6" s="18" t="s">
        <v>143</v>
      </c>
      <c r="I6" s="18" t="s">
        <v>131</v>
      </c>
      <c r="J6" s="18" t="s">
        <v>131</v>
      </c>
      <c r="K6" s="18" t="s">
        <v>131</v>
      </c>
      <c r="L6" s="18" t="s">
        <v>131</v>
      </c>
      <c r="M6" s="18" t="s">
        <v>131</v>
      </c>
      <c r="O6" s="18" t="s">
        <v>132</v>
      </c>
      <c r="P6" s="18" t="s">
        <v>132</v>
      </c>
      <c r="Q6" s="18" t="s">
        <v>132</v>
      </c>
      <c r="R6" s="18" t="s">
        <v>132</v>
      </c>
      <c r="S6" s="18" t="s">
        <v>132</v>
      </c>
    </row>
    <row r="7" spans="1:20" ht="24.75">
      <c r="A7" s="18" t="s">
        <v>3</v>
      </c>
      <c r="C7" s="18" t="s">
        <v>144</v>
      </c>
      <c r="E7" s="18" t="s">
        <v>145</v>
      </c>
      <c r="G7" s="18" t="s">
        <v>146</v>
      </c>
      <c r="I7" s="18" t="s">
        <v>147</v>
      </c>
      <c r="K7" s="18" t="s">
        <v>136</v>
      </c>
      <c r="M7" s="18" t="s">
        <v>148</v>
      </c>
      <c r="O7" s="18" t="s">
        <v>147</v>
      </c>
      <c r="Q7" s="18" t="s">
        <v>136</v>
      </c>
      <c r="S7" s="18" t="s">
        <v>148</v>
      </c>
    </row>
    <row r="8" spans="1:20">
      <c r="A8" s="1" t="s">
        <v>39</v>
      </c>
      <c r="C8" s="4" t="s">
        <v>149</v>
      </c>
      <c r="D8" s="4"/>
      <c r="E8" s="6">
        <v>243093377</v>
      </c>
      <c r="F8" s="4"/>
      <c r="G8" s="6">
        <v>800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194474701600</v>
      </c>
      <c r="P8" s="4"/>
      <c r="Q8" s="6">
        <v>0</v>
      </c>
      <c r="R8" s="4"/>
      <c r="S8" s="6">
        <v>194474701600</v>
      </c>
      <c r="T8" s="4"/>
    </row>
    <row r="9" spans="1:20">
      <c r="A9" s="1" t="s">
        <v>58</v>
      </c>
      <c r="C9" s="4" t="s">
        <v>150</v>
      </c>
      <c r="D9" s="4"/>
      <c r="E9" s="6">
        <v>10000000</v>
      </c>
      <c r="F9" s="4"/>
      <c r="G9" s="6">
        <v>350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3500000000</v>
      </c>
      <c r="P9" s="4"/>
      <c r="Q9" s="6">
        <v>0</v>
      </c>
      <c r="R9" s="4"/>
      <c r="S9" s="6">
        <v>3500000000</v>
      </c>
      <c r="T9" s="4"/>
    </row>
    <row r="10" spans="1:20">
      <c r="A10" s="1" t="s">
        <v>42</v>
      </c>
      <c r="C10" s="4" t="s">
        <v>6</v>
      </c>
      <c r="D10" s="4"/>
      <c r="E10" s="6">
        <v>66410148</v>
      </c>
      <c r="F10" s="4"/>
      <c r="G10" s="6">
        <v>2350</v>
      </c>
      <c r="H10" s="4"/>
      <c r="I10" s="6">
        <v>156063847800</v>
      </c>
      <c r="J10" s="4"/>
      <c r="K10" s="6">
        <v>22425596898</v>
      </c>
      <c r="L10" s="4"/>
      <c r="M10" s="6">
        <v>133638250902</v>
      </c>
      <c r="N10" s="4"/>
      <c r="O10" s="6">
        <v>156063847800</v>
      </c>
      <c r="P10" s="4"/>
      <c r="Q10" s="6">
        <v>22425596898</v>
      </c>
      <c r="R10" s="4"/>
      <c r="S10" s="6">
        <v>133638250902</v>
      </c>
      <c r="T10" s="4"/>
    </row>
    <row r="11" spans="1:20">
      <c r="A11" s="1" t="s">
        <v>61</v>
      </c>
      <c r="C11" s="4" t="s">
        <v>151</v>
      </c>
      <c r="D11" s="4"/>
      <c r="E11" s="6">
        <v>28325252</v>
      </c>
      <c r="F11" s="4"/>
      <c r="G11" s="6">
        <v>600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16995151200</v>
      </c>
      <c r="P11" s="4"/>
      <c r="Q11" s="6">
        <v>2128212463</v>
      </c>
      <c r="R11" s="4"/>
      <c r="S11" s="6">
        <v>14866938737</v>
      </c>
      <c r="T11" s="4"/>
    </row>
    <row r="12" spans="1:20">
      <c r="A12" s="1" t="s">
        <v>47</v>
      </c>
      <c r="C12" s="4" t="s">
        <v>152</v>
      </c>
      <c r="D12" s="4"/>
      <c r="E12" s="6">
        <v>31547503</v>
      </c>
      <c r="F12" s="4"/>
      <c r="G12" s="6">
        <v>1590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50160529770</v>
      </c>
      <c r="P12" s="4"/>
      <c r="Q12" s="6">
        <v>6360067172</v>
      </c>
      <c r="R12" s="4"/>
      <c r="S12" s="6">
        <v>43800462598</v>
      </c>
      <c r="T12" s="4"/>
    </row>
    <row r="13" spans="1:20">
      <c r="A13" s="1" t="s">
        <v>48</v>
      </c>
      <c r="C13" s="4" t="s">
        <v>153</v>
      </c>
      <c r="D13" s="4"/>
      <c r="E13" s="6">
        <v>3927689</v>
      </c>
      <c r="F13" s="4"/>
      <c r="G13" s="6">
        <v>2000</v>
      </c>
      <c r="H13" s="4"/>
      <c r="I13" s="6">
        <v>0</v>
      </c>
      <c r="J13" s="4"/>
      <c r="K13" s="6">
        <v>0</v>
      </c>
      <c r="L13" s="4"/>
      <c r="M13" s="6">
        <v>0</v>
      </c>
      <c r="N13" s="4"/>
      <c r="O13" s="6">
        <v>7855378000</v>
      </c>
      <c r="P13" s="4"/>
      <c r="Q13" s="6">
        <v>0</v>
      </c>
      <c r="R13" s="4"/>
      <c r="S13" s="6">
        <v>7855378000</v>
      </c>
      <c r="T13" s="4"/>
    </row>
    <row r="14" spans="1:20">
      <c r="A14" s="1" t="s">
        <v>60</v>
      </c>
      <c r="C14" s="4" t="s">
        <v>154</v>
      </c>
      <c r="D14" s="4"/>
      <c r="E14" s="6">
        <v>47100791</v>
      </c>
      <c r="F14" s="4"/>
      <c r="G14" s="6">
        <v>5100</v>
      </c>
      <c r="H14" s="4"/>
      <c r="I14" s="6">
        <v>0</v>
      </c>
      <c r="J14" s="4"/>
      <c r="K14" s="6">
        <v>0</v>
      </c>
      <c r="L14" s="4"/>
      <c r="M14" s="6">
        <v>0</v>
      </c>
      <c r="N14" s="4"/>
      <c r="O14" s="6">
        <v>240214034600</v>
      </c>
      <c r="P14" s="4"/>
      <c r="Q14" s="6">
        <v>0</v>
      </c>
      <c r="R14" s="4"/>
      <c r="S14" s="6">
        <v>240214034100</v>
      </c>
      <c r="T14" s="4"/>
    </row>
    <row r="15" spans="1:20">
      <c r="A15" s="1" t="s">
        <v>21</v>
      </c>
      <c r="C15" s="4" t="s">
        <v>155</v>
      </c>
      <c r="D15" s="4"/>
      <c r="E15" s="6">
        <v>3621979</v>
      </c>
      <c r="F15" s="4"/>
      <c r="G15" s="6">
        <v>23500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85116506500</v>
      </c>
      <c r="P15" s="4"/>
      <c r="Q15" s="6">
        <v>0</v>
      </c>
      <c r="R15" s="4"/>
      <c r="S15" s="6">
        <v>85116506500</v>
      </c>
      <c r="T15" s="4"/>
    </row>
    <row r="16" spans="1:20">
      <c r="A16" s="1" t="s">
        <v>50</v>
      </c>
      <c r="C16" s="4" t="s">
        <v>156</v>
      </c>
      <c r="D16" s="4"/>
      <c r="E16" s="6">
        <v>31701011</v>
      </c>
      <c r="F16" s="4"/>
      <c r="G16" s="6">
        <v>500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6">
        <v>15850505500</v>
      </c>
      <c r="P16" s="4"/>
      <c r="Q16" s="6">
        <v>0</v>
      </c>
      <c r="R16" s="4"/>
      <c r="S16" s="6">
        <v>15850505500</v>
      </c>
      <c r="T16" s="4"/>
    </row>
    <row r="17" spans="1:20">
      <c r="A17" s="1" t="s">
        <v>62</v>
      </c>
      <c r="C17" s="4" t="s">
        <v>150</v>
      </c>
      <c r="D17" s="4"/>
      <c r="E17" s="6">
        <v>4179296</v>
      </c>
      <c r="F17" s="4"/>
      <c r="G17" s="6">
        <v>1100</v>
      </c>
      <c r="H17" s="4"/>
      <c r="I17" s="6">
        <v>0</v>
      </c>
      <c r="J17" s="4"/>
      <c r="K17" s="6">
        <v>0</v>
      </c>
      <c r="L17" s="4"/>
      <c r="M17" s="6">
        <v>0</v>
      </c>
      <c r="N17" s="4"/>
      <c r="O17" s="6">
        <v>4597225600</v>
      </c>
      <c r="P17" s="4"/>
      <c r="Q17" s="6">
        <v>0</v>
      </c>
      <c r="R17" s="4"/>
      <c r="S17" s="6">
        <v>4597225600</v>
      </c>
      <c r="T17" s="4"/>
    </row>
    <row r="18" spans="1:20">
      <c r="A18" s="1" t="s">
        <v>68</v>
      </c>
      <c r="C18" s="4" t="s">
        <v>157</v>
      </c>
      <c r="D18" s="4"/>
      <c r="E18" s="6">
        <v>46891602</v>
      </c>
      <c r="F18" s="4"/>
      <c r="G18" s="6">
        <v>540</v>
      </c>
      <c r="H18" s="4"/>
      <c r="I18" s="6">
        <v>0</v>
      </c>
      <c r="J18" s="4"/>
      <c r="K18" s="6">
        <v>0</v>
      </c>
      <c r="L18" s="4"/>
      <c r="M18" s="6">
        <v>0</v>
      </c>
      <c r="N18" s="4"/>
      <c r="O18" s="6">
        <v>25321465080</v>
      </c>
      <c r="P18" s="4"/>
      <c r="Q18" s="6">
        <v>3144297104</v>
      </c>
      <c r="R18" s="4"/>
      <c r="S18" s="6">
        <v>22177167976</v>
      </c>
      <c r="T18" s="4"/>
    </row>
    <row r="19" spans="1:20">
      <c r="A19" s="1" t="s">
        <v>158</v>
      </c>
      <c r="C19" s="4" t="s">
        <v>159</v>
      </c>
      <c r="D19" s="4"/>
      <c r="E19" s="6">
        <v>2741383</v>
      </c>
      <c r="F19" s="4"/>
      <c r="G19" s="6">
        <v>6000</v>
      </c>
      <c r="H19" s="4"/>
      <c r="I19" s="6">
        <v>0</v>
      </c>
      <c r="J19" s="4"/>
      <c r="K19" s="6">
        <v>0</v>
      </c>
      <c r="L19" s="4"/>
      <c r="M19" s="6">
        <v>0</v>
      </c>
      <c r="N19" s="4"/>
      <c r="O19" s="6">
        <v>16448298000</v>
      </c>
      <c r="P19" s="4"/>
      <c r="Q19" s="6">
        <v>0</v>
      </c>
      <c r="R19" s="4"/>
      <c r="S19" s="6">
        <v>16448298000</v>
      </c>
      <c r="T19" s="4"/>
    </row>
    <row r="20" spans="1:20">
      <c r="A20" s="1" t="s">
        <v>64</v>
      </c>
      <c r="C20" s="4" t="s">
        <v>6</v>
      </c>
      <c r="D20" s="4"/>
      <c r="E20" s="6">
        <v>18769593</v>
      </c>
      <c r="F20" s="4"/>
      <c r="G20" s="6">
        <v>750</v>
      </c>
      <c r="H20" s="4"/>
      <c r="I20" s="6">
        <v>14077194750</v>
      </c>
      <c r="J20" s="4"/>
      <c r="K20" s="6">
        <v>2022822706</v>
      </c>
      <c r="L20" s="4"/>
      <c r="M20" s="6">
        <v>12054372044</v>
      </c>
      <c r="N20" s="4"/>
      <c r="O20" s="6">
        <v>14077194750</v>
      </c>
      <c r="P20" s="4"/>
      <c r="Q20" s="6">
        <v>2022822706</v>
      </c>
      <c r="R20" s="4"/>
      <c r="S20" s="6">
        <v>12054372044</v>
      </c>
      <c r="T20" s="4"/>
    </row>
    <row r="21" spans="1:20">
      <c r="A21" s="1" t="s">
        <v>34</v>
      </c>
      <c r="C21" s="4" t="s">
        <v>156</v>
      </c>
      <c r="D21" s="4"/>
      <c r="E21" s="6">
        <v>200000000</v>
      </c>
      <c r="F21" s="4"/>
      <c r="G21" s="6">
        <v>135</v>
      </c>
      <c r="H21" s="4"/>
      <c r="I21" s="6">
        <v>0</v>
      </c>
      <c r="J21" s="4"/>
      <c r="K21" s="6">
        <v>0</v>
      </c>
      <c r="L21" s="4"/>
      <c r="M21" s="6">
        <v>0</v>
      </c>
      <c r="N21" s="4"/>
      <c r="O21" s="6">
        <v>27000000000</v>
      </c>
      <c r="P21" s="4"/>
      <c r="Q21" s="6">
        <v>0</v>
      </c>
      <c r="R21" s="4"/>
      <c r="S21" s="6">
        <v>27000000000</v>
      </c>
      <c r="T21" s="4"/>
    </row>
    <row r="22" spans="1:20">
      <c r="A22" s="1" t="s">
        <v>24</v>
      </c>
      <c r="C22" s="4" t="s">
        <v>160</v>
      </c>
      <c r="D22" s="4"/>
      <c r="E22" s="6">
        <v>2900000</v>
      </c>
      <c r="F22" s="4"/>
      <c r="G22" s="6">
        <v>304</v>
      </c>
      <c r="H22" s="4"/>
      <c r="I22" s="6">
        <v>881600000</v>
      </c>
      <c r="J22" s="4"/>
      <c r="K22" s="6">
        <v>68500821</v>
      </c>
      <c r="L22" s="4"/>
      <c r="M22" s="6">
        <v>813099179</v>
      </c>
      <c r="N22" s="4"/>
      <c r="O22" s="6">
        <v>881600000</v>
      </c>
      <c r="P22" s="4"/>
      <c r="Q22" s="6">
        <v>68500821</v>
      </c>
      <c r="R22" s="4"/>
      <c r="S22" s="6">
        <v>813099179</v>
      </c>
      <c r="T22" s="4"/>
    </row>
    <row r="23" spans="1:20" ht="24.75" thickBot="1">
      <c r="C23" s="4"/>
      <c r="D23" s="4"/>
      <c r="E23" s="4"/>
      <c r="F23" s="4"/>
      <c r="G23" s="4"/>
      <c r="H23" s="4"/>
      <c r="I23" s="13">
        <f>SUM(I8:I22)</f>
        <v>171022642550</v>
      </c>
      <c r="J23" s="4"/>
      <c r="K23" s="13">
        <f>SUM(K8:K22)</f>
        <v>24516920425</v>
      </c>
      <c r="L23" s="4"/>
      <c r="M23" s="13">
        <f>SUM(M8:M22)</f>
        <v>146505722125</v>
      </c>
      <c r="N23" s="4"/>
      <c r="O23" s="13">
        <f>SUM(O8:O22)</f>
        <v>858556438400</v>
      </c>
      <c r="P23" s="4"/>
      <c r="Q23" s="13">
        <f>SUM(Q8:Q22)</f>
        <v>36149497164</v>
      </c>
      <c r="R23" s="4"/>
      <c r="S23" s="13">
        <f>SUM(S8:S22)</f>
        <v>822406940736</v>
      </c>
      <c r="T23" s="4"/>
    </row>
    <row r="24" spans="1:20" ht="24.75" thickTop="1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/>
      <c r="P24" s="4"/>
      <c r="Q24" s="4"/>
      <c r="R24" s="4"/>
      <c r="S24" s="4"/>
      <c r="T24" s="4"/>
    </row>
    <row r="25" spans="1:20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6"/>
      <c r="P25" s="4"/>
      <c r="Q25" s="4"/>
      <c r="R25" s="4"/>
      <c r="S25" s="4"/>
      <c r="T25" s="4"/>
    </row>
    <row r="26" spans="1:20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3:20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3:20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3:20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3:20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3:20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3:20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3:20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3:20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4"/>
  <sheetViews>
    <sheetView rightToLeft="1" workbookViewId="0">
      <selection activeCell="E20" sqref="E20"/>
    </sheetView>
  </sheetViews>
  <sheetFormatPr defaultRowHeight="24"/>
  <cols>
    <col min="1" max="1" width="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9" ht="24.75">
      <c r="A2" s="17" t="s">
        <v>0</v>
      </c>
      <c r="B2" s="17"/>
      <c r="C2" s="17"/>
      <c r="D2" s="17"/>
      <c r="E2" s="17"/>
      <c r="F2" s="17"/>
      <c r="G2" s="17"/>
    </row>
    <row r="3" spans="1:9" ht="24.75">
      <c r="A3" s="17" t="s">
        <v>129</v>
      </c>
      <c r="B3" s="17"/>
      <c r="C3" s="17"/>
      <c r="D3" s="17"/>
      <c r="E3" s="17"/>
      <c r="F3" s="17"/>
      <c r="G3" s="17"/>
    </row>
    <row r="4" spans="1:9" ht="24.75">
      <c r="A4" s="17" t="s">
        <v>2</v>
      </c>
      <c r="B4" s="17"/>
      <c r="C4" s="17"/>
      <c r="D4" s="17"/>
      <c r="E4" s="17"/>
      <c r="F4" s="17"/>
      <c r="G4" s="17"/>
    </row>
    <row r="6" spans="1:9" ht="24.75">
      <c r="A6" s="18" t="s">
        <v>133</v>
      </c>
      <c r="C6" s="18" t="s">
        <v>116</v>
      </c>
      <c r="E6" s="18" t="s">
        <v>190</v>
      </c>
      <c r="G6" s="18" t="s">
        <v>13</v>
      </c>
    </row>
    <row r="7" spans="1:9">
      <c r="A7" s="1" t="s">
        <v>199</v>
      </c>
      <c r="C7" s="6">
        <v>4368512870905</v>
      </c>
      <c r="D7" s="4"/>
      <c r="E7" s="9">
        <f>C7/$C$11</f>
        <v>0.99776255852698748</v>
      </c>
      <c r="F7" s="4"/>
      <c r="G7" s="9">
        <v>0.1607196042390063</v>
      </c>
      <c r="H7" s="4"/>
      <c r="I7" s="4"/>
    </row>
    <row r="8" spans="1:9">
      <c r="A8" s="1" t="s">
        <v>200</v>
      </c>
      <c r="C8" s="6">
        <v>9184038461</v>
      </c>
      <c r="D8" s="4"/>
      <c r="E8" s="9">
        <f t="shared" ref="E8:E10" si="0">C8/$C$11</f>
        <v>2.097622230550798E-3</v>
      </c>
      <c r="F8" s="4"/>
      <c r="G8" s="9">
        <v>3.3788501267754002E-4</v>
      </c>
      <c r="H8" s="4"/>
      <c r="I8" s="4"/>
    </row>
    <row r="9" spans="1:9">
      <c r="A9" s="1" t="s">
        <v>201</v>
      </c>
      <c r="C9" s="6">
        <v>584703650</v>
      </c>
      <c r="D9" s="4"/>
      <c r="E9" s="9">
        <f t="shared" si="0"/>
        <v>1.3354553987687107E-4</v>
      </c>
      <c r="F9" s="4"/>
      <c r="G9" s="9">
        <v>2.1511517077351437E-5</v>
      </c>
      <c r="H9" s="4"/>
      <c r="I9" s="4"/>
    </row>
    <row r="10" spans="1:9">
      <c r="A10" s="1" t="s">
        <v>197</v>
      </c>
      <c r="C10" s="6">
        <v>27468209</v>
      </c>
      <c r="D10" s="4"/>
      <c r="E10" s="9">
        <f t="shared" si="0"/>
        <v>6.2737025848149387E-6</v>
      </c>
      <c r="F10" s="4"/>
      <c r="G10" s="9">
        <v>1.010568083485982E-6</v>
      </c>
      <c r="H10" s="4"/>
      <c r="I10" s="4"/>
    </row>
    <row r="11" spans="1:9" ht="24.75" thickBot="1">
      <c r="C11" s="13">
        <f>SUM(C7:C10)</f>
        <v>4378309081225</v>
      </c>
      <c r="D11" s="4"/>
      <c r="E11" s="14">
        <f>SUM(E7:E10)</f>
        <v>0.99999999999999989</v>
      </c>
      <c r="F11" s="4"/>
      <c r="G11" s="14">
        <f>SUM(G7:G10)</f>
        <v>0.16108001133684469</v>
      </c>
      <c r="H11" s="4"/>
      <c r="I11" s="4"/>
    </row>
    <row r="12" spans="1:9" ht="24.75" thickTop="1">
      <c r="C12" s="4"/>
      <c r="D12" s="4"/>
      <c r="E12" s="4"/>
      <c r="F12" s="4"/>
      <c r="G12" s="4"/>
      <c r="H12" s="4"/>
      <c r="I12" s="4"/>
    </row>
    <row r="13" spans="1:9">
      <c r="C13" s="4"/>
      <c r="D13" s="4"/>
      <c r="E13" s="4"/>
      <c r="F13" s="4"/>
      <c r="G13" s="4"/>
      <c r="H13" s="4"/>
      <c r="I13" s="4"/>
    </row>
    <row r="14" spans="1:9">
      <c r="C14" s="4"/>
      <c r="D14" s="4"/>
      <c r="E14" s="4"/>
      <c r="F14" s="4"/>
      <c r="G14" s="4"/>
      <c r="H14" s="4"/>
      <c r="I14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8"/>
  <sheetViews>
    <sheetView rightToLeft="1" topLeftCell="A67" workbookViewId="0">
      <selection activeCell="O78" sqref="O78"/>
    </sheetView>
  </sheetViews>
  <sheetFormatPr defaultRowHeight="24"/>
  <cols>
    <col min="1" max="1" width="32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129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7" t="s">
        <v>3</v>
      </c>
      <c r="C6" s="18" t="s">
        <v>131</v>
      </c>
      <c r="D6" s="18" t="s">
        <v>131</v>
      </c>
      <c r="E6" s="18" t="s">
        <v>131</v>
      </c>
      <c r="F6" s="18" t="s">
        <v>131</v>
      </c>
      <c r="G6" s="18" t="s">
        <v>131</v>
      </c>
      <c r="H6" s="18" t="s">
        <v>131</v>
      </c>
      <c r="I6" s="18" t="s">
        <v>131</v>
      </c>
      <c r="K6" s="18" t="s">
        <v>132</v>
      </c>
      <c r="L6" s="18" t="s">
        <v>132</v>
      </c>
      <c r="M6" s="18" t="s">
        <v>132</v>
      </c>
      <c r="N6" s="18" t="s">
        <v>132</v>
      </c>
      <c r="O6" s="18" t="s">
        <v>132</v>
      </c>
      <c r="P6" s="18" t="s">
        <v>132</v>
      </c>
      <c r="Q6" s="18" t="s">
        <v>132</v>
      </c>
    </row>
    <row r="7" spans="1:17" ht="24.75">
      <c r="A7" s="18" t="s">
        <v>3</v>
      </c>
      <c r="C7" s="18" t="s">
        <v>7</v>
      </c>
      <c r="E7" s="18" t="s">
        <v>161</v>
      </c>
      <c r="G7" s="18" t="s">
        <v>162</v>
      </c>
      <c r="I7" s="18" t="s">
        <v>163</v>
      </c>
      <c r="K7" s="18" t="s">
        <v>7</v>
      </c>
      <c r="M7" s="18" t="s">
        <v>161</v>
      </c>
      <c r="O7" s="18" t="s">
        <v>162</v>
      </c>
      <c r="Q7" s="18" t="s">
        <v>163</v>
      </c>
    </row>
    <row r="8" spans="1:17">
      <c r="A8" s="1" t="s">
        <v>26</v>
      </c>
      <c r="C8" s="7">
        <v>97910920</v>
      </c>
      <c r="D8" s="7"/>
      <c r="E8" s="7">
        <v>688111434683</v>
      </c>
      <c r="F8" s="7"/>
      <c r="G8" s="7">
        <v>608302187662</v>
      </c>
      <c r="H8" s="7"/>
      <c r="I8" s="7">
        <f>E8-G8</f>
        <v>79809247021</v>
      </c>
      <c r="J8" s="7"/>
      <c r="K8" s="7">
        <v>97910920</v>
      </c>
      <c r="L8" s="7"/>
      <c r="M8" s="7">
        <v>688111434683</v>
      </c>
      <c r="N8" s="7"/>
      <c r="O8" s="7">
        <v>437296276727</v>
      </c>
      <c r="P8" s="7"/>
      <c r="Q8" s="7">
        <f>M8-O8</f>
        <v>250815157956</v>
      </c>
    </row>
    <row r="9" spans="1:17">
      <c r="A9" s="1" t="s">
        <v>70</v>
      </c>
      <c r="C9" s="7">
        <v>8000000</v>
      </c>
      <c r="D9" s="7"/>
      <c r="E9" s="7">
        <v>51531552000</v>
      </c>
      <c r="F9" s="7"/>
      <c r="G9" s="7">
        <v>51647884800</v>
      </c>
      <c r="H9" s="7"/>
      <c r="I9" s="7">
        <f t="shared" ref="I9:I72" si="0">E9-G9</f>
        <v>-116332800</v>
      </c>
      <c r="J9" s="7"/>
      <c r="K9" s="7">
        <v>8000000</v>
      </c>
      <c r="L9" s="7"/>
      <c r="M9" s="7">
        <v>51531552000</v>
      </c>
      <c r="N9" s="7"/>
      <c r="O9" s="7">
        <v>51647884800</v>
      </c>
      <c r="P9" s="7"/>
      <c r="Q9" s="7">
        <f t="shared" ref="Q9:Q72" si="1">M9-O9</f>
        <v>-116332800</v>
      </c>
    </row>
    <row r="10" spans="1:17">
      <c r="A10" s="1" t="s">
        <v>20</v>
      </c>
      <c r="C10" s="7">
        <v>62115109</v>
      </c>
      <c r="D10" s="7"/>
      <c r="E10" s="7">
        <v>1189836249434</v>
      </c>
      <c r="F10" s="7"/>
      <c r="G10" s="7">
        <v>1063042326151</v>
      </c>
      <c r="H10" s="7"/>
      <c r="I10" s="7">
        <f t="shared" si="0"/>
        <v>126793923283</v>
      </c>
      <c r="J10" s="7"/>
      <c r="K10" s="7">
        <v>62115109</v>
      </c>
      <c r="L10" s="7"/>
      <c r="M10" s="7">
        <v>1189836249434</v>
      </c>
      <c r="N10" s="7"/>
      <c r="O10" s="7">
        <v>856410419304</v>
      </c>
      <c r="P10" s="7"/>
      <c r="Q10" s="7">
        <f t="shared" si="1"/>
        <v>333425830130</v>
      </c>
    </row>
    <row r="11" spans="1:17">
      <c r="A11" s="1" t="s">
        <v>15</v>
      </c>
      <c r="C11" s="7">
        <v>12000000</v>
      </c>
      <c r="D11" s="7"/>
      <c r="E11" s="7">
        <v>122148864000</v>
      </c>
      <c r="F11" s="7"/>
      <c r="G11" s="7">
        <v>91969506000</v>
      </c>
      <c r="H11" s="7"/>
      <c r="I11" s="7">
        <f t="shared" si="0"/>
        <v>30179358000</v>
      </c>
      <c r="J11" s="7"/>
      <c r="K11" s="7">
        <v>12000000</v>
      </c>
      <c r="L11" s="7"/>
      <c r="M11" s="7">
        <v>122148864000</v>
      </c>
      <c r="N11" s="7"/>
      <c r="O11" s="7">
        <v>93884177659</v>
      </c>
      <c r="P11" s="7"/>
      <c r="Q11" s="7">
        <f t="shared" si="1"/>
        <v>28264686341</v>
      </c>
    </row>
    <row r="12" spans="1:17">
      <c r="A12" s="1" t="s">
        <v>51</v>
      </c>
      <c r="C12" s="7">
        <v>7691309</v>
      </c>
      <c r="D12" s="7"/>
      <c r="E12" s="7">
        <v>638479522363</v>
      </c>
      <c r="F12" s="7"/>
      <c r="G12" s="7">
        <v>555754717765</v>
      </c>
      <c r="H12" s="7"/>
      <c r="I12" s="7">
        <f t="shared" si="0"/>
        <v>82724804598</v>
      </c>
      <c r="J12" s="7"/>
      <c r="K12" s="7">
        <v>7691309</v>
      </c>
      <c r="L12" s="7"/>
      <c r="M12" s="7">
        <v>638479522363</v>
      </c>
      <c r="N12" s="7"/>
      <c r="O12" s="7">
        <v>461790960971</v>
      </c>
      <c r="P12" s="7"/>
      <c r="Q12" s="7">
        <f t="shared" si="1"/>
        <v>176688561392</v>
      </c>
    </row>
    <row r="13" spans="1:17">
      <c r="A13" s="1" t="s">
        <v>48</v>
      </c>
      <c r="C13" s="7">
        <v>18928704</v>
      </c>
      <c r="D13" s="7"/>
      <c r="E13" s="7">
        <v>506152503881</v>
      </c>
      <c r="F13" s="7"/>
      <c r="G13" s="7">
        <v>397468130402</v>
      </c>
      <c r="H13" s="7"/>
      <c r="I13" s="7">
        <f t="shared" si="0"/>
        <v>108684373479</v>
      </c>
      <c r="J13" s="7"/>
      <c r="K13" s="7">
        <v>18928704</v>
      </c>
      <c r="L13" s="7"/>
      <c r="M13" s="7">
        <v>506152503881</v>
      </c>
      <c r="N13" s="7"/>
      <c r="O13" s="7">
        <v>368131908855</v>
      </c>
      <c r="P13" s="7"/>
      <c r="Q13" s="7">
        <f t="shared" si="1"/>
        <v>138020595026</v>
      </c>
    </row>
    <row r="14" spans="1:17">
      <c r="A14" s="1" t="s">
        <v>35</v>
      </c>
      <c r="C14" s="7">
        <v>8898275</v>
      </c>
      <c r="D14" s="7"/>
      <c r="E14" s="7">
        <v>298706803006</v>
      </c>
      <c r="F14" s="7"/>
      <c r="G14" s="7">
        <v>243423488858</v>
      </c>
      <c r="H14" s="7"/>
      <c r="I14" s="7">
        <f t="shared" si="0"/>
        <v>55283314148</v>
      </c>
      <c r="J14" s="7"/>
      <c r="K14" s="7">
        <v>8898275</v>
      </c>
      <c r="L14" s="7"/>
      <c r="M14" s="7">
        <v>298706803006</v>
      </c>
      <c r="N14" s="7"/>
      <c r="O14" s="7">
        <v>160041098089</v>
      </c>
      <c r="P14" s="7"/>
      <c r="Q14" s="7">
        <f t="shared" si="1"/>
        <v>138665704917</v>
      </c>
    </row>
    <row r="15" spans="1:17">
      <c r="A15" s="1" t="s">
        <v>34</v>
      </c>
      <c r="C15" s="7">
        <v>280000000</v>
      </c>
      <c r="D15" s="7"/>
      <c r="E15" s="7">
        <v>400800960000</v>
      </c>
      <c r="F15" s="7"/>
      <c r="G15" s="7">
        <v>360164196000</v>
      </c>
      <c r="H15" s="7"/>
      <c r="I15" s="7">
        <f t="shared" si="0"/>
        <v>40636764000</v>
      </c>
      <c r="J15" s="7"/>
      <c r="K15" s="7">
        <v>280000000</v>
      </c>
      <c r="L15" s="7"/>
      <c r="M15" s="7">
        <v>400800960000</v>
      </c>
      <c r="N15" s="7"/>
      <c r="O15" s="7">
        <v>250923919836</v>
      </c>
      <c r="P15" s="7"/>
      <c r="Q15" s="7">
        <f t="shared" si="1"/>
        <v>149877040164</v>
      </c>
    </row>
    <row r="16" spans="1:17">
      <c r="A16" s="1" t="s">
        <v>30</v>
      </c>
      <c r="C16" s="7">
        <v>3267240</v>
      </c>
      <c r="D16" s="7"/>
      <c r="E16" s="7">
        <v>52776748732</v>
      </c>
      <c r="F16" s="7"/>
      <c r="G16" s="7">
        <v>44267512936</v>
      </c>
      <c r="H16" s="7"/>
      <c r="I16" s="7">
        <f t="shared" si="0"/>
        <v>8509235796</v>
      </c>
      <c r="J16" s="7"/>
      <c r="K16" s="7">
        <v>3267240</v>
      </c>
      <c r="L16" s="7"/>
      <c r="M16" s="7">
        <v>52776748732</v>
      </c>
      <c r="N16" s="7"/>
      <c r="O16" s="7">
        <v>51635740891</v>
      </c>
      <c r="P16" s="7"/>
      <c r="Q16" s="7">
        <f t="shared" si="1"/>
        <v>1141007841</v>
      </c>
    </row>
    <row r="17" spans="1:17">
      <c r="A17" s="1" t="s">
        <v>24</v>
      </c>
      <c r="C17" s="7">
        <v>2900000</v>
      </c>
      <c r="D17" s="7"/>
      <c r="E17" s="7">
        <v>87635448000</v>
      </c>
      <c r="F17" s="7"/>
      <c r="G17" s="7">
        <v>57943174500</v>
      </c>
      <c r="H17" s="7"/>
      <c r="I17" s="7">
        <f t="shared" si="0"/>
        <v>29692273500</v>
      </c>
      <c r="J17" s="7"/>
      <c r="K17" s="7">
        <v>2900000</v>
      </c>
      <c r="L17" s="7"/>
      <c r="M17" s="7">
        <v>87635448000</v>
      </c>
      <c r="N17" s="7"/>
      <c r="O17" s="7">
        <v>39185548198</v>
      </c>
      <c r="P17" s="7"/>
      <c r="Q17" s="7">
        <f t="shared" si="1"/>
        <v>48449899802</v>
      </c>
    </row>
    <row r="18" spans="1:17">
      <c r="A18" s="1" t="s">
        <v>41</v>
      </c>
      <c r="C18" s="7">
        <v>35273977</v>
      </c>
      <c r="D18" s="7"/>
      <c r="E18" s="7">
        <v>747917185530</v>
      </c>
      <c r="F18" s="7"/>
      <c r="G18" s="7">
        <v>647633868576</v>
      </c>
      <c r="H18" s="7"/>
      <c r="I18" s="7">
        <f t="shared" si="0"/>
        <v>100283316954</v>
      </c>
      <c r="J18" s="7"/>
      <c r="K18" s="7">
        <v>35273977</v>
      </c>
      <c r="L18" s="7"/>
      <c r="M18" s="7">
        <v>747917185530</v>
      </c>
      <c r="N18" s="7"/>
      <c r="O18" s="7">
        <v>386477560277</v>
      </c>
      <c r="P18" s="7"/>
      <c r="Q18" s="7">
        <f t="shared" si="1"/>
        <v>361439625253</v>
      </c>
    </row>
    <row r="19" spans="1:17">
      <c r="A19" s="1" t="s">
        <v>44</v>
      </c>
      <c r="C19" s="7">
        <v>1975806</v>
      </c>
      <c r="D19" s="7"/>
      <c r="E19" s="7">
        <v>259745606456</v>
      </c>
      <c r="F19" s="7"/>
      <c r="G19" s="7">
        <v>225571137251</v>
      </c>
      <c r="H19" s="7"/>
      <c r="I19" s="7">
        <f t="shared" si="0"/>
        <v>34174469205</v>
      </c>
      <c r="J19" s="7"/>
      <c r="K19" s="7">
        <v>1975806</v>
      </c>
      <c r="L19" s="7"/>
      <c r="M19" s="7">
        <v>259745606456</v>
      </c>
      <c r="N19" s="7"/>
      <c r="O19" s="7">
        <v>110190086338</v>
      </c>
      <c r="P19" s="7"/>
      <c r="Q19" s="7">
        <f t="shared" si="1"/>
        <v>149555520118</v>
      </c>
    </row>
    <row r="20" spans="1:17">
      <c r="A20" s="1" t="s">
        <v>49</v>
      </c>
      <c r="C20" s="7">
        <v>14100000</v>
      </c>
      <c r="D20" s="7"/>
      <c r="E20" s="7">
        <v>179265982950</v>
      </c>
      <c r="F20" s="7"/>
      <c r="G20" s="7">
        <v>135395574300</v>
      </c>
      <c r="H20" s="7"/>
      <c r="I20" s="7">
        <f t="shared" si="0"/>
        <v>43870408650</v>
      </c>
      <c r="J20" s="7"/>
      <c r="K20" s="7">
        <v>14100000</v>
      </c>
      <c r="L20" s="7"/>
      <c r="M20" s="7">
        <v>179265982950</v>
      </c>
      <c r="N20" s="7"/>
      <c r="O20" s="7">
        <v>96832420687</v>
      </c>
      <c r="P20" s="7"/>
      <c r="Q20" s="7">
        <f t="shared" si="1"/>
        <v>82433562263</v>
      </c>
    </row>
    <row r="21" spans="1:17">
      <c r="A21" s="1" t="s">
        <v>66</v>
      </c>
      <c r="C21" s="7">
        <v>2676923</v>
      </c>
      <c r="D21" s="7"/>
      <c r="E21" s="7">
        <v>23603028383</v>
      </c>
      <c r="F21" s="7"/>
      <c r="G21" s="7">
        <v>11480071124</v>
      </c>
      <c r="H21" s="7"/>
      <c r="I21" s="7">
        <f t="shared" si="0"/>
        <v>12122957259</v>
      </c>
      <c r="J21" s="7"/>
      <c r="K21" s="7">
        <v>2676923</v>
      </c>
      <c r="L21" s="7"/>
      <c r="M21" s="7">
        <v>23603028383</v>
      </c>
      <c r="N21" s="7"/>
      <c r="O21" s="7">
        <v>10205200573</v>
      </c>
      <c r="P21" s="7"/>
      <c r="Q21" s="7">
        <f t="shared" si="1"/>
        <v>13397827810</v>
      </c>
    </row>
    <row r="22" spans="1:17">
      <c r="A22" s="1" t="s">
        <v>72</v>
      </c>
      <c r="C22" s="7">
        <v>5214596</v>
      </c>
      <c r="D22" s="7"/>
      <c r="E22" s="7">
        <v>210193729186</v>
      </c>
      <c r="F22" s="7"/>
      <c r="G22" s="7">
        <v>208758529636</v>
      </c>
      <c r="H22" s="7"/>
      <c r="I22" s="7">
        <f t="shared" si="0"/>
        <v>1435199550</v>
      </c>
      <c r="J22" s="7"/>
      <c r="K22" s="7">
        <v>5214596</v>
      </c>
      <c r="L22" s="7"/>
      <c r="M22" s="7">
        <v>210193729186</v>
      </c>
      <c r="N22" s="7"/>
      <c r="O22" s="7">
        <v>208758529636</v>
      </c>
      <c r="P22" s="7"/>
      <c r="Q22" s="7">
        <f t="shared" si="1"/>
        <v>1435199550</v>
      </c>
    </row>
    <row r="23" spans="1:17">
      <c r="A23" s="1" t="s">
        <v>47</v>
      </c>
      <c r="C23" s="7">
        <v>31547503</v>
      </c>
      <c r="D23" s="7"/>
      <c r="E23" s="7">
        <v>571375471407</v>
      </c>
      <c r="F23" s="7"/>
      <c r="G23" s="7">
        <v>353111295721</v>
      </c>
      <c r="H23" s="7"/>
      <c r="I23" s="7">
        <f t="shared" si="0"/>
        <v>218264175686</v>
      </c>
      <c r="J23" s="7"/>
      <c r="K23" s="7">
        <v>31547503</v>
      </c>
      <c r="L23" s="7"/>
      <c r="M23" s="7">
        <v>571375471407</v>
      </c>
      <c r="N23" s="7"/>
      <c r="O23" s="7">
        <v>299803775942</v>
      </c>
      <c r="P23" s="7"/>
      <c r="Q23" s="7">
        <f t="shared" si="1"/>
        <v>271571695465</v>
      </c>
    </row>
    <row r="24" spans="1:17">
      <c r="A24" s="1" t="s">
        <v>58</v>
      </c>
      <c r="C24" s="7">
        <v>7999000</v>
      </c>
      <c r="D24" s="7"/>
      <c r="E24" s="7">
        <v>128971804509</v>
      </c>
      <c r="F24" s="7"/>
      <c r="G24" s="7">
        <v>108536691217</v>
      </c>
      <c r="H24" s="7"/>
      <c r="I24" s="7">
        <f t="shared" si="0"/>
        <v>20435113292</v>
      </c>
      <c r="J24" s="7"/>
      <c r="K24" s="7">
        <v>7999000</v>
      </c>
      <c r="L24" s="7"/>
      <c r="M24" s="7">
        <v>128971804509</v>
      </c>
      <c r="N24" s="7"/>
      <c r="O24" s="7">
        <v>78347853316</v>
      </c>
      <c r="P24" s="7"/>
      <c r="Q24" s="7">
        <f t="shared" si="1"/>
        <v>50623951193</v>
      </c>
    </row>
    <row r="25" spans="1:17">
      <c r="A25" s="1" t="s">
        <v>43</v>
      </c>
      <c r="C25" s="7">
        <v>10156472</v>
      </c>
      <c r="D25" s="7"/>
      <c r="E25" s="7">
        <v>528426785500</v>
      </c>
      <c r="F25" s="7"/>
      <c r="G25" s="7">
        <v>504701089170</v>
      </c>
      <c r="H25" s="7"/>
      <c r="I25" s="7">
        <f t="shared" si="0"/>
        <v>23725696330</v>
      </c>
      <c r="J25" s="7"/>
      <c r="K25" s="7">
        <v>10156472</v>
      </c>
      <c r="L25" s="7"/>
      <c r="M25" s="7">
        <v>528426785500</v>
      </c>
      <c r="N25" s="7"/>
      <c r="O25" s="7">
        <v>219701578042</v>
      </c>
      <c r="P25" s="7"/>
      <c r="Q25" s="7">
        <f t="shared" si="1"/>
        <v>308725207458</v>
      </c>
    </row>
    <row r="26" spans="1:17">
      <c r="A26" s="1" t="s">
        <v>31</v>
      </c>
      <c r="C26" s="7">
        <v>4377190</v>
      </c>
      <c r="D26" s="7"/>
      <c r="E26" s="7">
        <v>84281692586</v>
      </c>
      <c r="F26" s="7"/>
      <c r="G26" s="7">
        <v>65963369107</v>
      </c>
      <c r="H26" s="7"/>
      <c r="I26" s="7">
        <f t="shared" si="0"/>
        <v>18318323479</v>
      </c>
      <c r="J26" s="7"/>
      <c r="K26" s="7">
        <v>4377190</v>
      </c>
      <c r="L26" s="7"/>
      <c r="M26" s="7">
        <v>84281692586</v>
      </c>
      <c r="N26" s="7"/>
      <c r="O26" s="7">
        <v>49429015378</v>
      </c>
      <c r="P26" s="7"/>
      <c r="Q26" s="7">
        <f t="shared" si="1"/>
        <v>34852677208</v>
      </c>
    </row>
    <row r="27" spans="1:17">
      <c r="A27" s="1" t="s">
        <v>64</v>
      </c>
      <c r="C27" s="7">
        <v>18769593</v>
      </c>
      <c r="D27" s="7"/>
      <c r="E27" s="7">
        <v>509361050061</v>
      </c>
      <c r="F27" s="7"/>
      <c r="G27" s="7">
        <v>381554339697</v>
      </c>
      <c r="H27" s="7"/>
      <c r="I27" s="7">
        <f t="shared" si="0"/>
        <v>127806710364</v>
      </c>
      <c r="J27" s="7"/>
      <c r="K27" s="7">
        <v>18769593</v>
      </c>
      <c r="L27" s="7"/>
      <c r="M27" s="7">
        <v>509361050061</v>
      </c>
      <c r="N27" s="7"/>
      <c r="O27" s="7">
        <v>243858934955</v>
      </c>
      <c r="P27" s="7"/>
      <c r="Q27" s="7">
        <f t="shared" si="1"/>
        <v>265502115106</v>
      </c>
    </row>
    <row r="28" spans="1:17">
      <c r="A28" s="1" t="s">
        <v>29</v>
      </c>
      <c r="C28" s="7">
        <v>22780170</v>
      </c>
      <c r="D28" s="7"/>
      <c r="E28" s="7">
        <v>1214204952743</v>
      </c>
      <c r="F28" s="7"/>
      <c r="G28" s="7">
        <v>907812236504</v>
      </c>
      <c r="H28" s="7"/>
      <c r="I28" s="7">
        <f t="shared" si="0"/>
        <v>306392716239</v>
      </c>
      <c r="J28" s="7"/>
      <c r="K28" s="7">
        <v>22780170</v>
      </c>
      <c r="L28" s="7"/>
      <c r="M28" s="7">
        <v>1214204952743</v>
      </c>
      <c r="N28" s="7"/>
      <c r="O28" s="7">
        <v>752951384171</v>
      </c>
      <c r="P28" s="7"/>
      <c r="Q28" s="7">
        <f t="shared" si="1"/>
        <v>461253568572</v>
      </c>
    </row>
    <row r="29" spans="1:17">
      <c r="A29" s="1" t="s">
        <v>36</v>
      </c>
      <c r="C29" s="7">
        <v>7782082</v>
      </c>
      <c r="D29" s="7"/>
      <c r="E29" s="7">
        <v>34772324861</v>
      </c>
      <c r="F29" s="7"/>
      <c r="G29" s="7">
        <v>30231424078</v>
      </c>
      <c r="H29" s="7"/>
      <c r="I29" s="7">
        <f t="shared" si="0"/>
        <v>4540900783</v>
      </c>
      <c r="J29" s="7"/>
      <c r="K29" s="7">
        <v>7782082</v>
      </c>
      <c r="L29" s="7"/>
      <c r="M29" s="7">
        <v>34772324861</v>
      </c>
      <c r="N29" s="7"/>
      <c r="O29" s="7">
        <v>20406234690</v>
      </c>
      <c r="P29" s="7"/>
      <c r="Q29" s="7">
        <f t="shared" si="1"/>
        <v>14366090171</v>
      </c>
    </row>
    <row r="30" spans="1:17">
      <c r="A30" s="1" t="s">
        <v>27</v>
      </c>
      <c r="C30" s="7">
        <v>100000</v>
      </c>
      <c r="D30" s="7"/>
      <c r="E30" s="7">
        <v>344935350</v>
      </c>
      <c r="F30" s="7"/>
      <c r="G30" s="7">
        <v>344935350</v>
      </c>
      <c r="H30" s="7"/>
      <c r="I30" s="7">
        <f t="shared" si="0"/>
        <v>0</v>
      </c>
      <c r="J30" s="7"/>
      <c r="K30" s="7">
        <v>100000</v>
      </c>
      <c r="L30" s="7"/>
      <c r="M30" s="7">
        <v>344935350</v>
      </c>
      <c r="N30" s="7"/>
      <c r="O30" s="7">
        <v>347315076</v>
      </c>
      <c r="P30" s="7"/>
      <c r="Q30" s="7">
        <f t="shared" si="1"/>
        <v>-2379726</v>
      </c>
    </row>
    <row r="31" spans="1:17">
      <c r="A31" s="1" t="s">
        <v>28</v>
      </c>
      <c r="C31" s="7">
        <v>23445801</v>
      </c>
      <c r="D31" s="7"/>
      <c r="E31" s="7">
        <v>117440438061</v>
      </c>
      <c r="F31" s="7"/>
      <c r="G31" s="7">
        <v>58988241463</v>
      </c>
      <c r="H31" s="7"/>
      <c r="I31" s="7">
        <f t="shared" si="0"/>
        <v>58452196598</v>
      </c>
      <c r="J31" s="7"/>
      <c r="K31" s="7">
        <v>23445801</v>
      </c>
      <c r="L31" s="7"/>
      <c r="M31" s="7">
        <v>117440438061</v>
      </c>
      <c r="N31" s="7"/>
      <c r="O31" s="7">
        <v>63702241317</v>
      </c>
      <c r="P31" s="7"/>
      <c r="Q31" s="7">
        <f t="shared" si="1"/>
        <v>53738196744</v>
      </c>
    </row>
    <row r="32" spans="1:17">
      <c r="A32" s="1" t="s">
        <v>33</v>
      </c>
      <c r="C32" s="7">
        <v>1875216</v>
      </c>
      <c r="D32" s="7"/>
      <c r="E32" s="7">
        <v>10476008572</v>
      </c>
      <c r="F32" s="7"/>
      <c r="G32" s="7">
        <v>10560858117</v>
      </c>
      <c r="H32" s="7"/>
      <c r="I32" s="7">
        <f t="shared" si="0"/>
        <v>-84849545</v>
      </c>
      <c r="J32" s="7"/>
      <c r="K32" s="7">
        <v>1875216</v>
      </c>
      <c r="L32" s="7"/>
      <c r="M32" s="7">
        <v>10476008572</v>
      </c>
      <c r="N32" s="7"/>
      <c r="O32" s="7">
        <v>7601630329</v>
      </c>
      <c r="P32" s="7"/>
      <c r="Q32" s="7">
        <f t="shared" si="1"/>
        <v>2874378243</v>
      </c>
    </row>
    <row r="33" spans="1:17">
      <c r="A33" s="1" t="s">
        <v>23</v>
      </c>
      <c r="C33" s="7">
        <v>10004292</v>
      </c>
      <c r="D33" s="7"/>
      <c r="E33" s="7">
        <v>367658016122</v>
      </c>
      <c r="F33" s="7"/>
      <c r="G33" s="7">
        <v>332268641399</v>
      </c>
      <c r="H33" s="7"/>
      <c r="I33" s="7">
        <f t="shared" si="0"/>
        <v>35389374723</v>
      </c>
      <c r="J33" s="7"/>
      <c r="K33" s="7">
        <v>10004292</v>
      </c>
      <c r="L33" s="7"/>
      <c r="M33" s="7">
        <v>367658016122</v>
      </c>
      <c r="N33" s="7"/>
      <c r="O33" s="7">
        <v>228364987208</v>
      </c>
      <c r="P33" s="7"/>
      <c r="Q33" s="7">
        <f t="shared" si="1"/>
        <v>139293028914</v>
      </c>
    </row>
    <row r="34" spans="1:17">
      <c r="A34" s="1" t="s">
        <v>67</v>
      </c>
      <c r="C34" s="7">
        <v>12360000</v>
      </c>
      <c r="D34" s="7"/>
      <c r="E34" s="7">
        <v>389112124860</v>
      </c>
      <c r="F34" s="7"/>
      <c r="G34" s="7">
        <v>307898637480</v>
      </c>
      <c r="H34" s="7"/>
      <c r="I34" s="7">
        <f t="shared" si="0"/>
        <v>81213487380</v>
      </c>
      <c r="J34" s="7"/>
      <c r="K34" s="7">
        <v>12360000</v>
      </c>
      <c r="L34" s="7"/>
      <c r="M34" s="7">
        <v>389112124860</v>
      </c>
      <c r="N34" s="7"/>
      <c r="O34" s="7">
        <v>185688158747</v>
      </c>
      <c r="P34" s="7"/>
      <c r="Q34" s="7">
        <f t="shared" si="1"/>
        <v>203423966113</v>
      </c>
    </row>
    <row r="35" spans="1:17">
      <c r="A35" s="1" t="s">
        <v>46</v>
      </c>
      <c r="C35" s="7">
        <v>232691</v>
      </c>
      <c r="D35" s="7"/>
      <c r="E35" s="7">
        <v>12809753335</v>
      </c>
      <c r="F35" s="7"/>
      <c r="G35" s="7">
        <v>12827089413</v>
      </c>
      <c r="H35" s="7"/>
      <c r="I35" s="7">
        <f t="shared" si="0"/>
        <v>-17336078</v>
      </c>
      <c r="J35" s="7"/>
      <c r="K35" s="7">
        <v>232691</v>
      </c>
      <c r="L35" s="7"/>
      <c r="M35" s="7">
        <v>12809753335</v>
      </c>
      <c r="N35" s="7"/>
      <c r="O35" s="7">
        <v>8199814953</v>
      </c>
      <c r="P35" s="7"/>
      <c r="Q35" s="7">
        <f t="shared" si="1"/>
        <v>4609938382</v>
      </c>
    </row>
    <row r="36" spans="1:17">
      <c r="A36" s="1" t="s">
        <v>53</v>
      </c>
      <c r="C36" s="7">
        <v>21145751</v>
      </c>
      <c r="D36" s="7"/>
      <c r="E36" s="7">
        <v>134947974877</v>
      </c>
      <c r="F36" s="7"/>
      <c r="G36" s="7">
        <v>106655145601</v>
      </c>
      <c r="H36" s="7"/>
      <c r="I36" s="7">
        <f t="shared" si="0"/>
        <v>28292829276</v>
      </c>
      <c r="J36" s="7"/>
      <c r="K36" s="7">
        <v>21145751</v>
      </c>
      <c r="L36" s="7"/>
      <c r="M36" s="7">
        <v>134947974877</v>
      </c>
      <c r="N36" s="7"/>
      <c r="O36" s="7">
        <v>72933843075</v>
      </c>
      <c r="P36" s="7"/>
      <c r="Q36" s="7">
        <f t="shared" si="1"/>
        <v>62014131802</v>
      </c>
    </row>
    <row r="37" spans="1:17">
      <c r="A37" s="1" t="s">
        <v>71</v>
      </c>
      <c r="C37" s="7">
        <v>284157</v>
      </c>
      <c r="D37" s="7"/>
      <c r="E37" s="7">
        <v>14165683232</v>
      </c>
      <c r="F37" s="7"/>
      <c r="G37" s="7">
        <v>13926373425</v>
      </c>
      <c r="H37" s="7"/>
      <c r="I37" s="7">
        <f t="shared" si="0"/>
        <v>239309807</v>
      </c>
      <c r="J37" s="7"/>
      <c r="K37" s="7">
        <v>284157</v>
      </c>
      <c r="L37" s="7"/>
      <c r="M37" s="7">
        <v>14165683232</v>
      </c>
      <c r="N37" s="7"/>
      <c r="O37" s="7">
        <v>13926373425</v>
      </c>
      <c r="P37" s="7"/>
      <c r="Q37" s="7">
        <f t="shared" si="1"/>
        <v>239309807</v>
      </c>
    </row>
    <row r="38" spans="1:17">
      <c r="A38" s="1" t="s">
        <v>54</v>
      </c>
      <c r="C38" s="7">
        <v>2874557</v>
      </c>
      <c r="D38" s="7"/>
      <c r="E38" s="7">
        <v>201936230778</v>
      </c>
      <c r="F38" s="7"/>
      <c r="G38" s="7">
        <v>183877125379</v>
      </c>
      <c r="H38" s="7"/>
      <c r="I38" s="7">
        <f t="shared" si="0"/>
        <v>18059105399</v>
      </c>
      <c r="J38" s="7"/>
      <c r="K38" s="7">
        <v>2874557</v>
      </c>
      <c r="L38" s="7"/>
      <c r="M38" s="7">
        <v>201936230778</v>
      </c>
      <c r="N38" s="7"/>
      <c r="O38" s="7">
        <v>103096918161</v>
      </c>
      <c r="P38" s="7"/>
      <c r="Q38" s="7">
        <f t="shared" si="1"/>
        <v>98839312617</v>
      </c>
    </row>
    <row r="39" spans="1:17">
      <c r="A39" s="1" t="s">
        <v>69</v>
      </c>
      <c r="C39" s="7">
        <v>800000</v>
      </c>
      <c r="D39" s="7"/>
      <c r="E39" s="7">
        <v>77535900000</v>
      </c>
      <c r="F39" s="7"/>
      <c r="G39" s="7">
        <v>78671368800</v>
      </c>
      <c r="H39" s="7"/>
      <c r="I39" s="7">
        <f t="shared" si="0"/>
        <v>-1135468800</v>
      </c>
      <c r="J39" s="7"/>
      <c r="K39" s="7">
        <v>800000</v>
      </c>
      <c r="L39" s="7"/>
      <c r="M39" s="7">
        <v>77535900000</v>
      </c>
      <c r="N39" s="7"/>
      <c r="O39" s="7">
        <v>78671368800</v>
      </c>
      <c r="P39" s="7"/>
      <c r="Q39" s="7">
        <f t="shared" si="1"/>
        <v>-1135468800</v>
      </c>
    </row>
    <row r="40" spans="1:17">
      <c r="A40" s="1" t="s">
        <v>40</v>
      </c>
      <c r="C40" s="7">
        <v>17033187</v>
      </c>
      <c r="D40" s="7"/>
      <c r="E40" s="7">
        <v>113104688109</v>
      </c>
      <c r="F40" s="7"/>
      <c r="G40" s="7">
        <v>111084605753</v>
      </c>
      <c r="H40" s="7"/>
      <c r="I40" s="7">
        <f t="shared" si="0"/>
        <v>2020082356</v>
      </c>
      <c r="J40" s="7"/>
      <c r="K40" s="7">
        <v>17033187</v>
      </c>
      <c r="L40" s="7"/>
      <c r="M40" s="7">
        <v>113104688109</v>
      </c>
      <c r="N40" s="7"/>
      <c r="O40" s="7">
        <v>54655977948</v>
      </c>
      <c r="P40" s="7"/>
      <c r="Q40" s="7">
        <f t="shared" si="1"/>
        <v>58448710161</v>
      </c>
    </row>
    <row r="41" spans="1:17">
      <c r="A41" s="1" t="s">
        <v>52</v>
      </c>
      <c r="C41" s="7">
        <v>3003280</v>
      </c>
      <c r="D41" s="7"/>
      <c r="E41" s="7">
        <v>200470314000</v>
      </c>
      <c r="F41" s="7"/>
      <c r="G41" s="7">
        <v>180326811795</v>
      </c>
      <c r="H41" s="7"/>
      <c r="I41" s="7">
        <f t="shared" si="0"/>
        <v>20143502205</v>
      </c>
      <c r="J41" s="7"/>
      <c r="K41" s="7">
        <v>3003280</v>
      </c>
      <c r="L41" s="7"/>
      <c r="M41" s="7">
        <v>200470314000</v>
      </c>
      <c r="N41" s="7"/>
      <c r="O41" s="7">
        <v>166827392045</v>
      </c>
      <c r="P41" s="7"/>
      <c r="Q41" s="7">
        <f t="shared" si="1"/>
        <v>33642921955</v>
      </c>
    </row>
    <row r="42" spans="1:17">
      <c r="A42" s="1" t="s">
        <v>60</v>
      </c>
      <c r="C42" s="7">
        <v>47100791</v>
      </c>
      <c r="D42" s="7"/>
      <c r="E42" s="7">
        <v>2056826379025</v>
      </c>
      <c r="F42" s="7"/>
      <c r="G42" s="7">
        <v>1747810806488</v>
      </c>
      <c r="H42" s="7"/>
      <c r="I42" s="7">
        <f t="shared" si="0"/>
        <v>309015572537</v>
      </c>
      <c r="J42" s="7"/>
      <c r="K42" s="7">
        <v>47100791</v>
      </c>
      <c r="L42" s="7"/>
      <c r="M42" s="7">
        <v>2056826379025</v>
      </c>
      <c r="N42" s="7"/>
      <c r="O42" s="7">
        <v>1467355764139</v>
      </c>
      <c r="P42" s="7"/>
      <c r="Q42" s="7">
        <f t="shared" si="1"/>
        <v>589470614886</v>
      </c>
    </row>
    <row r="43" spans="1:17">
      <c r="A43" s="1" t="s">
        <v>16</v>
      </c>
      <c r="C43" s="7">
        <v>55000000</v>
      </c>
      <c r="D43" s="7"/>
      <c r="E43" s="7">
        <v>133893564750</v>
      </c>
      <c r="F43" s="7"/>
      <c r="G43" s="7">
        <v>110821664250</v>
      </c>
      <c r="H43" s="7"/>
      <c r="I43" s="7">
        <f t="shared" si="0"/>
        <v>23071900500</v>
      </c>
      <c r="J43" s="7"/>
      <c r="K43" s="7">
        <v>55000000</v>
      </c>
      <c r="L43" s="7"/>
      <c r="M43" s="7">
        <v>133893564750</v>
      </c>
      <c r="N43" s="7"/>
      <c r="O43" s="7">
        <v>77252595750</v>
      </c>
      <c r="P43" s="7"/>
      <c r="Q43" s="7">
        <f t="shared" si="1"/>
        <v>56640969000</v>
      </c>
    </row>
    <row r="44" spans="1:17">
      <c r="A44" s="1" t="s">
        <v>57</v>
      </c>
      <c r="C44" s="7">
        <v>289888025</v>
      </c>
      <c r="D44" s="7"/>
      <c r="E44" s="7">
        <v>1818309736795</v>
      </c>
      <c r="F44" s="7"/>
      <c r="G44" s="7">
        <v>1697281199018</v>
      </c>
      <c r="H44" s="7"/>
      <c r="I44" s="7">
        <f t="shared" si="0"/>
        <v>121028537777</v>
      </c>
      <c r="J44" s="7"/>
      <c r="K44" s="7">
        <v>289888025</v>
      </c>
      <c r="L44" s="7"/>
      <c r="M44" s="7">
        <v>1818309736795</v>
      </c>
      <c r="N44" s="7"/>
      <c r="O44" s="7">
        <v>958358732181</v>
      </c>
      <c r="P44" s="7"/>
      <c r="Q44" s="7">
        <f t="shared" si="1"/>
        <v>859951004614</v>
      </c>
    </row>
    <row r="45" spans="1:17">
      <c r="A45" s="1" t="s">
        <v>17</v>
      </c>
      <c r="C45" s="7">
        <v>213866985</v>
      </c>
      <c r="D45" s="7"/>
      <c r="E45" s="7">
        <v>843362288034</v>
      </c>
      <c r="F45" s="7"/>
      <c r="G45" s="7">
        <v>720057493114</v>
      </c>
      <c r="H45" s="7"/>
      <c r="I45" s="7">
        <f t="shared" si="0"/>
        <v>123304794920</v>
      </c>
      <c r="J45" s="7"/>
      <c r="K45" s="7">
        <v>213866985</v>
      </c>
      <c r="L45" s="7"/>
      <c r="M45" s="7">
        <v>843362288034</v>
      </c>
      <c r="N45" s="7"/>
      <c r="O45" s="7">
        <v>417264133862</v>
      </c>
      <c r="P45" s="7"/>
      <c r="Q45" s="7">
        <f t="shared" si="1"/>
        <v>426098154172</v>
      </c>
    </row>
    <row r="46" spans="1:17">
      <c r="A46" s="1" t="s">
        <v>39</v>
      </c>
      <c r="C46" s="7">
        <v>261693377</v>
      </c>
      <c r="D46" s="7"/>
      <c r="E46" s="7">
        <v>1763724123538</v>
      </c>
      <c r="F46" s="7"/>
      <c r="G46" s="7">
        <v>1534804178300</v>
      </c>
      <c r="H46" s="7"/>
      <c r="I46" s="7">
        <f t="shared" si="0"/>
        <v>228919945238</v>
      </c>
      <c r="J46" s="7"/>
      <c r="K46" s="7">
        <v>261693377</v>
      </c>
      <c r="L46" s="7"/>
      <c r="M46" s="7">
        <v>1763724123538</v>
      </c>
      <c r="N46" s="7"/>
      <c r="O46" s="7">
        <v>1061059401184</v>
      </c>
      <c r="P46" s="7"/>
      <c r="Q46" s="7">
        <f t="shared" si="1"/>
        <v>702664722354</v>
      </c>
    </row>
    <row r="47" spans="1:17">
      <c r="A47" s="1" t="s">
        <v>63</v>
      </c>
      <c r="C47" s="7">
        <v>11589687</v>
      </c>
      <c r="D47" s="7"/>
      <c r="E47" s="7">
        <v>504031865852</v>
      </c>
      <c r="F47" s="7"/>
      <c r="G47" s="7">
        <v>378571133986</v>
      </c>
      <c r="H47" s="7"/>
      <c r="I47" s="7">
        <f t="shared" si="0"/>
        <v>125460731866</v>
      </c>
      <c r="J47" s="7"/>
      <c r="K47" s="7">
        <v>11589687</v>
      </c>
      <c r="L47" s="7"/>
      <c r="M47" s="7">
        <v>504031865852</v>
      </c>
      <c r="N47" s="7"/>
      <c r="O47" s="7">
        <v>277649553532</v>
      </c>
      <c r="P47" s="7"/>
      <c r="Q47" s="7">
        <f t="shared" si="1"/>
        <v>226382312320</v>
      </c>
    </row>
    <row r="48" spans="1:17">
      <c r="A48" s="1" t="s">
        <v>55</v>
      </c>
      <c r="C48" s="7">
        <v>11465714</v>
      </c>
      <c r="D48" s="7"/>
      <c r="E48" s="7">
        <v>231027183144</v>
      </c>
      <c r="F48" s="7"/>
      <c r="G48" s="7">
        <v>188742484108</v>
      </c>
      <c r="H48" s="7"/>
      <c r="I48" s="7">
        <f t="shared" si="0"/>
        <v>42284699036</v>
      </c>
      <c r="J48" s="7"/>
      <c r="K48" s="7">
        <v>11465714</v>
      </c>
      <c r="L48" s="7"/>
      <c r="M48" s="7">
        <v>231027183144</v>
      </c>
      <c r="N48" s="7"/>
      <c r="O48" s="7">
        <v>144518766146</v>
      </c>
      <c r="P48" s="7"/>
      <c r="Q48" s="7">
        <f t="shared" si="1"/>
        <v>86508416998</v>
      </c>
    </row>
    <row r="49" spans="1:17">
      <c r="A49" s="1" t="s">
        <v>56</v>
      </c>
      <c r="C49" s="7">
        <v>29660529</v>
      </c>
      <c r="D49" s="7"/>
      <c r="E49" s="7">
        <v>500933990003</v>
      </c>
      <c r="F49" s="7"/>
      <c r="G49" s="7">
        <v>506688462396</v>
      </c>
      <c r="H49" s="7"/>
      <c r="I49" s="7">
        <f t="shared" si="0"/>
        <v>-5754472393</v>
      </c>
      <c r="J49" s="7"/>
      <c r="K49" s="7">
        <v>29660529</v>
      </c>
      <c r="L49" s="7"/>
      <c r="M49" s="7">
        <v>500933990003</v>
      </c>
      <c r="N49" s="7"/>
      <c r="O49" s="7">
        <v>504271217860</v>
      </c>
      <c r="P49" s="7"/>
      <c r="Q49" s="7">
        <f t="shared" si="1"/>
        <v>-3337227857</v>
      </c>
    </row>
    <row r="50" spans="1:17">
      <c r="A50" s="1" t="s">
        <v>25</v>
      </c>
      <c r="C50" s="7">
        <v>11259570</v>
      </c>
      <c r="D50" s="7"/>
      <c r="E50" s="7">
        <v>496278800263</v>
      </c>
      <c r="F50" s="7"/>
      <c r="G50" s="7">
        <v>425267310679</v>
      </c>
      <c r="H50" s="7"/>
      <c r="I50" s="7">
        <f t="shared" si="0"/>
        <v>71011489584</v>
      </c>
      <c r="J50" s="7"/>
      <c r="K50" s="7">
        <v>11259570</v>
      </c>
      <c r="L50" s="7"/>
      <c r="M50" s="7">
        <v>496278800263</v>
      </c>
      <c r="N50" s="7"/>
      <c r="O50" s="7">
        <v>207267191427</v>
      </c>
      <c r="P50" s="7"/>
      <c r="Q50" s="7">
        <f t="shared" si="1"/>
        <v>289011608836</v>
      </c>
    </row>
    <row r="51" spans="1:17">
      <c r="A51" s="1" t="s">
        <v>68</v>
      </c>
      <c r="C51" s="7">
        <v>46891602</v>
      </c>
      <c r="D51" s="7"/>
      <c r="E51" s="7">
        <v>297854494626</v>
      </c>
      <c r="F51" s="7"/>
      <c r="G51" s="7">
        <v>164589079894</v>
      </c>
      <c r="H51" s="7"/>
      <c r="I51" s="7">
        <f t="shared" si="0"/>
        <v>133265414732</v>
      </c>
      <c r="J51" s="7"/>
      <c r="K51" s="7">
        <v>46891602</v>
      </c>
      <c r="L51" s="7"/>
      <c r="M51" s="7">
        <v>297854494626</v>
      </c>
      <c r="N51" s="7"/>
      <c r="O51" s="7">
        <v>137067248593</v>
      </c>
      <c r="P51" s="7"/>
      <c r="Q51" s="7">
        <f t="shared" si="1"/>
        <v>160787246033</v>
      </c>
    </row>
    <row r="52" spans="1:17">
      <c r="A52" s="1" t="s">
        <v>50</v>
      </c>
      <c r="C52" s="7">
        <v>6011012</v>
      </c>
      <c r="D52" s="7"/>
      <c r="E52" s="7">
        <v>77498946827</v>
      </c>
      <c r="F52" s="7"/>
      <c r="G52" s="7">
        <v>65727711264</v>
      </c>
      <c r="H52" s="7"/>
      <c r="I52" s="7">
        <f t="shared" si="0"/>
        <v>11771235563</v>
      </c>
      <c r="J52" s="7"/>
      <c r="K52" s="7">
        <v>6011012</v>
      </c>
      <c r="L52" s="7"/>
      <c r="M52" s="7">
        <v>77498946827</v>
      </c>
      <c r="N52" s="7"/>
      <c r="O52" s="7">
        <v>41527961750</v>
      </c>
      <c r="P52" s="7"/>
      <c r="Q52" s="7">
        <f t="shared" si="1"/>
        <v>35970985077</v>
      </c>
    </row>
    <row r="53" spans="1:17">
      <c r="A53" s="1" t="s">
        <v>19</v>
      </c>
      <c r="C53" s="7">
        <v>70871122</v>
      </c>
      <c r="D53" s="7"/>
      <c r="E53" s="7">
        <v>967975289443</v>
      </c>
      <c r="F53" s="7"/>
      <c r="G53" s="7">
        <v>798829126235</v>
      </c>
      <c r="H53" s="7"/>
      <c r="I53" s="7">
        <f t="shared" si="0"/>
        <v>169146163208</v>
      </c>
      <c r="J53" s="7"/>
      <c r="K53" s="7">
        <v>70871122</v>
      </c>
      <c r="L53" s="7"/>
      <c r="M53" s="7">
        <v>967975289443</v>
      </c>
      <c r="N53" s="7"/>
      <c r="O53" s="7">
        <v>488919105480</v>
      </c>
      <c r="P53" s="7"/>
      <c r="Q53" s="7">
        <f t="shared" si="1"/>
        <v>479056183963</v>
      </c>
    </row>
    <row r="54" spans="1:17">
      <c r="A54" s="1" t="s">
        <v>61</v>
      </c>
      <c r="C54" s="7">
        <v>28325252</v>
      </c>
      <c r="D54" s="7"/>
      <c r="E54" s="7">
        <v>226098435507</v>
      </c>
      <c r="F54" s="7"/>
      <c r="G54" s="7">
        <v>148949031610</v>
      </c>
      <c r="H54" s="7"/>
      <c r="I54" s="7">
        <f t="shared" si="0"/>
        <v>77149403897</v>
      </c>
      <c r="J54" s="7"/>
      <c r="K54" s="7">
        <v>28325252</v>
      </c>
      <c r="L54" s="7"/>
      <c r="M54" s="7">
        <v>226098435507</v>
      </c>
      <c r="N54" s="7"/>
      <c r="O54" s="7">
        <v>129971404520</v>
      </c>
      <c r="P54" s="7"/>
      <c r="Q54" s="7">
        <f t="shared" si="1"/>
        <v>96127030987</v>
      </c>
    </row>
    <row r="55" spans="1:17">
      <c r="A55" s="1" t="s">
        <v>59</v>
      </c>
      <c r="C55" s="7">
        <v>29800000</v>
      </c>
      <c r="D55" s="7"/>
      <c r="E55" s="7">
        <v>79951640310</v>
      </c>
      <c r="F55" s="7"/>
      <c r="G55" s="7">
        <v>60726514500</v>
      </c>
      <c r="H55" s="7"/>
      <c r="I55" s="7">
        <f t="shared" si="0"/>
        <v>19225125810</v>
      </c>
      <c r="J55" s="7"/>
      <c r="K55" s="7">
        <v>29800000</v>
      </c>
      <c r="L55" s="7"/>
      <c r="M55" s="7">
        <v>79951640310</v>
      </c>
      <c r="N55" s="7"/>
      <c r="O55" s="7">
        <v>45470829150</v>
      </c>
      <c r="P55" s="7"/>
      <c r="Q55" s="7">
        <f t="shared" si="1"/>
        <v>34480811160</v>
      </c>
    </row>
    <row r="56" spans="1:17">
      <c r="A56" s="1" t="s">
        <v>45</v>
      </c>
      <c r="C56" s="7">
        <v>4785428</v>
      </c>
      <c r="D56" s="7"/>
      <c r="E56" s="7">
        <v>524454256049</v>
      </c>
      <c r="F56" s="7"/>
      <c r="G56" s="7">
        <v>435308924908</v>
      </c>
      <c r="H56" s="7"/>
      <c r="I56" s="7">
        <f t="shared" si="0"/>
        <v>89145331141</v>
      </c>
      <c r="J56" s="7"/>
      <c r="K56" s="7">
        <v>4785428</v>
      </c>
      <c r="L56" s="7"/>
      <c r="M56" s="7">
        <v>524454256049</v>
      </c>
      <c r="N56" s="7"/>
      <c r="O56" s="7">
        <v>234173650820</v>
      </c>
      <c r="P56" s="7"/>
      <c r="Q56" s="7">
        <f t="shared" si="1"/>
        <v>290280605229</v>
      </c>
    </row>
    <row r="57" spans="1:17">
      <c r="A57" s="1" t="s">
        <v>38</v>
      </c>
      <c r="C57" s="7">
        <v>61944503</v>
      </c>
      <c r="D57" s="7"/>
      <c r="E57" s="7">
        <v>463666777049</v>
      </c>
      <c r="F57" s="7"/>
      <c r="G57" s="7">
        <v>352214337944</v>
      </c>
      <c r="H57" s="7"/>
      <c r="I57" s="7">
        <f t="shared" si="0"/>
        <v>111452439105</v>
      </c>
      <c r="J57" s="7"/>
      <c r="K57" s="7">
        <v>61944503</v>
      </c>
      <c r="L57" s="7"/>
      <c r="M57" s="7">
        <v>463666777049</v>
      </c>
      <c r="N57" s="7"/>
      <c r="O57" s="7">
        <v>235220063852</v>
      </c>
      <c r="P57" s="7"/>
      <c r="Q57" s="7">
        <f t="shared" si="1"/>
        <v>228446713197</v>
      </c>
    </row>
    <row r="58" spans="1:17">
      <c r="A58" s="1" t="s">
        <v>37</v>
      </c>
      <c r="C58" s="7">
        <v>5250000</v>
      </c>
      <c r="D58" s="7"/>
      <c r="E58" s="7">
        <v>72279860625</v>
      </c>
      <c r="F58" s="7"/>
      <c r="G58" s="7">
        <v>54483880500</v>
      </c>
      <c r="H58" s="7"/>
      <c r="I58" s="7">
        <f t="shared" si="0"/>
        <v>17795980125</v>
      </c>
      <c r="J58" s="7"/>
      <c r="K58" s="7">
        <v>5250000</v>
      </c>
      <c r="L58" s="7"/>
      <c r="M58" s="7">
        <v>72279860625</v>
      </c>
      <c r="N58" s="7"/>
      <c r="O58" s="7">
        <v>52547670000</v>
      </c>
      <c r="P58" s="7"/>
      <c r="Q58" s="7">
        <f t="shared" si="1"/>
        <v>19732190625</v>
      </c>
    </row>
    <row r="59" spans="1:17">
      <c r="A59" s="1" t="s">
        <v>18</v>
      </c>
      <c r="C59" s="7">
        <v>15829799</v>
      </c>
      <c r="D59" s="7"/>
      <c r="E59" s="7">
        <v>988039058388</v>
      </c>
      <c r="F59" s="7"/>
      <c r="G59" s="7">
        <v>769628768048</v>
      </c>
      <c r="H59" s="7"/>
      <c r="I59" s="7">
        <f t="shared" si="0"/>
        <v>218410290340</v>
      </c>
      <c r="J59" s="7"/>
      <c r="K59" s="7">
        <v>15829799</v>
      </c>
      <c r="L59" s="7"/>
      <c r="M59" s="7">
        <v>988039058388</v>
      </c>
      <c r="N59" s="7"/>
      <c r="O59" s="7">
        <v>364908835229</v>
      </c>
      <c r="P59" s="7"/>
      <c r="Q59" s="7">
        <f t="shared" si="1"/>
        <v>623130223159</v>
      </c>
    </row>
    <row r="60" spans="1:17">
      <c r="A60" s="1" t="s">
        <v>65</v>
      </c>
      <c r="C60" s="7">
        <v>71977192</v>
      </c>
      <c r="D60" s="7"/>
      <c r="E60" s="7">
        <v>394234591668</v>
      </c>
      <c r="F60" s="7"/>
      <c r="G60" s="7">
        <v>334765835796</v>
      </c>
      <c r="H60" s="7"/>
      <c r="I60" s="7">
        <f t="shared" si="0"/>
        <v>59468755872</v>
      </c>
      <c r="J60" s="7"/>
      <c r="K60" s="7">
        <v>71977192</v>
      </c>
      <c r="L60" s="7"/>
      <c r="M60" s="7">
        <v>394234591668</v>
      </c>
      <c r="N60" s="7"/>
      <c r="O60" s="7">
        <v>252719215250</v>
      </c>
      <c r="P60" s="7"/>
      <c r="Q60" s="7">
        <f t="shared" si="1"/>
        <v>141515376418</v>
      </c>
    </row>
    <row r="61" spans="1:17">
      <c r="A61" s="1" t="s">
        <v>42</v>
      </c>
      <c r="C61" s="7">
        <v>66410148</v>
      </c>
      <c r="D61" s="7"/>
      <c r="E61" s="7">
        <v>1798248807552</v>
      </c>
      <c r="F61" s="7"/>
      <c r="G61" s="7">
        <v>1676781193532</v>
      </c>
      <c r="H61" s="7"/>
      <c r="I61" s="7">
        <f t="shared" si="0"/>
        <v>121467614020</v>
      </c>
      <c r="J61" s="7"/>
      <c r="K61" s="7">
        <v>66410148</v>
      </c>
      <c r="L61" s="7"/>
      <c r="M61" s="7">
        <v>1798248807552</v>
      </c>
      <c r="N61" s="7"/>
      <c r="O61" s="7">
        <v>893188956541</v>
      </c>
      <c r="P61" s="7"/>
      <c r="Q61" s="7">
        <f t="shared" si="1"/>
        <v>905059851011</v>
      </c>
    </row>
    <row r="62" spans="1:17">
      <c r="A62" s="1" t="s">
        <v>21</v>
      </c>
      <c r="C62" s="7">
        <v>3621979</v>
      </c>
      <c r="D62" s="7"/>
      <c r="E62" s="7">
        <v>676664480597</v>
      </c>
      <c r="F62" s="7"/>
      <c r="G62" s="7">
        <v>610596622669</v>
      </c>
      <c r="H62" s="7"/>
      <c r="I62" s="7">
        <f t="shared" si="0"/>
        <v>66067857928</v>
      </c>
      <c r="J62" s="7"/>
      <c r="K62" s="7">
        <v>3621979</v>
      </c>
      <c r="L62" s="7"/>
      <c r="M62" s="7">
        <v>676664480597</v>
      </c>
      <c r="N62" s="7"/>
      <c r="O62" s="7">
        <v>678032643412</v>
      </c>
      <c r="P62" s="7"/>
      <c r="Q62" s="7">
        <f t="shared" si="1"/>
        <v>-1368162815</v>
      </c>
    </row>
    <row r="63" spans="1:17">
      <c r="A63" s="1" t="s">
        <v>22</v>
      </c>
      <c r="C63" s="7">
        <v>18653968</v>
      </c>
      <c r="D63" s="7"/>
      <c r="E63" s="7">
        <v>330621277955</v>
      </c>
      <c r="F63" s="7"/>
      <c r="G63" s="7">
        <v>273138049595</v>
      </c>
      <c r="H63" s="7"/>
      <c r="I63" s="7">
        <f t="shared" si="0"/>
        <v>57483228360</v>
      </c>
      <c r="J63" s="7"/>
      <c r="K63" s="7">
        <v>18653968</v>
      </c>
      <c r="L63" s="7"/>
      <c r="M63" s="7">
        <v>330621277955</v>
      </c>
      <c r="N63" s="7"/>
      <c r="O63" s="7">
        <v>194725201270</v>
      </c>
      <c r="P63" s="7"/>
      <c r="Q63" s="7">
        <f t="shared" si="1"/>
        <v>135896076685</v>
      </c>
    </row>
    <row r="64" spans="1:17">
      <c r="A64" s="1" t="s">
        <v>32</v>
      </c>
      <c r="C64" s="7">
        <v>8379161</v>
      </c>
      <c r="D64" s="7"/>
      <c r="E64" s="7">
        <v>259874315751</v>
      </c>
      <c r="F64" s="7"/>
      <c r="G64" s="7">
        <v>240100738178</v>
      </c>
      <c r="H64" s="7"/>
      <c r="I64" s="7">
        <f t="shared" si="0"/>
        <v>19773577573</v>
      </c>
      <c r="J64" s="7"/>
      <c r="K64" s="7">
        <v>8379161</v>
      </c>
      <c r="L64" s="7"/>
      <c r="M64" s="7">
        <v>259874315751</v>
      </c>
      <c r="N64" s="7"/>
      <c r="O64" s="7">
        <v>151056945984</v>
      </c>
      <c r="P64" s="7"/>
      <c r="Q64" s="7">
        <f t="shared" si="1"/>
        <v>108817369767</v>
      </c>
    </row>
    <row r="65" spans="1:17">
      <c r="A65" s="1" t="s">
        <v>92</v>
      </c>
      <c r="C65" s="7">
        <v>100025</v>
      </c>
      <c r="D65" s="7"/>
      <c r="E65" s="7">
        <v>91888312724</v>
      </c>
      <c r="F65" s="7"/>
      <c r="G65" s="7">
        <v>91993943783</v>
      </c>
      <c r="H65" s="7"/>
      <c r="I65" s="7">
        <f t="shared" si="0"/>
        <v>-105631059</v>
      </c>
      <c r="J65" s="7"/>
      <c r="K65" s="7">
        <v>100025</v>
      </c>
      <c r="L65" s="7"/>
      <c r="M65" s="7">
        <v>91888312724</v>
      </c>
      <c r="N65" s="7"/>
      <c r="O65" s="7">
        <v>91992166105</v>
      </c>
      <c r="P65" s="7"/>
      <c r="Q65" s="7">
        <f t="shared" si="1"/>
        <v>-103853381</v>
      </c>
    </row>
    <row r="66" spans="1:17">
      <c r="A66" s="1" t="s">
        <v>101</v>
      </c>
      <c r="C66" s="7">
        <v>65000</v>
      </c>
      <c r="D66" s="7"/>
      <c r="E66" s="7">
        <v>55174997718</v>
      </c>
      <c r="F66" s="7"/>
      <c r="G66" s="7">
        <v>53225351156</v>
      </c>
      <c r="H66" s="7"/>
      <c r="I66" s="7">
        <f t="shared" si="0"/>
        <v>1949646562</v>
      </c>
      <c r="J66" s="7"/>
      <c r="K66" s="7">
        <v>65000</v>
      </c>
      <c r="L66" s="7"/>
      <c r="M66" s="7">
        <v>55174997718</v>
      </c>
      <c r="N66" s="7"/>
      <c r="O66" s="7">
        <v>51786434588</v>
      </c>
      <c r="P66" s="7"/>
      <c r="Q66" s="7">
        <f t="shared" si="1"/>
        <v>3388563130</v>
      </c>
    </row>
    <row r="67" spans="1:17">
      <c r="A67" s="1" t="s">
        <v>86</v>
      </c>
      <c r="C67" s="7">
        <v>2100</v>
      </c>
      <c r="D67" s="7"/>
      <c r="E67" s="7">
        <v>1861900469</v>
      </c>
      <c r="F67" s="7"/>
      <c r="G67" s="7">
        <v>1819110226</v>
      </c>
      <c r="H67" s="7"/>
      <c r="I67" s="7">
        <f t="shared" si="0"/>
        <v>42790243</v>
      </c>
      <c r="J67" s="7"/>
      <c r="K67" s="7">
        <v>2100</v>
      </c>
      <c r="L67" s="7"/>
      <c r="M67" s="7">
        <v>1861900469</v>
      </c>
      <c r="N67" s="7"/>
      <c r="O67" s="7">
        <v>1697968701</v>
      </c>
      <c r="P67" s="7"/>
      <c r="Q67" s="7">
        <f t="shared" si="1"/>
        <v>163931768</v>
      </c>
    </row>
    <row r="68" spans="1:17">
      <c r="A68" s="1" t="s">
        <v>98</v>
      </c>
      <c r="C68" s="7">
        <v>170000</v>
      </c>
      <c r="D68" s="7"/>
      <c r="E68" s="7">
        <v>146683408812</v>
      </c>
      <c r="F68" s="7"/>
      <c r="G68" s="7">
        <v>144133871000</v>
      </c>
      <c r="H68" s="7"/>
      <c r="I68" s="7">
        <f t="shared" si="0"/>
        <v>2549537812</v>
      </c>
      <c r="J68" s="7"/>
      <c r="K68" s="7">
        <v>170000</v>
      </c>
      <c r="L68" s="7"/>
      <c r="M68" s="7">
        <v>146683408812</v>
      </c>
      <c r="N68" s="7"/>
      <c r="O68" s="7">
        <v>137384896500</v>
      </c>
      <c r="P68" s="7"/>
      <c r="Q68" s="7">
        <f t="shared" si="1"/>
        <v>9298512312</v>
      </c>
    </row>
    <row r="69" spans="1:17">
      <c r="A69" s="1" t="s">
        <v>104</v>
      </c>
      <c r="C69" s="7">
        <v>22695</v>
      </c>
      <c r="D69" s="7"/>
      <c r="E69" s="7">
        <v>22388190104</v>
      </c>
      <c r="F69" s="7"/>
      <c r="G69" s="7">
        <v>22388190104</v>
      </c>
      <c r="H69" s="7"/>
      <c r="I69" s="7">
        <f t="shared" si="0"/>
        <v>0</v>
      </c>
      <c r="J69" s="7"/>
      <c r="K69" s="7">
        <v>22695</v>
      </c>
      <c r="L69" s="7"/>
      <c r="M69" s="7">
        <v>22388190104</v>
      </c>
      <c r="N69" s="7"/>
      <c r="O69" s="7">
        <v>22285028626</v>
      </c>
      <c r="P69" s="7"/>
      <c r="Q69" s="7">
        <f t="shared" si="1"/>
        <v>103161478</v>
      </c>
    </row>
    <row r="70" spans="1:17">
      <c r="A70" s="1" t="s">
        <v>107</v>
      </c>
      <c r="C70" s="7">
        <v>200000</v>
      </c>
      <c r="D70" s="7"/>
      <c r="E70" s="7">
        <v>195964475000</v>
      </c>
      <c r="F70" s="7"/>
      <c r="G70" s="7">
        <v>195336588825</v>
      </c>
      <c r="H70" s="7"/>
      <c r="I70" s="7">
        <f t="shared" si="0"/>
        <v>627886175</v>
      </c>
      <c r="J70" s="7"/>
      <c r="K70" s="7">
        <v>200000</v>
      </c>
      <c r="L70" s="7"/>
      <c r="M70" s="7">
        <v>195964475000</v>
      </c>
      <c r="N70" s="7"/>
      <c r="O70" s="7">
        <v>194130807412</v>
      </c>
      <c r="P70" s="7"/>
      <c r="Q70" s="7">
        <f t="shared" si="1"/>
        <v>1833667588</v>
      </c>
    </row>
    <row r="71" spans="1:17">
      <c r="A71" s="1" t="s">
        <v>89</v>
      </c>
      <c r="C71" s="7">
        <v>100</v>
      </c>
      <c r="D71" s="7"/>
      <c r="E71" s="7">
        <v>86734276</v>
      </c>
      <c r="F71" s="7"/>
      <c r="G71" s="7">
        <v>84954599</v>
      </c>
      <c r="H71" s="7"/>
      <c r="I71" s="7">
        <f t="shared" si="0"/>
        <v>1779677</v>
      </c>
      <c r="J71" s="7"/>
      <c r="K71" s="7">
        <v>100</v>
      </c>
      <c r="L71" s="7"/>
      <c r="M71" s="7">
        <v>86734276</v>
      </c>
      <c r="N71" s="7"/>
      <c r="O71" s="7">
        <v>79290625</v>
      </c>
      <c r="P71" s="7"/>
      <c r="Q71" s="7">
        <f t="shared" si="1"/>
        <v>7443651</v>
      </c>
    </row>
    <row r="72" spans="1:17">
      <c r="A72" s="1" t="s">
        <v>82</v>
      </c>
      <c r="C72" s="7">
        <v>26435</v>
      </c>
      <c r="D72" s="7"/>
      <c r="E72" s="7">
        <v>23386241525</v>
      </c>
      <c r="F72" s="7"/>
      <c r="G72" s="7">
        <v>23020976041</v>
      </c>
      <c r="H72" s="7"/>
      <c r="I72" s="7">
        <f t="shared" si="0"/>
        <v>365265484</v>
      </c>
      <c r="J72" s="7"/>
      <c r="K72" s="7">
        <v>26435</v>
      </c>
      <c r="L72" s="7"/>
      <c r="M72" s="7">
        <v>23386241525</v>
      </c>
      <c r="N72" s="7"/>
      <c r="O72" s="7">
        <v>21411453048</v>
      </c>
      <c r="P72" s="7"/>
      <c r="Q72" s="7">
        <f t="shared" si="1"/>
        <v>1974788477</v>
      </c>
    </row>
    <row r="73" spans="1:17">
      <c r="A73" s="1" t="s">
        <v>95</v>
      </c>
      <c r="C73" s="7">
        <v>25770</v>
      </c>
      <c r="D73" s="7"/>
      <c r="E73" s="7">
        <v>24944961106</v>
      </c>
      <c r="F73" s="7"/>
      <c r="G73" s="7">
        <v>24367817732</v>
      </c>
      <c r="H73" s="7"/>
      <c r="I73" s="7">
        <f t="shared" ref="I73" si="2">E73-G73</f>
        <v>577143374</v>
      </c>
      <c r="J73" s="7"/>
      <c r="K73" s="7">
        <v>25770</v>
      </c>
      <c r="L73" s="7"/>
      <c r="M73" s="7">
        <v>24944961106</v>
      </c>
      <c r="N73" s="7"/>
      <c r="O73" s="7">
        <v>22420989458</v>
      </c>
      <c r="P73" s="7"/>
      <c r="Q73" s="7">
        <f t="shared" ref="Q73" si="3">M73-O73</f>
        <v>2523971648</v>
      </c>
    </row>
    <row r="74" spans="1:17" ht="24.75" thickBot="1">
      <c r="C74" s="7"/>
      <c r="D74" s="7"/>
      <c r="E74" s="8">
        <f>SUM(E8:E73)</f>
        <v>26236531153052</v>
      </c>
      <c r="F74" s="7"/>
      <c r="G74" s="8">
        <f>SUM(G8:G73)</f>
        <v>22304417935908</v>
      </c>
      <c r="H74" s="7"/>
      <c r="I74" s="8">
        <f>SUM(I8:I73)</f>
        <v>3932113217144</v>
      </c>
      <c r="J74" s="7"/>
      <c r="K74" s="7"/>
      <c r="L74" s="7"/>
      <c r="M74" s="8">
        <f>SUM(M8:M73)</f>
        <v>26236531153052</v>
      </c>
      <c r="N74" s="7"/>
      <c r="O74" s="8">
        <f>SUM(O8:O73)</f>
        <v>15789642653414</v>
      </c>
      <c r="P74" s="7"/>
      <c r="Q74" s="8">
        <f>SUM(Q8:Q73)</f>
        <v>10446888499638</v>
      </c>
    </row>
    <row r="75" spans="1:17" ht="24.75" thickTop="1"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>
      <c r="I78" s="11"/>
      <c r="J78" s="11"/>
      <c r="K78" s="11"/>
      <c r="L78" s="11"/>
      <c r="M78" s="11"/>
      <c r="N78" s="11"/>
      <c r="O78" s="11"/>
      <c r="P78" s="11"/>
      <c r="Q78" s="11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74"/>
  <sheetViews>
    <sheetView rightToLeft="1" topLeftCell="A58" workbookViewId="0">
      <selection activeCell="I69" sqref="I69"/>
    </sheetView>
  </sheetViews>
  <sheetFormatPr defaultRowHeight="24"/>
  <cols>
    <col min="1" max="1" width="34.8554687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129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7" t="s">
        <v>3</v>
      </c>
      <c r="C6" s="18" t="s">
        <v>131</v>
      </c>
      <c r="D6" s="18" t="s">
        <v>131</v>
      </c>
      <c r="E6" s="18" t="s">
        <v>131</v>
      </c>
      <c r="F6" s="18" t="s">
        <v>131</v>
      </c>
      <c r="G6" s="18" t="s">
        <v>131</v>
      </c>
      <c r="H6" s="18" t="s">
        <v>131</v>
      </c>
      <c r="I6" s="18" t="s">
        <v>131</v>
      </c>
      <c r="K6" s="18" t="s">
        <v>132</v>
      </c>
      <c r="L6" s="18" t="s">
        <v>132</v>
      </c>
      <c r="M6" s="18" t="s">
        <v>132</v>
      </c>
      <c r="N6" s="18" t="s">
        <v>132</v>
      </c>
      <c r="O6" s="18" t="s">
        <v>132</v>
      </c>
      <c r="P6" s="18" t="s">
        <v>132</v>
      </c>
      <c r="Q6" s="18" t="s">
        <v>132</v>
      </c>
    </row>
    <row r="7" spans="1:17" ht="24.75">
      <c r="A7" s="18" t="s">
        <v>3</v>
      </c>
      <c r="C7" s="18" t="s">
        <v>7</v>
      </c>
      <c r="E7" s="18" t="s">
        <v>161</v>
      </c>
      <c r="G7" s="18" t="s">
        <v>162</v>
      </c>
      <c r="I7" s="18" t="s">
        <v>164</v>
      </c>
      <c r="K7" s="18" t="s">
        <v>7</v>
      </c>
      <c r="M7" s="18" t="s">
        <v>161</v>
      </c>
      <c r="O7" s="18" t="s">
        <v>162</v>
      </c>
      <c r="Q7" s="18" t="s">
        <v>164</v>
      </c>
    </row>
    <row r="8" spans="1:17">
      <c r="A8" s="1" t="s">
        <v>25</v>
      </c>
      <c r="C8" s="7">
        <v>300000</v>
      </c>
      <c r="D8" s="7"/>
      <c r="E8" s="7">
        <v>12408938030</v>
      </c>
      <c r="F8" s="7"/>
      <c r="G8" s="7">
        <v>5522427359</v>
      </c>
      <c r="H8" s="7"/>
      <c r="I8" s="7">
        <f>E8-G8</f>
        <v>6886510671</v>
      </c>
      <c r="J8" s="7"/>
      <c r="K8" s="7">
        <v>3740430</v>
      </c>
      <c r="L8" s="7"/>
      <c r="M8" s="7">
        <v>110857080256</v>
      </c>
      <c r="N8" s="7"/>
      <c r="O8" s="7">
        <v>68854176573</v>
      </c>
      <c r="P8" s="7"/>
      <c r="Q8" s="7">
        <f>M8-O8</f>
        <v>42002903683</v>
      </c>
    </row>
    <row r="9" spans="1:17">
      <c r="A9" s="1" t="s">
        <v>46</v>
      </c>
      <c r="C9" s="7">
        <v>233739</v>
      </c>
      <c r="D9" s="7"/>
      <c r="E9" s="7">
        <v>10824247273</v>
      </c>
      <c r="F9" s="7"/>
      <c r="G9" s="7">
        <v>8236745493</v>
      </c>
      <c r="H9" s="7"/>
      <c r="I9" s="7">
        <f t="shared" ref="I9:I67" si="0">E9-G9</f>
        <v>2587501780</v>
      </c>
      <c r="J9" s="7"/>
      <c r="K9" s="7">
        <v>1353269</v>
      </c>
      <c r="L9" s="7"/>
      <c r="M9" s="7">
        <v>60091165471</v>
      </c>
      <c r="N9" s="7"/>
      <c r="O9" s="7">
        <v>47687944469</v>
      </c>
      <c r="P9" s="7"/>
      <c r="Q9" s="7">
        <f t="shared" ref="Q9:Q67" si="1">M9-O9</f>
        <v>12403221002</v>
      </c>
    </row>
    <row r="10" spans="1:17">
      <c r="A10" s="1" t="s">
        <v>36</v>
      </c>
      <c r="C10" s="7">
        <v>1</v>
      </c>
      <c r="D10" s="7"/>
      <c r="E10" s="7">
        <v>1</v>
      </c>
      <c r="F10" s="7"/>
      <c r="G10" s="7">
        <v>2622</v>
      </c>
      <c r="H10" s="7"/>
      <c r="I10" s="7">
        <f t="shared" si="0"/>
        <v>-2621</v>
      </c>
      <c r="J10" s="7"/>
      <c r="K10" s="7">
        <v>12884584</v>
      </c>
      <c r="L10" s="7"/>
      <c r="M10" s="7">
        <v>44196992558</v>
      </c>
      <c r="N10" s="7"/>
      <c r="O10" s="7">
        <v>33786055642</v>
      </c>
      <c r="P10" s="7"/>
      <c r="Q10" s="7">
        <f t="shared" si="1"/>
        <v>10410936916</v>
      </c>
    </row>
    <row r="11" spans="1:17">
      <c r="A11" s="1" t="s">
        <v>53</v>
      </c>
      <c r="C11" s="7">
        <v>1</v>
      </c>
      <c r="D11" s="7"/>
      <c r="E11" s="7">
        <v>1</v>
      </c>
      <c r="F11" s="7"/>
      <c r="G11" s="7">
        <v>3450</v>
      </c>
      <c r="H11" s="7"/>
      <c r="I11" s="7">
        <f t="shared" si="0"/>
        <v>-3449</v>
      </c>
      <c r="J11" s="7"/>
      <c r="K11" s="7">
        <v>1</v>
      </c>
      <c r="L11" s="7"/>
      <c r="M11" s="7">
        <v>1</v>
      </c>
      <c r="N11" s="7"/>
      <c r="O11" s="7">
        <v>3450</v>
      </c>
      <c r="P11" s="7"/>
      <c r="Q11" s="7">
        <f t="shared" si="1"/>
        <v>-3449</v>
      </c>
    </row>
    <row r="12" spans="1:17">
      <c r="A12" s="1" t="s">
        <v>40</v>
      </c>
      <c r="C12" s="7">
        <v>7000000</v>
      </c>
      <c r="D12" s="7"/>
      <c r="E12" s="7">
        <v>43553288151</v>
      </c>
      <c r="F12" s="7"/>
      <c r="G12" s="7">
        <v>22461553760</v>
      </c>
      <c r="H12" s="7"/>
      <c r="I12" s="7">
        <f t="shared" si="0"/>
        <v>21091734391</v>
      </c>
      <c r="J12" s="7"/>
      <c r="K12" s="7">
        <v>21696543</v>
      </c>
      <c r="L12" s="7"/>
      <c r="M12" s="7">
        <v>111448438203</v>
      </c>
      <c r="N12" s="7"/>
      <c r="O12" s="7">
        <v>69619724059</v>
      </c>
      <c r="P12" s="7"/>
      <c r="Q12" s="7">
        <f t="shared" si="1"/>
        <v>41828714144</v>
      </c>
    </row>
    <row r="13" spans="1:17">
      <c r="A13" s="1" t="s">
        <v>17</v>
      </c>
      <c r="C13" s="7">
        <v>1</v>
      </c>
      <c r="D13" s="7"/>
      <c r="E13" s="7">
        <v>1</v>
      </c>
      <c r="F13" s="7"/>
      <c r="G13" s="7">
        <v>1952</v>
      </c>
      <c r="H13" s="7"/>
      <c r="I13" s="7">
        <f t="shared" si="0"/>
        <v>-1951</v>
      </c>
      <c r="J13" s="7"/>
      <c r="K13" s="7">
        <v>32051464</v>
      </c>
      <c r="L13" s="7"/>
      <c r="M13" s="7">
        <v>96227481937</v>
      </c>
      <c r="N13" s="7"/>
      <c r="O13" s="7">
        <v>62533853282</v>
      </c>
      <c r="P13" s="7"/>
      <c r="Q13" s="7">
        <f t="shared" si="1"/>
        <v>33693628655</v>
      </c>
    </row>
    <row r="14" spans="1:17">
      <c r="A14" s="1" t="s">
        <v>48</v>
      </c>
      <c r="C14" s="7">
        <v>1</v>
      </c>
      <c r="D14" s="7"/>
      <c r="E14" s="7">
        <v>1</v>
      </c>
      <c r="F14" s="7"/>
      <c r="G14" s="7">
        <v>19448</v>
      </c>
      <c r="H14" s="7"/>
      <c r="I14" s="7">
        <f t="shared" si="0"/>
        <v>-19447</v>
      </c>
      <c r="J14" s="7"/>
      <c r="K14" s="7">
        <v>1</v>
      </c>
      <c r="L14" s="7"/>
      <c r="M14" s="7">
        <v>1</v>
      </c>
      <c r="N14" s="7"/>
      <c r="O14" s="7">
        <v>19448</v>
      </c>
      <c r="P14" s="7"/>
      <c r="Q14" s="7">
        <f t="shared" si="1"/>
        <v>-19447</v>
      </c>
    </row>
    <row r="15" spans="1:17">
      <c r="A15" s="1" t="s">
        <v>62</v>
      </c>
      <c r="C15" s="7">
        <v>3000000</v>
      </c>
      <c r="D15" s="7"/>
      <c r="E15" s="7">
        <v>69038263914</v>
      </c>
      <c r="F15" s="7"/>
      <c r="G15" s="7">
        <v>41183491480</v>
      </c>
      <c r="H15" s="7"/>
      <c r="I15" s="7">
        <f t="shared" si="0"/>
        <v>27854772434</v>
      </c>
      <c r="J15" s="7"/>
      <c r="K15" s="7">
        <v>4179296</v>
      </c>
      <c r="L15" s="7"/>
      <c r="M15" s="7">
        <v>87501661180</v>
      </c>
      <c r="N15" s="7"/>
      <c r="O15" s="7">
        <v>57372667097</v>
      </c>
      <c r="P15" s="7"/>
      <c r="Q15" s="7">
        <f t="shared" si="1"/>
        <v>30128994083</v>
      </c>
    </row>
    <row r="16" spans="1:17">
      <c r="A16" s="1" t="s">
        <v>66</v>
      </c>
      <c r="C16" s="7">
        <v>4350000</v>
      </c>
      <c r="D16" s="7"/>
      <c r="E16" s="7">
        <v>34679422350</v>
      </c>
      <c r="F16" s="7"/>
      <c r="G16" s="7">
        <v>16583451451</v>
      </c>
      <c r="H16" s="7"/>
      <c r="I16" s="7">
        <f t="shared" si="0"/>
        <v>18095970899</v>
      </c>
      <c r="J16" s="7"/>
      <c r="K16" s="7">
        <v>4350000</v>
      </c>
      <c r="L16" s="7"/>
      <c r="M16" s="7">
        <v>34679422350</v>
      </c>
      <c r="N16" s="7"/>
      <c r="O16" s="7">
        <v>16583451451</v>
      </c>
      <c r="P16" s="7"/>
      <c r="Q16" s="7">
        <f t="shared" si="1"/>
        <v>18095970899</v>
      </c>
    </row>
    <row r="17" spans="1:17">
      <c r="A17" s="1" t="s">
        <v>65</v>
      </c>
      <c r="C17" s="7">
        <v>40797349</v>
      </c>
      <c r="D17" s="7"/>
      <c r="E17" s="7">
        <v>219062815557</v>
      </c>
      <c r="F17" s="7"/>
      <c r="G17" s="7">
        <v>143243626703</v>
      </c>
      <c r="H17" s="7"/>
      <c r="I17" s="7">
        <f t="shared" si="0"/>
        <v>75819188854</v>
      </c>
      <c r="J17" s="7"/>
      <c r="K17" s="7">
        <v>40797349</v>
      </c>
      <c r="L17" s="7"/>
      <c r="M17" s="7">
        <v>219062815557</v>
      </c>
      <c r="N17" s="7"/>
      <c r="O17" s="7">
        <v>143243626703</v>
      </c>
      <c r="P17" s="7"/>
      <c r="Q17" s="7">
        <f t="shared" si="1"/>
        <v>75819188854</v>
      </c>
    </row>
    <row r="18" spans="1:17">
      <c r="A18" s="1" t="s">
        <v>29</v>
      </c>
      <c r="C18" s="7">
        <v>200000</v>
      </c>
      <c r="D18" s="7"/>
      <c r="E18" s="7">
        <v>11962397710</v>
      </c>
      <c r="F18" s="7"/>
      <c r="G18" s="7">
        <v>6610586175</v>
      </c>
      <c r="H18" s="7"/>
      <c r="I18" s="7">
        <f t="shared" si="0"/>
        <v>5351811535</v>
      </c>
      <c r="J18" s="7"/>
      <c r="K18" s="7">
        <v>200000</v>
      </c>
      <c r="L18" s="7"/>
      <c r="M18" s="7">
        <v>11962397710</v>
      </c>
      <c r="N18" s="7"/>
      <c r="O18" s="7">
        <v>6610586175</v>
      </c>
      <c r="P18" s="7"/>
      <c r="Q18" s="7">
        <f t="shared" si="1"/>
        <v>5351811535</v>
      </c>
    </row>
    <row r="19" spans="1:17">
      <c r="A19" s="1" t="s">
        <v>33</v>
      </c>
      <c r="C19" s="7">
        <v>1500000</v>
      </c>
      <c r="D19" s="7"/>
      <c r="E19" s="7">
        <v>8036894352</v>
      </c>
      <c r="F19" s="7"/>
      <c r="G19" s="7">
        <v>6080603868</v>
      </c>
      <c r="H19" s="7"/>
      <c r="I19" s="7">
        <f t="shared" si="0"/>
        <v>1956290484</v>
      </c>
      <c r="J19" s="7"/>
      <c r="K19" s="7">
        <v>5449784</v>
      </c>
      <c r="L19" s="7"/>
      <c r="M19" s="7">
        <v>26908132892</v>
      </c>
      <c r="N19" s="7"/>
      <c r="O19" s="7">
        <v>22091985138</v>
      </c>
      <c r="P19" s="7"/>
      <c r="Q19" s="7">
        <f t="shared" si="1"/>
        <v>4816147754</v>
      </c>
    </row>
    <row r="20" spans="1:17">
      <c r="A20" s="1" t="s">
        <v>19</v>
      </c>
      <c r="C20" s="7">
        <v>4800000</v>
      </c>
      <c r="D20" s="7"/>
      <c r="E20" s="7">
        <v>65333096205</v>
      </c>
      <c r="F20" s="7"/>
      <c r="G20" s="7">
        <v>33113793559</v>
      </c>
      <c r="H20" s="7"/>
      <c r="I20" s="7">
        <f t="shared" si="0"/>
        <v>32219302646</v>
      </c>
      <c r="J20" s="7"/>
      <c r="K20" s="7">
        <v>4800000</v>
      </c>
      <c r="L20" s="7"/>
      <c r="M20" s="7">
        <v>65333096205</v>
      </c>
      <c r="N20" s="7"/>
      <c r="O20" s="7">
        <v>33113793559</v>
      </c>
      <c r="P20" s="7"/>
      <c r="Q20" s="7">
        <f t="shared" si="1"/>
        <v>32219302646</v>
      </c>
    </row>
    <row r="21" spans="1:17">
      <c r="A21" s="1" t="s">
        <v>23</v>
      </c>
      <c r="C21" s="7">
        <v>1275447</v>
      </c>
      <c r="D21" s="7"/>
      <c r="E21" s="7">
        <v>47192488716</v>
      </c>
      <c r="F21" s="7"/>
      <c r="G21" s="7">
        <v>29114247942</v>
      </c>
      <c r="H21" s="7"/>
      <c r="I21" s="7">
        <f t="shared" si="0"/>
        <v>18078240774</v>
      </c>
      <c r="J21" s="7"/>
      <c r="K21" s="7">
        <v>1275447</v>
      </c>
      <c r="L21" s="7"/>
      <c r="M21" s="7">
        <v>47192488716</v>
      </c>
      <c r="N21" s="7"/>
      <c r="O21" s="7">
        <v>29114247942</v>
      </c>
      <c r="P21" s="7"/>
      <c r="Q21" s="7">
        <f t="shared" si="1"/>
        <v>18078240774</v>
      </c>
    </row>
    <row r="22" spans="1:17">
      <c r="A22" s="1" t="s">
        <v>20</v>
      </c>
      <c r="C22" s="7">
        <v>19722972</v>
      </c>
      <c r="D22" s="7"/>
      <c r="E22" s="7">
        <v>357891009955</v>
      </c>
      <c r="F22" s="7"/>
      <c r="G22" s="7">
        <v>271929953749</v>
      </c>
      <c r="H22" s="7"/>
      <c r="I22" s="7">
        <f t="shared" si="0"/>
        <v>85961056206</v>
      </c>
      <c r="J22" s="7"/>
      <c r="K22" s="7">
        <v>24860251</v>
      </c>
      <c r="L22" s="7"/>
      <c r="M22" s="7">
        <v>439641536218</v>
      </c>
      <c r="N22" s="7"/>
      <c r="O22" s="7">
        <v>342760051848</v>
      </c>
      <c r="P22" s="7"/>
      <c r="Q22" s="7">
        <f t="shared" si="1"/>
        <v>96881484370</v>
      </c>
    </row>
    <row r="23" spans="1:17">
      <c r="A23" s="1" t="s">
        <v>57</v>
      </c>
      <c r="C23" s="7">
        <v>1</v>
      </c>
      <c r="D23" s="7"/>
      <c r="E23" s="7">
        <v>1</v>
      </c>
      <c r="F23" s="7"/>
      <c r="G23" s="7">
        <v>3306</v>
      </c>
      <c r="H23" s="7"/>
      <c r="I23" s="7">
        <f t="shared" si="0"/>
        <v>-3305</v>
      </c>
      <c r="J23" s="7"/>
      <c r="K23" s="7">
        <v>1</v>
      </c>
      <c r="L23" s="7"/>
      <c r="M23" s="7">
        <v>1</v>
      </c>
      <c r="N23" s="7"/>
      <c r="O23" s="7">
        <v>3306</v>
      </c>
      <c r="P23" s="7"/>
      <c r="Q23" s="7">
        <f t="shared" si="1"/>
        <v>-3305</v>
      </c>
    </row>
    <row r="24" spans="1:17">
      <c r="A24" s="1" t="s">
        <v>38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5000001</v>
      </c>
      <c r="L24" s="7"/>
      <c r="M24" s="7">
        <v>25944705001</v>
      </c>
      <c r="N24" s="7"/>
      <c r="O24" s="7">
        <v>23732947597</v>
      </c>
      <c r="P24" s="7"/>
      <c r="Q24" s="7">
        <f t="shared" si="1"/>
        <v>2211757404</v>
      </c>
    </row>
    <row r="25" spans="1:17">
      <c r="A25" s="1" t="s">
        <v>47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7</v>
      </c>
      <c r="L25" s="7"/>
      <c r="M25" s="7">
        <v>7</v>
      </c>
      <c r="N25" s="7"/>
      <c r="O25" s="7">
        <v>56502</v>
      </c>
      <c r="P25" s="7"/>
      <c r="Q25" s="7">
        <f t="shared" si="1"/>
        <v>-56495</v>
      </c>
    </row>
    <row r="26" spans="1:17">
      <c r="A26" s="1" t="s">
        <v>165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791731</v>
      </c>
      <c r="L26" s="7"/>
      <c r="M26" s="7">
        <v>20877270925</v>
      </c>
      <c r="N26" s="7"/>
      <c r="O26" s="7">
        <v>21721757535</v>
      </c>
      <c r="P26" s="7"/>
      <c r="Q26" s="7">
        <f t="shared" si="1"/>
        <v>-844486610</v>
      </c>
    </row>
    <row r="27" spans="1:17">
      <c r="A27" s="1" t="s">
        <v>166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7">
        <v>11496875</v>
      </c>
      <c r="L27" s="7"/>
      <c r="M27" s="7">
        <v>93103890275</v>
      </c>
      <c r="N27" s="7"/>
      <c r="O27" s="7">
        <v>92456310923</v>
      </c>
      <c r="P27" s="7"/>
      <c r="Q27" s="7">
        <f t="shared" si="1"/>
        <v>647579352</v>
      </c>
    </row>
    <row r="28" spans="1:17">
      <c r="A28" s="1" t="s">
        <v>26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>E28-G28</f>
        <v>0</v>
      </c>
      <c r="J28" s="7"/>
      <c r="K28" s="7">
        <v>43959662</v>
      </c>
      <c r="L28" s="7"/>
      <c r="M28" s="7">
        <v>217554317602</v>
      </c>
      <c r="N28" s="7"/>
      <c r="O28" s="7">
        <v>196335572275</v>
      </c>
      <c r="P28" s="7"/>
      <c r="Q28" s="7">
        <f>M28-O28</f>
        <v>21218745327</v>
      </c>
    </row>
    <row r="29" spans="1:17">
      <c r="A29" s="1" t="s">
        <v>167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7">
        <v>3267244</v>
      </c>
      <c r="L29" s="7"/>
      <c r="M29" s="7">
        <v>28870470528</v>
      </c>
      <c r="N29" s="7"/>
      <c r="O29" s="7">
        <v>28870497048</v>
      </c>
      <c r="P29" s="7"/>
      <c r="Q29" s="7">
        <f t="shared" si="1"/>
        <v>-26520</v>
      </c>
    </row>
    <row r="30" spans="1:17">
      <c r="A30" s="1" t="s">
        <v>168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7">
        <v>4500000</v>
      </c>
      <c r="L30" s="7"/>
      <c r="M30" s="7">
        <v>108316904067</v>
      </c>
      <c r="N30" s="7"/>
      <c r="O30" s="7">
        <v>82053937386</v>
      </c>
      <c r="P30" s="7"/>
      <c r="Q30" s="7">
        <f t="shared" si="1"/>
        <v>26262966681</v>
      </c>
    </row>
    <row r="31" spans="1:17">
      <c r="A31" s="1" t="s">
        <v>27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J31" s="7"/>
      <c r="K31" s="7">
        <v>13691400</v>
      </c>
      <c r="L31" s="7"/>
      <c r="M31" s="7">
        <v>29258521800</v>
      </c>
      <c r="N31" s="7"/>
      <c r="O31" s="7">
        <v>29258521800</v>
      </c>
      <c r="P31" s="7"/>
      <c r="Q31" s="7">
        <f t="shared" si="1"/>
        <v>0</v>
      </c>
    </row>
    <row r="32" spans="1:17">
      <c r="A32" s="1" t="s">
        <v>39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J32" s="7"/>
      <c r="K32" s="7">
        <v>1</v>
      </c>
      <c r="L32" s="7"/>
      <c r="M32" s="7">
        <v>1</v>
      </c>
      <c r="N32" s="7"/>
      <c r="O32" s="7">
        <v>3954</v>
      </c>
      <c r="P32" s="7"/>
      <c r="Q32" s="7">
        <f t="shared" si="1"/>
        <v>-3953</v>
      </c>
    </row>
    <row r="33" spans="1:17">
      <c r="A33" s="1" t="s">
        <v>21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J33" s="7"/>
      <c r="K33" s="7">
        <v>300000</v>
      </c>
      <c r="L33" s="7"/>
      <c r="M33" s="7">
        <v>53535010266</v>
      </c>
      <c r="N33" s="7"/>
      <c r="O33" s="7">
        <v>56159848710</v>
      </c>
      <c r="P33" s="7"/>
      <c r="Q33" s="7">
        <f t="shared" si="1"/>
        <v>-2624838444</v>
      </c>
    </row>
    <row r="34" spans="1:17">
      <c r="A34" s="1" t="s">
        <v>169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7">
        <v>300000</v>
      </c>
      <c r="L34" s="7"/>
      <c r="M34" s="7">
        <v>2320112702</v>
      </c>
      <c r="N34" s="7"/>
      <c r="O34" s="7">
        <v>2326077000</v>
      </c>
      <c r="P34" s="7"/>
      <c r="Q34" s="7">
        <f t="shared" si="1"/>
        <v>-5964298</v>
      </c>
    </row>
    <row r="35" spans="1:17">
      <c r="A35" s="1" t="s">
        <v>42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7">
        <v>2496</v>
      </c>
      <c r="L35" s="7"/>
      <c r="M35" s="7">
        <v>39698383</v>
      </c>
      <c r="N35" s="7"/>
      <c r="O35" s="7">
        <v>33569943</v>
      </c>
      <c r="P35" s="7"/>
      <c r="Q35" s="7">
        <f t="shared" si="1"/>
        <v>6128440</v>
      </c>
    </row>
    <row r="36" spans="1:17">
      <c r="A36" s="1" t="s">
        <v>50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J36" s="7"/>
      <c r="K36" s="7">
        <v>27875017</v>
      </c>
      <c r="L36" s="7"/>
      <c r="M36" s="7">
        <v>240161883047</v>
      </c>
      <c r="N36" s="7"/>
      <c r="O36" s="7">
        <v>192578660878</v>
      </c>
      <c r="P36" s="7"/>
      <c r="Q36" s="7">
        <f t="shared" si="1"/>
        <v>47583222169</v>
      </c>
    </row>
    <row r="37" spans="1:17">
      <c r="A37" s="1" t="s">
        <v>170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0"/>
        <v>0</v>
      </c>
      <c r="J37" s="7"/>
      <c r="K37" s="7">
        <v>2</v>
      </c>
      <c r="L37" s="7"/>
      <c r="M37" s="7">
        <v>2</v>
      </c>
      <c r="N37" s="7"/>
      <c r="O37" s="7">
        <v>29702</v>
      </c>
      <c r="P37" s="7"/>
      <c r="Q37" s="7">
        <f t="shared" si="1"/>
        <v>-29700</v>
      </c>
    </row>
    <row r="38" spans="1:17">
      <c r="A38" s="1" t="s">
        <v>171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J38" s="7"/>
      <c r="K38" s="7">
        <v>22062500</v>
      </c>
      <c r="L38" s="7"/>
      <c r="M38" s="7">
        <v>322388420047</v>
      </c>
      <c r="N38" s="7"/>
      <c r="O38" s="7">
        <v>318222120093</v>
      </c>
      <c r="P38" s="7"/>
      <c r="Q38" s="7">
        <f t="shared" si="1"/>
        <v>4166299954</v>
      </c>
    </row>
    <row r="39" spans="1:17">
      <c r="A39" s="1" t="s">
        <v>172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7">
        <v>9450756</v>
      </c>
      <c r="L39" s="7"/>
      <c r="M39" s="7">
        <v>79299031482</v>
      </c>
      <c r="N39" s="7"/>
      <c r="O39" s="7">
        <v>93541275485</v>
      </c>
      <c r="P39" s="7"/>
      <c r="Q39" s="7">
        <f t="shared" si="1"/>
        <v>-14242244003</v>
      </c>
    </row>
    <row r="40" spans="1:17">
      <c r="A40" s="1" t="s">
        <v>37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J40" s="7"/>
      <c r="K40" s="7">
        <v>5250000</v>
      </c>
      <c r="L40" s="7"/>
      <c r="M40" s="7">
        <v>56780138762</v>
      </c>
      <c r="N40" s="7"/>
      <c r="O40" s="7">
        <v>52547670000</v>
      </c>
      <c r="P40" s="7"/>
      <c r="Q40" s="7">
        <f t="shared" si="1"/>
        <v>4232468762</v>
      </c>
    </row>
    <row r="41" spans="1:17">
      <c r="A41" s="1" t="s">
        <v>58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0"/>
        <v>0</v>
      </c>
      <c r="J41" s="7"/>
      <c r="K41" s="7">
        <v>7001000</v>
      </c>
      <c r="L41" s="7"/>
      <c r="M41" s="7">
        <v>86293928531</v>
      </c>
      <c r="N41" s="7"/>
      <c r="O41" s="7">
        <v>68572736684</v>
      </c>
      <c r="P41" s="7"/>
      <c r="Q41" s="7">
        <f t="shared" si="1"/>
        <v>17721191847</v>
      </c>
    </row>
    <row r="42" spans="1:17">
      <c r="A42" s="1" t="s">
        <v>173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7">
        <v>46851062</v>
      </c>
      <c r="L42" s="7"/>
      <c r="M42" s="7">
        <v>590747387567</v>
      </c>
      <c r="N42" s="7"/>
      <c r="O42" s="7">
        <v>578427943409</v>
      </c>
      <c r="P42" s="7"/>
      <c r="Q42" s="7">
        <f t="shared" si="1"/>
        <v>12319444158</v>
      </c>
    </row>
    <row r="43" spans="1:17">
      <c r="A43" s="1" t="s">
        <v>158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7">
        <v>2741383</v>
      </c>
      <c r="L43" s="7"/>
      <c r="M43" s="7">
        <v>86227990205</v>
      </c>
      <c r="N43" s="7"/>
      <c r="O43" s="7">
        <v>101781430652</v>
      </c>
      <c r="P43" s="7"/>
      <c r="Q43" s="7">
        <f t="shared" si="1"/>
        <v>-15553440447</v>
      </c>
    </row>
    <row r="44" spans="1:17">
      <c r="A44" s="1" t="s">
        <v>174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7">
        <v>3583604</v>
      </c>
      <c r="L44" s="7"/>
      <c r="M44" s="7">
        <v>53077995191</v>
      </c>
      <c r="N44" s="7"/>
      <c r="O44" s="7">
        <v>29103840314</v>
      </c>
      <c r="P44" s="7"/>
      <c r="Q44" s="7">
        <f t="shared" si="1"/>
        <v>23974154877</v>
      </c>
    </row>
    <row r="45" spans="1:17">
      <c r="A45" s="1" t="s">
        <v>175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7">
        <v>68129</v>
      </c>
      <c r="L45" s="7"/>
      <c r="M45" s="7">
        <v>532977166</v>
      </c>
      <c r="N45" s="7"/>
      <c r="O45" s="7">
        <v>633893199</v>
      </c>
      <c r="P45" s="7"/>
      <c r="Q45" s="7">
        <f t="shared" si="1"/>
        <v>-100916033</v>
      </c>
    </row>
    <row r="46" spans="1:17">
      <c r="A46" s="1" t="s">
        <v>176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J46" s="7"/>
      <c r="K46" s="7">
        <v>20830000</v>
      </c>
      <c r="L46" s="7"/>
      <c r="M46" s="7">
        <v>77943298434</v>
      </c>
      <c r="N46" s="7"/>
      <c r="O46" s="7">
        <v>77254315456</v>
      </c>
      <c r="P46" s="7"/>
      <c r="Q46" s="7">
        <f t="shared" si="1"/>
        <v>688982978</v>
      </c>
    </row>
    <row r="47" spans="1:17">
      <c r="A47" s="1" t="s">
        <v>49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f t="shared" si="0"/>
        <v>0</v>
      </c>
      <c r="J47" s="7"/>
      <c r="K47" s="7">
        <v>2500000</v>
      </c>
      <c r="L47" s="7"/>
      <c r="M47" s="7">
        <v>23186216315</v>
      </c>
      <c r="N47" s="7"/>
      <c r="O47" s="7">
        <v>17168868921</v>
      </c>
      <c r="P47" s="7"/>
      <c r="Q47" s="7">
        <f t="shared" si="1"/>
        <v>6017347394</v>
      </c>
    </row>
    <row r="48" spans="1:17">
      <c r="A48" s="1" t="s">
        <v>24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7">
        <v>2500000</v>
      </c>
      <c r="L48" s="7"/>
      <c r="M48" s="7">
        <v>44831655497</v>
      </c>
      <c r="N48" s="7"/>
      <c r="O48" s="7">
        <v>33780645002</v>
      </c>
      <c r="P48" s="7"/>
      <c r="Q48" s="7">
        <f t="shared" si="1"/>
        <v>11051010495</v>
      </c>
    </row>
    <row r="49" spans="1:17">
      <c r="A49" s="1" t="s">
        <v>31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J49" s="7"/>
      <c r="K49" s="7">
        <v>1000000</v>
      </c>
      <c r="L49" s="7"/>
      <c r="M49" s="7">
        <v>15879255986</v>
      </c>
      <c r="N49" s="7"/>
      <c r="O49" s="7">
        <v>11292407995</v>
      </c>
      <c r="P49" s="7"/>
      <c r="Q49" s="7">
        <f t="shared" si="1"/>
        <v>4586847991</v>
      </c>
    </row>
    <row r="50" spans="1:17">
      <c r="A50" s="1" t="s">
        <v>177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J50" s="7"/>
      <c r="K50" s="7">
        <v>41680595</v>
      </c>
      <c r="L50" s="7"/>
      <c r="M50" s="7">
        <v>173347250969</v>
      </c>
      <c r="N50" s="7"/>
      <c r="O50" s="7">
        <v>183988816936</v>
      </c>
      <c r="P50" s="7"/>
      <c r="Q50" s="7">
        <f t="shared" si="1"/>
        <v>-10641565967</v>
      </c>
    </row>
    <row r="51" spans="1:17">
      <c r="A51" s="1" t="s">
        <v>30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f t="shared" si="0"/>
        <v>0</v>
      </c>
      <c r="J51" s="7"/>
      <c r="K51" s="7">
        <v>2761729</v>
      </c>
      <c r="L51" s="7"/>
      <c r="M51" s="7">
        <v>41651615162</v>
      </c>
      <c r="N51" s="7"/>
      <c r="O51" s="7">
        <v>62182411762</v>
      </c>
      <c r="P51" s="7"/>
      <c r="Q51" s="7">
        <f t="shared" si="1"/>
        <v>-20530796600</v>
      </c>
    </row>
    <row r="52" spans="1:17">
      <c r="A52" s="1" t="s">
        <v>178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7">
        <v>533636</v>
      </c>
      <c r="L52" s="7"/>
      <c r="M52" s="7">
        <v>506147969298</v>
      </c>
      <c r="N52" s="7"/>
      <c r="O52" s="7">
        <v>488759326832</v>
      </c>
      <c r="P52" s="7"/>
      <c r="Q52" s="7">
        <f t="shared" si="1"/>
        <v>17388642466</v>
      </c>
    </row>
    <row r="53" spans="1:17">
      <c r="A53" s="1" t="s">
        <v>92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J53" s="7"/>
      <c r="K53" s="7">
        <v>136600</v>
      </c>
      <c r="L53" s="7"/>
      <c r="M53" s="7">
        <v>115652296248</v>
      </c>
      <c r="N53" s="7"/>
      <c r="O53" s="7">
        <v>113610114434</v>
      </c>
      <c r="P53" s="7"/>
      <c r="Q53" s="7">
        <f t="shared" si="1"/>
        <v>2042181814</v>
      </c>
    </row>
    <row r="54" spans="1:17">
      <c r="A54" s="1" t="s">
        <v>141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f t="shared" si="0"/>
        <v>0</v>
      </c>
      <c r="J54" s="7"/>
      <c r="K54" s="7">
        <v>200000</v>
      </c>
      <c r="L54" s="7"/>
      <c r="M54" s="7">
        <v>200000000000</v>
      </c>
      <c r="N54" s="7"/>
      <c r="O54" s="7">
        <v>198993925812</v>
      </c>
      <c r="P54" s="7"/>
      <c r="Q54" s="7">
        <f t="shared" si="1"/>
        <v>1006074188</v>
      </c>
    </row>
    <row r="55" spans="1:17">
      <c r="A55" s="1" t="s">
        <v>86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f t="shared" si="0"/>
        <v>0</v>
      </c>
      <c r="J55" s="7"/>
      <c r="K55" s="7">
        <v>47500</v>
      </c>
      <c r="L55" s="7"/>
      <c r="M55" s="7">
        <v>40035717212</v>
      </c>
      <c r="N55" s="7"/>
      <c r="O55" s="7">
        <v>38406434903</v>
      </c>
      <c r="P55" s="7"/>
      <c r="Q55" s="7">
        <f t="shared" si="1"/>
        <v>1629282309</v>
      </c>
    </row>
    <row r="56" spans="1:17">
      <c r="A56" s="1" t="s">
        <v>179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J56" s="7"/>
      <c r="K56" s="7">
        <v>65200</v>
      </c>
      <c r="L56" s="7"/>
      <c r="M56" s="7">
        <v>42646478927</v>
      </c>
      <c r="N56" s="7"/>
      <c r="O56" s="7">
        <v>43541794619</v>
      </c>
      <c r="P56" s="7"/>
      <c r="Q56" s="7">
        <f t="shared" si="1"/>
        <v>-895315692</v>
      </c>
    </row>
    <row r="57" spans="1:17">
      <c r="A57" s="1" t="s">
        <v>104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f t="shared" si="0"/>
        <v>0</v>
      </c>
      <c r="J57" s="7"/>
      <c r="K57" s="7">
        <v>257784</v>
      </c>
      <c r="L57" s="7"/>
      <c r="M57" s="7">
        <v>253692126852</v>
      </c>
      <c r="N57" s="7"/>
      <c r="O57" s="7">
        <v>253088319295</v>
      </c>
      <c r="P57" s="7"/>
      <c r="Q57" s="7">
        <f t="shared" si="1"/>
        <v>603807557</v>
      </c>
    </row>
    <row r="58" spans="1:17">
      <c r="A58" s="1" t="s">
        <v>180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f t="shared" si="0"/>
        <v>0</v>
      </c>
      <c r="J58" s="7"/>
      <c r="K58" s="7">
        <v>87450</v>
      </c>
      <c r="L58" s="7"/>
      <c r="M58" s="7">
        <v>71147790627</v>
      </c>
      <c r="N58" s="7"/>
      <c r="O58" s="7">
        <v>70012039867</v>
      </c>
      <c r="P58" s="7"/>
      <c r="Q58" s="7">
        <f t="shared" si="1"/>
        <v>1135750760</v>
      </c>
    </row>
    <row r="59" spans="1:17">
      <c r="A59" s="1" t="s">
        <v>181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f t="shared" si="0"/>
        <v>0</v>
      </c>
      <c r="J59" s="7"/>
      <c r="K59" s="7">
        <v>392486</v>
      </c>
      <c r="L59" s="7"/>
      <c r="M59" s="7">
        <v>388240154904</v>
      </c>
      <c r="N59" s="7"/>
      <c r="O59" s="7">
        <v>365212663684</v>
      </c>
      <c r="P59" s="7"/>
      <c r="Q59" s="7">
        <f t="shared" si="1"/>
        <v>23027491220</v>
      </c>
    </row>
    <row r="60" spans="1:17">
      <c r="A60" s="1" t="s">
        <v>182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f t="shared" si="0"/>
        <v>0</v>
      </c>
      <c r="J60" s="7"/>
      <c r="K60" s="7">
        <v>25400</v>
      </c>
      <c r="L60" s="7"/>
      <c r="M60" s="7">
        <v>19612773551</v>
      </c>
      <c r="N60" s="7"/>
      <c r="O60" s="7">
        <v>19605245905</v>
      </c>
      <c r="P60" s="7"/>
      <c r="Q60" s="7">
        <f t="shared" si="1"/>
        <v>7527646</v>
      </c>
    </row>
    <row r="61" spans="1:17">
      <c r="A61" s="1" t="s">
        <v>183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J61" s="7"/>
      <c r="K61" s="7">
        <v>89244</v>
      </c>
      <c r="L61" s="7"/>
      <c r="M61" s="7">
        <v>83011706609</v>
      </c>
      <c r="N61" s="7"/>
      <c r="O61" s="7">
        <v>78708756291</v>
      </c>
      <c r="P61" s="7"/>
      <c r="Q61" s="7">
        <f t="shared" si="1"/>
        <v>4302950318</v>
      </c>
    </row>
    <row r="62" spans="1:17">
      <c r="A62" s="1" t="s">
        <v>95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J62" s="7"/>
      <c r="K62" s="7">
        <v>10600</v>
      </c>
      <c r="L62" s="7"/>
      <c r="M62" s="7">
        <v>9328540900</v>
      </c>
      <c r="N62" s="7"/>
      <c r="O62" s="7">
        <v>9222448129</v>
      </c>
      <c r="P62" s="7"/>
      <c r="Q62" s="7">
        <f t="shared" si="1"/>
        <v>106092771</v>
      </c>
    </row>
    <row r="63" spans="1:17">
      <c r="A63" s="1" t="s">
        <v>82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J63" s="7"/>
      <c r="K63" s="7">
        <v>174805</v>
      </c>
      <c r="L63" s="7"/>
      <c r="M63" s="7">
        <v>145155389108</v>
      </c>
      <c r="N63" s="7"/>
      <c r="O63" s="7">
        <v>141238030187</v>
      </c>
      <c r="P63" s="7"/>
      <c r="Q63" s="7">
        <f t="shared" si="1"/>
        <v>3917358921</v>
      </c>
    </row>
    <row r="64" spans="1:17">
      <c r="A64" s="1" t="s">
        <v>184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J64" s="7"/>
      <c r="K64" s="7">
        <v>239309</v>
      </c>
      <c r="L64" s="7"/>
      <c r="M64" s="7">
        <v>239309000000</v>
      </c>
      <c r="N64" s="7"/>
      <c r="O64" s="7">
        <v>225094224240</v>
      </c>
      <c r="P64" s="7"/>
      <c r="Q64" s="7">
        <f t="shared" si="1"/>
        <v>14214775760</v>
      </c>
    </row>
    <row r="65" spans="1:18">
      <c r="A65" s="1" t="s">
        <v>185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J65" s="7"/>
      <c r="K65" s="7">
        <v>25700</v>
      </c>
      <c r="L65" s="7"/>
      <c r="M65" s="7">
        <v>17177336047</v>
      </c>
      <c r="N65" s="7"/>
      <c r="O65" s="7">
        <v>17508292046</v>
      </c>
      <c r="P65" s="7"/>
      <c r="Q65" s="7">
        <f t="shared" si="1"/>
        <v>-330955999</v>
      </c>
    </row>
    <row r="66" spans="1:18">
      <c r="A66" s="1" t="s">
        <v>138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f t="shared" si="0"/>
        <v>0</v>
      </c>
      <c r="J66" s="7"/>
      <c r="K66" s="7">
        <v>50000</v>
      </c>
      <c r="L66" s="7"/>
      <c r="M66" s="7">
        <v>46741526563</v>
      </c>
      <c r="N66" s="7"/>
      <c r="O66" s="7">
        <v>49990937500</v>
      </c>
      <c r="P66" s="7"/>
      <c r="Q66" s="7">
        <f t="shared" si="1"/>
        <v>-3249410937</v>
      </c>
    </row>
    <row r="67" spans="1:18">
      <c r="A67" s="1" t="s">
        <v>186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J67" s="7"/>
      <c r="K67" s="7">
        <v>497535</v>
      </c>
      <c r="L67" s="7"/>
      <c r="M67" s="7">
        <v>397846760797</v>
      </c>
      <c r="N67" s="7"/>
      <c r="O67" s="7">
        <v>394849835769</v>
      </c>
      <c r="P67" s="7"/>
      <c r="Q67" s="7">
        <f t="shared" si="1"/>
        <v>2996925028</v>
      </c>
    </row>
    <row r="68" spans="1:18" ht="24.75" thickBot="1">
      <c r="C68" s="7"/>
      <c r="D68" s="7"/>
      <c r="E68" s="8">
        <f t="shared" ref="E68" si="2">SUM(E8:E67)</f>
        <v>879982862218</v>
      </c>
      <c r="F68" s="7">
        <f t="shared" ref="F68" si="3">SUM(F8:F67)</f>
        <v>0</v>
      </c>
      <c r="G68" s="8">
        <f t="shared" ref="G68" si="4">SUM(G8:G67)</f>
        <v>584080512317</v>
      </c>
      <c r="H68" s="7">
        <f t="shared" ref="H68" si="5">SUM(H8:H67)</f>
        <v>0</v>
      </c>
      <c r="I68" s="8">
        <f>SUM(I8:I67)</f>
        <v>295902349901</v>
      </c>
      <c r="J68" s="7">
        <f t="shared" ref="J68" si="6">SUM(J8:J67)</f>
        <v>0</v>
      </c>
      <c r="K68" s="7"/>
      <c r="L68" s="7">
        <f t="shared" ref="L68" si="7">SUM(L8:L67)</f>
        <v>0</v>
      </c>
      <c r="M68" s="8">
        <f t="shared" ref="M68:P68" si="8">SUM(M8:M67)</f>
        <v>6403018222819</v>
      </c>
      <c r="N68" s="7">
        <f t="shared" si="8"/>
        <v>0</v>
      </c>
      <c r="O68" s="8">
        <f t="shared" si="8"/>
        <v>5795240746816</v>
      </c>
      <c r="P68" s="7">
        <f t="shared" si="8"/>
        <v>0</v>
      </c>
      <c r="Q68" s="8">
        <f>SUM(Q8:Q67)</f>
        <v>607777476003</v>
      </c>
    </row>
    <row r="69" spans="1:18" ht="24.75" thickTop="1"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>
        <f t="shared" ref="R69" si="9">SUM(R8:R51)</f>
        <v>0</v>
      </c>
    </row>
    <row r="70" spans="1:18">
      <c r="I70" s="4"/>
      <c r="J70" s="4"/>
      <c r="K70" s="4"/>
      <c r="L70" s="4"/>
      <c r="M70" s="4"/>
      <c r="N70" s="4"/>
      <c r="O70" s="4"/>
      <c r="P70" s="4"/>
      <c r="Q70" s="4"/>
    </row>
    <row r="71" spans="1:18">
      <c r="I71" s="4"/>
      <c r="J71" s="4"/>
      <c r="K71" s="4"/>
      <c r="L71" s="4"/>
      <c r="M71" s="4"/>
      <c r="N71" s="4"/>
      <c r="O71" s="4"/>
      <c r="P71" s="4"/>
      <c r="Q71" s="4"/>
    </row>
    <row r="72" spans="1:18">
      <c r="I72" s="4"/>
      <c r="J72" s="4"/>
      <c r="K72" s="4"/>
      <c r="L72" s="4"/>
      <c r="M72" s="4"/>
      <c r="N72" s="4"/>
      <c r="O72" s="4"/>
      <c r="P72" s="4"/>
      <c r="Q72" s="4"/>
    </row>
    <row r="73" spans="1:18">
      <c r="I73" s="7"/>
      <c r="J73" s="7"/>
      <c r="K73" s="7"/>
      <c r="L73" s="7"/>
      <c r="M73" s="7"/>
      <c r="N73" s="7"/>
      <c r="O73" s="7"/>
      <c r="P73" s="7"/>
      <c r="Q73" s="7"/>
      <c r="R73" s="11">
        <f t="shared" ref="R73" si="10">SUM(R52:R67)</f>
        <v>0</v>
      </c>
    </row>
    <row r="74" spans="1:18">
      <c r="I74" s="4"/>
      <c r="J74" s="4"/>
      <c r="K74" s="4"/>
      <c r="L74" s="4"/>
      <c r="M74" s="4"/>
      <c r="N74" s="4"/>
      <c r="O74" s="4"/>
      <c r="P74" s="4"/>
      <c r="Q74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جمع درآمدها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2023-04-26T08:10:00Z</dcterms:created>
  <dcterms:modified xsi:type="dcterms:W3CDTF">2023-04-30T10:28:34Z</dcterms:modified>
</cp:coreProperties>
</file>