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"/>
    </mc:Choice>
  </mc:AlternateContent>
  <xr:revisionPtr revIDLastSave="0" documentId="13_ncr:1_{D9D624D3-D27B-4AD5-9CBD-3ED4F39D65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هام" sheetId="1" r:id="rId1"/>
    <sheet name="اوراق مشارکت" sheetId="3" r:id="rId2"/>
    <sheet name="سپرده" sheetId="6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سرمایه‌گذاری در اوراق بهادار" sheetId="12" r:id="rId9"/>
    <sheet name="درآمد سپرده بانکی" sheetId="13" r:id="rId10"/>
    <sheet name="سایر درآمدها" sheetId="14" r:id="rId11"/>
    <sheet name="جمع درآمدها" sheetId="15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3" l="1"/>
  <c r="G11" i="15"/>
  <c r="E11" i="15"/>
  <c r="E8" i="15"/>
  <c r="E9" i="15"/>
  <c r="E10" i="15"/>
  <c r="E7" i="15"/>
  <c r="C11" i="15"/>
  <c r="C10" i="15"/>
  <c r="C9" i="15"/>
  <c r="C8" i="15"/>
  <c r="I67" i="11"/>
  <c r="C7" i="15"/>
  <c r="K9" i="13"/>
  <c r="K10" i="13"/>
  <c r="K8" i="13"/>
  <c r="G11" i="13"/>
  <c r="G9" i="13"/>
  <c r="G10" i="13"/>
  <c r="G8" i="13"/>
  <c r="E11" i="13"/>
  <c r="I11" i="13"/>
  <c r="Q9" i="12"/>
  <c r="Q10" i="12"/>
  <c r="Q11" i="12"/>
  <c r="Q12" i="12"/>
  <c r="Q13" i="12"/>
  <c r="Q14" i="12"/>
  <c r="Q15" i="12"/>
  <c r="Q16" i="12"/>
  <c r="Q27" i="12" s="1"/>
  <c r="Q17" i="12"/>
  <c r="Q18" i="12"/>
  <c r="Q19" i="12"/>
  <c r="Q20" i="12"/>
  <c r="Q21" i="12"/>
  <c r="Q22" i="12"/>
  <c r="Q23" i="12"/>
  <c r="Q24" i="12"/>
  <c r="Q25" i="12"/>
  <c r="Q26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Q8" i="12"/>
  <c r="C27" i="12"/>
  <c r="E27" i="12"/>
  <c r="G27" i="12"/>
  <c r="I27" i="12"/>
  <c r="K27" i="12"/>
  <c r="M27" i="12"/>
  <c r="O27" i="12"/>
  <c r="I8" i="12"/>
  <c r="S85" i="11"/>
  <c r="S87" i="11"/>
  <c r="Q87" i="11"/>
  <c r="O87" i="11"/>
  <c r="M87" i="11"/>
  <c r="C87" i="11"/>
  <c r="E87" i="11"/>
  <c r="G87" i="11"/>
  <c r="I87" i="11"/>
  <c r="K83" i="11" s="1"/>
  <c r="U85" i="11"/>
  <c r="K9" i="11"/>
  <c r="K12" i="11"/>
  <c r="K17" i="11"/>
  <c r="K20" i="11"/>
  <c r="K25" i="11"/>
  <c r="K28" i="11"/>
  <c r="K33" i="11"/>
  <c r="K36" i="11"/>
  <c r="K41" i="11"/>
  <c r="K44" i="11"/>
  <c r="K49" i="11"/>
  <c r="K52" i="11"/>
  <c r="K57" i="11"/>
  <c r="K60" i="11"/>
  <c r="K65" i="11"/>
  <c r="K68" i="11"/>
  <c r="K73" i="11"/>
  <c r="K76" i="11"/>
  <c r="K81" i="11"/>
  <c r="K85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S78" i="11"/>
  <c r="S69" i="11"/>
  <c r="S70" i="11"/>
  <c r="S71" i="11"/>
  <c r="S72" i="11"/>
  <c r="S73" i="11"/>
  <c r="S74" i="11"/>
  <c r="S75" i="11"/>
  <c r="S76" i="11"/>
  <c r="S77" i="11"/>
  <c r="S79" i="11"/>
  <c r="S80" i="11"/>
  <c r="S81" i="11"/>
  <c r="S82" i="11"/>
  <c r="S83" i="11"/>
  <c r="S84" i="11"/>
  <c r="S86" i="11"/>
  <c r="S68" i="11"/>
  <c r="I73" i="11"/>
  <c r="I68" i="11"/>
  <c r="I69" i="11"/>
  <c r="I70" i="11"/>
  <c r="I71" i="11"/>
  <c r="I72" i="11"/>
  <c r="S66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7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8" i="11"/>
  <c r="R44" i="10"/>
  <c r="R48" i="10"/>
  <c r="O43" i="10"/>
  <c r="M43" i="10"/>
  <c r="G43" i="10"/>
  <c r="E43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8" i="10"/>
  <c r="Q83" i="9"/>
  <c r="E83" i="9"/>
  <c r="G83" i="9"/>
  <c r="I83" i="9"/>
  <c r="M83" i="9"/>
  <c r="O83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76" i="9"/>
  <c r="Q77" i="9"/>
  <c r="Q78" i="9"/>
  <c r="Q79" i="9"/>
  <c r="Q80" i="9"/>
  <c r="Q81" i="9"/>
  <c r="Q82" i="9"/>
  <c r="Q8" i="9"/>
  <c r="I79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76" i="9"/>
  <c r="I77" i="9"/>
  <c r="I78" i="9"/>
  <c r="I80" i="9"/>
  <c r="I81" i="9"/>
  <c r="I82" i="9"/>
  <c r="I8" i="9"/>
  <c r="I9" i="8"/>
  <c r="K9" i="8"/>
  <c r="M9" i="8"/>
  <c r="O9" i="8"/>
  <c r="Q9" i="8"/>
  <c r="S9" i="8"/>
  <c r="S14" i="7"/>
  <c r="Q14" i="7"/>
  <c r="O14" i="7"/>
  <c r="M14" i="7"/>
  <c r="K14" i="7"/>
  <c r="I14" i="7"/>
  <c r="S11" i="6"/>
  <c r="K11" i="6"/>
  <c r="M11" i="6"/>
  <c r="O11" i="6"/>
  <c r="Q11" i="6"/>
  <c r="AK20" i="3"/>
  <c r="W66" i="1"/>
  <c r="Q20" i="3"/>
  <c r="S20" i="3"/>
  <c r="W20" i="3"/>
  <c r="AA20" i="3"/>
  <c r="AG20" i="3"/>
  <c r="AI20" i="3"/>
  <c r="Y66" i="1"/>
  <c r="U66" i="1"/>
  <c r="O66" i="1"/>
  <c r="K66" i="1"/>
  <c r="G66" i="1"/>
  <c r="E66" i="1"/>
  <c r="K84" i="11" l="1"/>
  <c r="K75" i="11"/>
  <c r="K67" i="11"/>
  <c r="K59" i="11"/>
  <c r="K51" i="11"/>
  <c r="K43" i="11"/>
  <c r="K35" i="11"/>
  <c r="K27" i="11"/>
  <c r="K19" i="11"/>
  <c r="K11" i="11"/>
  <c r="K82" i="11"/>
  <c r="K74" i="11"/>
  <c r="K66" i="11"/>
  <c r="K58" i="11"/>
  <c r="K50" i="11"/>
  <c r="K42" i="11"/>
  <c r="K34" i="11"/>
  <c r="K26" i="11"/>
  <c r="K18" i="11"/>
  <c r="K10" i="11"/>
  <c r="K72" i="11"/>
  <c r="K64" i="11"/>
  <c r="K56" i="11"/>
  <c r="K48" i="11"/>
  <c r="K40" i="11"/>
  <c r="K32" i="11"/>
  <c r="K24" i="11"/>
  <c r="K16" i="11"/>
  <c r="K80" i="11"/>
  <c r="K79" i="11"/>
  <c r="K71" i="11"/>
  <c r="K63" i="11"/>
  <c r="K55" i="11"/>
  <c r="K47" i="11"/>
  <c r="K39" i="11"/>
  <c r="K31" i="11"/>
  <c r="K15" i="11"/>
  <c r="K8" i="11"/>
  <c r="K78" i="11"/>
  <c r="K70" i="11"/>
  <c r="K62" i="11"/>
  <c r="K54" i="11"/>
  <c r="K46" i="11"/>
  <c r="K38" i="11"/>
  <c r="K30" i="11"/>
  <c r="K22" i="11"/>
  <c r="K14" i="11"/>
  <c r="K23" i="11"/>
  <c r="K86" i="11"/>
  <c r="K77" i="11"/>
  <c r="K69" i="11"/>
  <c r="K61" i="11"/>
  <c r="K53" i="11"/>
  <c r="K45" i="11"/>
  <c r="K37" i="11"/>
  <c r="K29" i="11"/>
  <c r="K21" i="11"/>
  <c r="K13" i="11"/>
  <c r="U8" i="11"/>
  <c r="Q43" i="10"/>
  <c r="I43" i="10"/>
  <c r="K87" i="11" l="1"/>
  <c r="U9" i="11"/>
  <c r="U17" i="11"/>
  <c r="U25" i="11"/>
  <c r="U33" i="11"/>
  <c r="U41" i="11"/>
  <c r="U49" i="11"/>
  <c r="U57" i="11"/>
  <c r="U65" i="11"/>
  <c r="U73" i="11"/>
  <c r="U81" i="11"/>
  <c r="U35" i="11"/>
  <c r="U83" i="11"/>
  <c r="U10" i="11"/>
  <c r="U87" i="11" s="1"/>
  <c r="U18" i="11"/>
  <c r="U26" i="11"/>
  <c r="U34" i="11"/>
  <c r="U42" i="11"/>
  <c r="U50" i="11"/>
  <c r="U58" i="11"/>
  <c r="U66" i="11"/>
  <c r="U74" i="11"/>
  <c r="U82" i="11"/>
  <c r="U51" i="11"/>
  <c r="U11" i="11"/>
  <c r="U12" i="11"/>
  <c r="U20" i="11"/>
  <c r="U28" i="11"/>
  <c r="U36" i="11"/>
  <c r="U44" i="11"/>
  <c r="U52" i="11"/>
  <c r="U60" i="11"/>
  <c r="U68" i="11"/>
  <c r="U76" i="11"/>
  <c r="U84" i="11"/>
  <c r="U32" i="11"/>
  <c r="U72" i="11"/>
  <c r="U19" i="11"/>
  <c r="U13" i="11"/>
  <c r="U21" i="11"/>
  <c r="U29" i="11"/>
  <c r="U37" i="11"/>
  <c r="U45" i="11"/>
  <c r="U53" i="11"/>
  <c r="U61" i="11"/>
  <c r="U69" i="11"/>
  <c r="U77" i="11"/>
  <c r="U16" i="11"/>
  <c r="U40" i="11"/>
  <c r="U56" i="11"/>
  <c r="U43" i="11"/>
  <c r="U67" i="11"/>
  <c r="U14" i="11"/>
  <c r="U22" i="11"/>
  <c r="U30" i="11"/>
  <c r="U38" i="11"/>
  <c r="U46" i="11"/>
  <c r="U54" i="11"/>
  <c r="U62" i="11"/>
  <c r="U70" i="11"/>
  <c r="U78" i="11"/>
  <c r="U86" i="11"/>
  <c r="U24" i="11"/>
  <c r="U48" i="11"/>
  <c r="U64" i="11"/>
  <c r="U80" i="11"/>
  <c r="U59" i="11"/>
  <c r="U15" i="11"/>
  <c r="U23" i="11"/>
  <c r="U31" i="11"/>
  <c r="U39" i="11"/>
  <c r="U47" i="11"/>
  <c r="U55" i="11"/>
  <c r="U63" i="11"/>
  <c r="U71" i="11"/>
  <c r="U79" i="11"/>
  <c r="U27" i="11"/>
  <c r="U75" i="11"/>
</calcChain>
</file>

<file path=xl/sharedStrings.xml><?xml version="1.0" encoding="utf-8"?>
<sst xmlns="http://schemas.openxmlformats.org/spreadsheetml/2006/main" count="825" uniqueCount="201">
  <si>
    <t>صندوق سرمایه‌گذاری مشترک امید توسعه</t>
  </si>
  <si>
    <t>صورت وضعیت سبد</t>
  </si>
  <si>
    <t>برای ماه منتهی به 1402/08/30</t>
  </si>
  <si>
    <t>نام شرکت</t>
  </si>
  <si>
    <t>1402/07/30</t>
  </si>
  <si>
    <t>تغییرات طی دوره</t>
  </si>
  <si>
    <t>1402/08/30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</si>
  <si>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</si>
  <si>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</si>
  <si>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</si>
  <si>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</si>
  <si>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</si>
  <si>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</si>
  <si>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</si>
  <si>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</si>
  <si>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اقتصادی و خودکفایی آزادگان</t>
  </si>
  <si>
    <t>بانک خاورمیانه</t>
  </si>
  <si>
    <t>بانک ملت</t>
  </si>
  <si>
    <t>بانک‌اقتصادنوین‌</t>
  </si>
  <si>
    <t>بهمن  دیزل</t>
  </si>
  <si>
    <t>پارس‌ دارو</t>
  </si>
  <si>
    <t>پالایش نفت اصفهان</t>
  </si>
  <si>
    <t>پالایش نفت بندرعباس</t>
  </si>
  <si>
    <t>پالایش نفت تبریز</t>
  </si>
  <si>
    <t>پتروشیمی پردیس</t>
  </si>
  <si>
    <t>پتروشیمی تندگویان</t>
  </si>
  <si>
    <t>پتروشیمی‌شیراز</t>
  </si>
  <si>
    <t>پرتو بار فرابر خلیج فارس</t>
  </si>
  <si>
    <t>تراکتورسازی‌ایران‌</t>
  </si>
  <si>
    <t>توزیع دارو پخش</t>
  </si>
  <si>
    <t>توسعه‌معادن‌وفلزات‌</t>
  </si>
  <si>
    <t>ح . سرمایه‌گذاری‌ سپه‌</t>
  </si>
  <si>
    <t>ح. گسترش سوخت سبززاگرس(س. عام)</t>
  </si>
  <si>
    <t>داروپخش‌ (هلدینگ‌</t>
  </si>
  <si>
    <t>زغال سنگ پروده طبس</t>
  </si>
  <si>
    <t>سرمایه گذاری تامین اجتماعی</t>
  </si>
  <si>
    <t>سرمایه گذاری دارویی تامین</t>
  </si>
  <si>
    <t>سرمایه گذاری صدرتامین</t>
  </si>
  <si>
    <t>سرمایه‌ گذاری‌ پارس‌ توشه‌</t>
  </si>
  <si>
    <t>سرمایه‌گذاری‌ سپه‌</t>
  </si>
  <si>
    <t>سرمایه‌گذاری‌صندوق‌بازنشستگی‌</t>
  </si>
  <si>
    <t>سرمایه‌گذاری‌غدیر(هلدینگ‌</t>
  </si>
  <si>
    <t>سیمان خوزستان</t>
  </si>
  <si>
    <t>سیمان ساوه</t>
  </si>
  <si>
    <t>سیمان فارس نو</t>
  </si>
  <si>
    <t>سیمان فارس و خوزستان</t>
  </si>
  <si>
    <t>سیمان ممتازان کرمان</t>
  </si>
  <si>
    <t>سیمان‌ شمال‌</t>
  </si>
  <si>
    <t>سیمان‌هرمزگان‌</t>
  </si>
  <si>
    <t>شرکت صنایع غذایی مینو شرق</t>
  </si>
  <si>
    <t>صبا فولاد خلیج فارس</t>
  </si>
  <si>
    <t>صنایع پتروشیمی کرمانشاه</t>
  </si>
  <si>
    <t>صنایع‌ کاشی‌ و سرامیک‌ سینا</t>
  </si>
  <si>
    <t>صنایع‌خاک‌چینی‌ایران‌</t>
  </si>
  <si>
    <t>فولاد آلیاژی ایران</t>
  </si>
  <si>
    <t>فولاد مبارکه اصفهان</t>
  </si>
  <si>
    <t>گروه‌بهمن‌</t>
  </si>
  <si>
    <t>گسترش نفت و گاز پارسیان</t>
  </si>
  <si>
    <t>گلتاش‌</t>
  </si>
  <si>
    <t>مبین انرژی خلیج فارس</t>
  </si>
  <si>
    <t>مدیریت صنعت شوینده ت.ص.بهشهر</t>
  </si>
  <si>
    <t>مس‌ شهیدباهنر</t>
  </si>
  <si>
    <t>ملی‌ صنایع‌ مس‌ ایران‌</t>
  </si>
  <si>
    <t>مولد نیروگاهی تجارت فارس</t>
  </si>
  <si>
    <t>نفت ایرانول</t>
  </si>
  <si>
    <t>نفت سپاهان</t>
  </si>
  <si>
    <t>نفت‌ بهران‌</t>
  </si>
  <si>
    <t>کشت و دامداری فکا</t>
  </si>
  <si>
    <t>کویر تایر</t>
  </si>
  <si>
    <t>اختیارف فملی-9000-1402/09/05</t>
  </si>
  <si>
    <t>ایران‌ خودرو</t>
  </si>
  <si>
    <t>توسعه معادن کرومیت کاوندگان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</si>
  <si>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</si>
  <si>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</si>
  <si>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</si>
  <si>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</si>
  <si>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</si>
  <si>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</si>
  <si>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</si>
  <si>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</si>
  <si>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</si>
  <si>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اسنادخزانه-م10بودجه99-020807</t>
  </si>
  <si>
    <t>بله</t>
  </si>
  <si>
    <t>1399/11/21</t>
  </si>
  <si>
    <t>1402/08/07</t>
  </si>
  <si>
    <t>اسنادخزانه-م20بودجه98-020806</t>
  </si>
  <si>
    <t>1399/02/20</t>
  </si>
  <si>
    <t>1402/08/06</t>
  </si>
  <si>
    <t>اسنادخزانه-م21بودجه98-020906</t>
  </si>
  <si>
    <t>1399/01/27</t>
  </si>
  <si>
    <t>1402/09/06</t>
  </si>
  <si>
    <t>اسنادخزانه-م4بودجه00-030522</t>
  </si>
  <si>
    <t>1400/03/11</t>
  </si>
  <si>
    <t>1403/05/22</t>
  </si>
  <si>
    <t>اسنادخزانه-م6بودجه00-030723</t>
  </si>
  <si>
    <t>1400/02/22</t>
  </si>
  <si>
    <t>1403/07/23</t>
  </si>
  <si>
    <t>اسنادخزانه-م6بودجه01-030814</t>
  </si>
  <si>
    <t>1401/12/10</t>
  </si>
  <si>
    <t>1403/08/14</t>
  </si>
  <si>
    <t>گواهی اعتبار مولد سامان0208</t>
  </si>
  <si>
    <t>1401/09/01</t>
  </si>
  <si>
    <t>گواهی اعتبارمولد رفاه0208</t>
  </si>
  <si>
    <t>مرابحه عام دولت3-ش.خ0211</t>
  </si>
  <si>
    <t>1399/03/13</t>
  </si>
  <si>
    <t>1402/11/13</t>
  </si>
  <si>
    <t>مرابحه عام دولت5-ش.خ 0209</t>
  </si>
  <si>
    <t>1399/08/27</t>
  </si>
  <si>
    <t>1402/09/27</t>
  </si>
  <si>
    <t>مرابحه عام دولت94-ش.خ030816</t>
  </si>
  <si>
    <t>1400/09/16</t>
  </si>
  <si>
    <t>1403/08/16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</si>
  <si>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</si>
  <si>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</si>
  <si>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</si>
  <si>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</si>
  <si>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</si>
  <si>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</si>
  <si>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</si>
  <si>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</si>
  <si>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</si>
  <si>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</si>
  <si>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4491619461</t>
  </si>
  <si>
    <t>سپرده کوتاه مدت</t>
  </si>
  <si>
    <t>1391/11/11</t>
  </si>
  <si>
    <t>بانک پاسارگاد هفت تیر</t>
  </si>
  <si>
    <t>207-8100-15888888-1</t>
  </si>
  <si>
    <t>1399/04/16</t>
  </si>
  <si>
    <t xml:space="preserve">بانک خاورمیانه ظفر </t>
  </si>
  <si>
    <t>1009-10-810-707074687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</si>
  <si>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</si>
  <si>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</si>
  <si>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</si>
  <si>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</si>
  <si>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</si>
  <si>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</si>
  <si>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</si>
  <si>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</si>
  <si>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</si>
  <si>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</si>
  <si>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</si>
  <si>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</si>
  <si>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</si>
  <si>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</si>
  <si>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</si>
  <si>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</si>
  <si>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</si>
  <si>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</si>
  <si>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</si>
  <si>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</si>
  <si>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</si>
  <si>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کاشی‌ وسرامیک‌ حافظ‌</t>
  </si>
  <si>
    <t>صنایع فروآلیاژ ایران</t>
  </si>
  <si>
    <t>بانک تجارت</t>
  </si>
  <si>
    <t>گام بانک صادرات ایران0207</t>
  </si>
  <si>
    <t>اسنادخزانه-م4بودجه01-040917</t>
  </si>
  <si>
    <t>اسناد خزانه-م3بودجه01-040520</t>
  </si>
  <si>
    <t>گواهی اعتبار مولد سپه0207</t>
  </si>
  <si>
    <t>اسنادخزانه-م8بودجه01-040728</t>
  </si>
  <si>
    <t>اسناد خزانه-م1بودجه01-040326</t>
  </si>
  <si>
    <t>گواهی اعتبار مولد سامان0207</t>
  </si>
  <si>
    <t>اسنادخزانه-م5بودجه01-041015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</si>
  <si>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</si>
  <si>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</si>
  <si>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</si>
  <si>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</si>
  <si>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</si>
  <si>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</si>
  <si>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</si>
  <si>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</si>
  <si>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</si>
  <si>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</si>
  <si>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</si>
  <si>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</si>
  <si>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</si>
  <si>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</si>
  <si>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</si>
  <si>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1402/08/01</t>
  </si>
  <si>
    <t>-</t>
  </si>
  <si>
    <t>ارزشیابی اوراق اختیارخ خودرو-2400-1402/09/08</t>
  </si>
  <si>
    <t>ارزشیابی اوراق اختیارخ خودرو-2600-1402/09/08</t>
  </si>
  <si>
    <t>ارزشیابی اوراق اختیارخ شپنا-9000-1402/10/03</t>
  </si>
  <si>
    <t>ارزشیابی اوراق اختیارخ شپنا-10000-1402/10/03</t>
  </si>
  <si>
    <t>ارزشیابی اوراق اختیارخ شستا-1112-1402/09/15</t>
  </si>
  <si>
    <t>ارزشیابی اوراق اختیارخ شستا-1212-1402/09/15</t>
  </si>
  <si>
    <t>ارزشیابی اوراق اختیارخ وبملت-4500-1402/09/29</t>
  </si>
  <si>
    <t>ارزشیابی اوراق اختیارخ وبملت-5000-1402/09/29</t>
  </si>
  <si>
    <t>ارزشیابی اوراق اختیارخ وبملت-5500-1402/09/29</t>
  </si>
  <si>
    <t>ارزشیابی اوراق اختیارخ فولاد-5000-1402/09/29</t>
  </si>
  <si>
    <t>ارزشیابی اوراق اختیارخ فولاد-5500-1402/09/29</t>
  </si>
  <si>
    <t>ارزشیابی اوراق اختیارخ فولاد-6000-1402/09/29</t>
  </si>
  <si>
    <t>ارزشیابی اوراق اختیارخ شستا-1212-1402/10/13</t>
  </si>
  <si>
    <t>ارزشیابی اوراق اختیارخ شستا-1312-1402/10/13</t>
  </si>
  <si>
    <t>اختیارخ خودرو-2200-1402/09/08</t>
  </si>
  <si>
    <t>اختیارخ خودرو-2400-1402/09/08</t>
  </si>
  <si>
    <t>اختیارخ خودرو-2600-1402/09/08</t>
  </si>
  <si>
    <t>اختیارخ شستا-1112-1402/09/15</t>
  </si>
  <si>
    <t>اختیارخ وبملت-5500-1402/09/29</t>
  </si>
  <si>
    <t>از ابتدای سال مالی</t>
  </si>
  <si>
    <t xml:space="preserve"> تا پایان ماه</t>
  </si>
  <si>
    <t>سایر درآمد 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</si>
</sst>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1"/>
      <name val="Calibri"/>
    </font>
    <font>
      <sz val="11"/>
      <name val="Calibri"/>
      <family val="2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  <font>
      <sz val="16"/>
      <color rgb="FF000000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37" fontId="2" fillId="0" borderId="0" xfId="0" applyNumberFormat="1" applyFont="1" applyAlignment="1">
      <alignment horizontal="center"/>
    </xf>
    <xf numFmtId="10" fontId="2" fillId="0" borderId="0" xfId="2" applyNumberFormat="1" applyFont="1" applyAlignment="1">
      <alignment horizontal="center"/>
    </xf>
    <xf numFmtId="10" fontId="2" fillId="0" borderId="2" xfId="2" applyNumberFormat="1" applyFont="1" applyBorder="1" applyAlignment="1">
      <alignment horizontal="center"/>
    </xf>
    <xf numFmtId="164" fontId="2" fillId="0" borderId="0" xfId="1" applyNumberFormat="1" applyFont="1"/>
    <xf numFmtId="37" fontId="2" fillId="0" borderId="2" xfId="0" applyNumberFormat="1" applyFont="1" applyBorder="1" applyAlignment="1">
      <alignment horizontal="center"/>
    </xf>
    <xf numFmtId="37" fontId="2" fillId="0" borderId="0" xfId="0" applyNumberFormat="1" applyFont="1"/>
    <xf numFmtId="0" fontId="5" fillId="0" borderId="0" xfId="0" applyFont="1"/>
    <xf numFmtId="37" fontId="5" fillId="0" borderId="0" xfId="1" applyNumberFormat="1" applyFont="1" applyAlignment="1">
      <alignment horizontal="center"/>
    </xf>
    <xf numFmtId="164" fontId="2" fillId="0" borderId="0" xfId="0" applyNumberFormat="1" applyFont="1"/>
    <xf numFmtId="0" fontId="3" fillId="0" borderId="1" xfId="0" applyFont="1" applyBorder="1" applyAlignment="1">
      <alignment horizontal="center" vertical="center"/>
    </xf>
    <xf numFmtId="9" fontId="2" fillId="0" borderId="0" xfId="2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/>
    </xf>
    <xf numFmtId="9" fontId="2" fillId="0" borderId="2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3" fontId="2" fillId="0" borderId="2" xfId="0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68"/>
  <sheetViews>
    <sheetView rightToLeft="1" tabSelected="1" workbookViewId="0">
      <selection activeCell="Q72" sqref="Q72"/>
    </sheetView>
  </sheetViews>
  <sheetFormatPr defaultRowHeight="24"/>
  <cols>
    <col min="1" max="1" width="35.710937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2" style="1" bestFit="1" customWidth="1"/>
    <col min="10" max="10" width="1" style="1" customWidth="1"/>
    <col min="11" max="11" width="17.42578125" style="1" bestFit="1" customWidth="1"/>
    <col min="12" max="12" width="1" style="1" customWidth="1"/>
    <col min="13" max="13" width="12.7109375" style="1" bestFit="1" customWidth="1"/>
    <col min="14" max="14" width="1" style="1" customWidth="1"/>
    <col min="15" max="15" width="17.425781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19.710937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ht="24.7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spans="1:25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6" spans="1:25" ht="24.75">
      <c r="A6" s="18" t="s">
        <v>3</v>
      </c>
      <c r="C6" s="19" t="s">
        <v>177</v>
      </c>
      <c r="D6" s="19" t="s">
        <v>4</v>
      </c>
      <c r="E6" s="19" t="s">
        <v>4</v>
      </c>
      <c r="F6" s="19" t="s">
        <v>4</v>
      </c>
      <c r="G6" s="19" t="s">
        <v>4</v>
      </c>
      <c r="I6" s="19" t="s">
        <v>5</v>
      </c>
      <c r="J6" s="19" t="s">
        <v>5</v>
      </c>
      <c r="K6" s="19" t="s">
        <v>5</v>
      </c>
      <c r="L6" s="19" t="s">
        <v>5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  <c r="T6" s="19" t="s">
        <v>6</v>
      </c>
      <c r="U6" s="19" t="s">
        <v>6</v>
      </c>
      <c r="V6" s="19" t="s">
        <v>6</v>
      </c>
      <c r="W6" s="19" t="s">
        <v>6</v>
      </c>
      <c r="X6" s="19" t="s">
        <v>6</v>
      </c>
      <c r="Y6" s="19" t="s">
        <v>6</v>
      </c>
    </row>
    <row r="7" spans="1:25" ht="24.75">
      <c r="A7" s="18" t="s">
        <v>3</v>
      </c>
      <c r="C7" s="18" t="s">
        <v>7</v>
      </c>
      <c r="E7" s="18" t="s">
        <v>8</v>
      </c>
      <c r="G7" s="18" t="s">
        <v>9</v>
      </c>
      <c r="I7" s="19" t="s">
        <v>10</v>
      </c>
      <c r="J7" s="19" t="s">
        <v>10</v>
      </c>
      <c r="K7" s="19" t="s">
        <v>10</v>
      </c>
      <c r="M7" s="19" t="s">
        <v>11</v>
      </c>
      <c r="N7" s="19" t="s">
        <v>11</v>
      </c>
      <c r="O7" s="19" t="s">
        <v>11</v>
      </c>
      <c r="Q7" s="18" t="s">
        <v>7</v>
      </c>
      <c r="S7" s="18" t="s">
        <v>12</v>
      </c>
      <c r="U7" s="18" t="s">
        <v>8</v>
      </c>
      <c r="W7" s="18" t="s">
        <v>9</v>
      </c>
      <c r="Y7" s="18" t="s">
        <v>13</v>
      </c>
    </row>
    <row r="8" spans="1:25" ht="24.75">
      <c r="A8" s="19" t="s">
        <v>3</v>
      </c>
      <c r="C8" s="19" t="s">
        <v>7</v>
      </c>
      <c r="E8" s="19" t="s">
        <v>8</v>
      </c>
      <c r="G8" s="19" t="s">
        <v>9</v>
      </c>
      <c r="I8" s="19" t="s">
        <v>7</v>
      </c>
      <c r="K8" s="19" t="s">
        <v>8</v>
      </c>
      <c r="M8" s="19" t="s">
        <v>7</v>
      </c>
      <c r="O8" s="19" t="s">
        <v>14</v>
      </c>
      <c r="Q8" s="19" t="s">
        <v>7</v>
      </c>
      <c r="S8" s="19" t="s">
        <v>12</v>
      </c>
      <c r="U8" s="19" t="s">
        <v>8</v>
      </c>
      <c r="W8" s="19" t="s">
        <v>9</v>
      </c>
      <c r="Y8" s="19" t="s">
        <v>13</v>
      </c>
    </row>
    <row r="9" spans="1:25">
      <c r="A9" s="1" t="s">
        <v>15</v>
      </c>
      <c r="C9" s="7">
        <v>12000000</v>
      </c>
      <c r="D9" s="7"/>
      <c r="E9" s="7">
        <v>93884177659</v>
      </c>
      <c r="F9" s="7"/>
      <c r="G9" s="7">
        <v>100796670000</v>
      </c>
      <c r="H9" s="7"/>
      <c r="I9" s="7">
        <v>0</v>
      </c>
      <c r="J9" s="7"/>
      <c r="K9" s="7">
        <v>0</v>
      </c>
      <c r="L9" s="7"/>
      <c r="M9" s="7">
        <v>0</v>
      </c>
      <c r="N9" s="7"/>
      <c r="O9" s="7">
        <v>0</v>
      </c>
      <c r="P9" s="7"/>
      <c r="Q9" s="7">
        <v>12000000</v>
      </c>
      <c r="R9" s="7"/>
      <c r="S9" s="7">
        <v>8280</v>
      </c>
      <c r="T9" s="7"/>
      <c r="U9" s="7">
        <v>93884177659</v>
      </c>
      <c r="V9" s="7"/>
      <c r="W9" s="7">
        <v>98768808000</v>
      </c>
      <c r="X9" s="4"/>
      <c r="Y9" s="8">
        <v>4.3922363774854993E-3</v>
      </c>
    </row>
    <row r="10" spans="1:25">
      <c r="A10" s="1" t="s">
        <v>16</v>
      </c>
      <c r="C10" s="7">
        <v>47900000</v>
      </c>
      <c r="D10" s="7"/>
      <c r="E10" s="7">
        <v>188922157216</v>
      </c>
      <c r="F10" s="7"/>
      <c r="G10" s="7">
        <v>186698395395</v>
      </c>
      <c r="H10" s="7"/>
      <c r="I10" s="7">
        <v>0</v>
      </c>
      <c r="J10" s="7"/>
      <c r="K10" s="7">
        <v>0</v>
      </c>
      <c r="L10" s="7"/>
      <c r="M10" s="7">
        <v>0</v>
      </c>
      <c r="N10" s="7"/>
      <c r="O10" s="7">
        <v>0</v>
      </c>
      <c r="P10" s="7"/>
      <c r="Q10" s="7">
        <v>47900000</v>
      </c>
      <c r="R10" s="7"/>
      <c r="S10" s="7">
        <v>3757</v>
      </c>
      <c r="T10" s="7"/>
      <c r="U10" s="7">
        <v>188922157216</v>
      </c>
      <c r="V10" s="7"/>
      <c r="W10" s="7">
        <v>178889536215</v>
      </c>
      <c r="X10" s="4"/>
      <c r="Y10" s="8">
        <v>7.9551950096940806E-3</v>
      </c>
    </row>
    <row r="11" spans="1:25">
      <c r="A11" s="1" t="s">
        <v>17</v>
      </c>
      <c r="C11" s="7">
        <v>186505897</v>
      </c>
      <c r="D11" s="7"/>
      <c r="E11" s="7">
        <v>456861400746</v>
      </c>
      <c r="F11" s="7"/>
      <c r="G11" s="7">
        <v>817967976659.49402</v>
      </c>
      <c r="H11" s="7"/>
      <c r="I11" s="7">
        <v>6122000</v>
      </c>
      <c r="J11" s="7"/>
      <c r="K11" s="7">
        <v>27354379579</v>
      </c>
      <c r="L11" s="7"/>
      <c r="M11" s="7">
        <v>0</v>
      </c>
      <c r="N11" s="7"/>
      <c r="O11" s="7">
        <v>0</v>
      </c>
      <c r="P11" s="7"/>
      <c r="Q11" s="7">
        <v>192627897</v>
      </c>
      <c r="R11" s="7"/>
      <c r="S11" s="7">
        <v>4473</v>
      </c>
      <c r="T11" s="7"/>
      <c r="U11" s="7">
        <v>484215780325</v>
      </c>
      <c r="V11" s="7"/>
      <c r="W11" s="7">
        <v>856497917010.47803</v>
      </c>
      <c r="X11" s="4"/>
      <c r="Y11" s="8">
        <v>3.8088353848858621E-2</v>
      </c>
    </row>
    <row r="12" spans="1:25">
      <c r="A12" s="1" t="s">
        <v>18</v>
      </c>
      <c r="C12" s="7">
        <v>4640000</v>
      </c>
      <c r="D12" s="7"/>
      <c r="E12" s="7">
        <v>27052604200</v>
      </c>
      <c r="F12" s="7"/>
      <c r="G12" s="7">
        <v>31687133040</v>
      </c>
      <c r="H12" s="7"/>
      <c r="I12" s="7">
        <v>0</v>
      </c>
      <c r="J12" s="7"/>
      <c r="K12" s="7">
        <v>0</v>
      </c>
      <c r="L12" s="7"/>
      <c r="M12" s="7">
        <v>-4640000</v>
      </c>
      <c r="N12" s="7"/>
      <c r="O12" s="7">
        <v>26936369456</v>
      </c>
      <c r="P12" s="7"/>
      <c r="Q12" s="7">
        <v>0</v>
      </c>
      <c r="R12" s="7"/>
      <c r="S12" s="7">
        <v>0</v>
      </c>
      <c r="T12" s="7"/>
      <c r="U12" s="7">
        <v>0</v>
      </c>
      <c r="V12" s="7"/>
      <c r="W12" s="7">
        <v>0</v>
      </c>
      <c r="X12" s="4"/>
      <c r="Y12" s="8">
        <v>0</v>
      </c>
    </row>
    <row r="13" spans="1:25">
      <c r="A13" s="1" t="s">
        <v>19</v>
      </c>
      <c r="C13" s="7">
        <v>68322904</v>
      </c>
      <c r="D13" s="7"/>
      <c r="E13" s="7">
        <v>379006062400</v>
      </c>
      <c r="F13" s="7"/>
      <c r="G13" s="7">
        <v>266571802180.70999</v>
      </c>
      <c r="H13" s="7"/>
      <c r="I13" s="7">
        <v>0</v>
      </c>
      <c r="J13" s="7"/>
      <c r="K13" s="7">
        <v>0</v>
      </c>
      <c r="L13" s="7"/>
      <c r="M13" s="7">
        <v>0</v>
      </c>
      <c r="N13" s="7"/>
      <c r="O13" s="7">
        <v>0</v>
      </c>
      <c r="P13" s="7"/>
      <c r="Q13" s="7">
        <v>68322904</v>
      </c>
      <c r="R13" s="7"/>
      <c r="S13" s="7">
        <v>4253</v>
      </c>
      <c r="T13" s="7"/>
      <c r="U13" s="7">
        <v>379006062400</v>
      </c>
      <c r="V13" s="7"/>
      <c r="W13" s="7">
        <v>288848375713.26398</v>
      </c>
      <c r="X13" s="4"/>
      <c r="Y13" s="8">
        <v>1.2845050670100191E-2</v>
      </c>
    </row>
    <row r="14" spans="1:25">
      <c r="A14" s="1" t="s">
        <v>20</v>
      </c>
      <c r="C14" s="7">
        <v>17225390</v>
      </c>
      <c r="D14" s="7"/>
      <c r="E14" s="7">
        <v>811251617932</v>
      </c>
      <c r="F14" s="7"/>
      <c r="G14" s="7">
        <v>967615018506.04504</v>
      </c>
      <c r="H14" s="7"/>
      <c r="I14" s="7">
        <v>0</v>
      </c>
      <c r="J14" s="7"/>
      <c r="K14" s="7">
        <v>0</v>
      </c>
      <c r="L14" s="7"/>
      <c r="M14" s="7">
        <v>0</v>
      </c>
      <c r="N14" s="7"/>
      <c r="O14" s="7">
        <v>0</v>
      </c>
      <c r="P14" s="7"/>
      <c r="Q14" s="7">
        <v>17225390</v>
      </c>
      <c r="R14" s="7"/>
      <c r="S14" s="7">
        <v>60040</v>
      </c>
      <c r="T14" s="7"/>
      <c r="U14" s="7">
        <v>811251617932</v>
      </c>
      <c r="V14" s="7"/>
      <c r="W14" s="7">
        <v>1028058851727.1801</v>
      </c>
      <c r="X14" s="4"/>
      <c r="Y14" s="8">
        <v>4.5717646878476972E-2</v>
      </c>
    </row>
    <row r="15" spans="1:25">
      <c r="A15" s="1" t="s">
        <v>21</v>
      </c>
      <c r="C15" s="7">
        <v>42017000</v>
      </c>
      <c r="D15" s="7"/>
      <c r="E15" s="7">
        <v>351268865551</v>
      </c>
      <c r="F15" s="7"/>
      <c r="G15" s="7">
        <v>348336770409</v>
      </c>
      <c r="H15" s="7"/>
      <c r="I15" s="7">
        <v>0</v>
      </c>
      <c r="J15" s="7"/>
      <c r="K15" s="7">
        <v>0</v>
      </c>
      <c r="L15" s="7"/>
      <c r="M15" s="7">
        <v>0</v>
      </c>
      <c r="N15" s="7"/>
      <c r="O15" s="7">
        <v>0</v>
      </c>
      <c r="P15" s="7"/>
      <c r="Q15" s="7">
        <v>42017000</v>
      </c>
      <c r="R15" s="7"/>
      <c r="S15" s="7">
        <v>8220</v>
      </c>
      <c r="T15" s="7"/>
      <c r="U15" s="7">
        <v>351268865551</v>
      </c>
      <c r="V15" s="7"/>
      <c r="W15" s="7">
        <v>343324730547</v>
      </c>
      <c r="X15" s="4"/>
      <c r="Y15" s="8">
        <v>1.5267607267255271E-2</v>
      </c>
    </row>
    <row r="16" spans="1:25">
      <c r="A16" s="1" t="s">
        <v>22</v>
      </c>
      <c r="C16" s="7">
        <v>26645427</v>
      </c>
      <c r="D16" s="7"/>
      <c r="E16" s="7">
        <v>220697344377</v>
      </c>
      <c r="F16" s="7"/>
      <c r="G16" s="7">
        <v>283409687790.04498</v>
      </c>
      <c r="H16" s="7"/>
      <c r="I16" s="7">
        <v>0</v>
      </c>
      <c r="J16" s="7"/>
      <c r="K16" s="7">
        <v>0</v>
      </c>
      <c r="L16" s="7"/>
      <c r="M16" s="7">
        <v>0</v>
      </c>
      <c r="N16" s="7"/>
      <c r="O16" s="7">
        <v>0</v>
      </c>
      <c r="P16" s="7"/>
      <c r="Q16" s="7">
        <v>26645427</v>
      </c>
      <c r="R16" s="7"/>
      <c r="S16" s="7">
        <v>9750</v>
      </c>
      <c r="T16" s="7"/>
      <c r="U16" s="7">
        <v>220697344377</v>
      </c>
      <c r="V16" s="7"/>
      <c r="W16" s="7">
        <v>258247145416.16299</v>
      </c>
      <c r="X16" s="4"/>
      <c r="Y16" s="8">
        <v>1.1484217836046567E-2</v>
      </c>
    </row>
    <row r="17" spans="1:25">
      <c r="A17" s="1" t="s">
        <v>23</v>
      </c>
      <c r="C17" s="7">
        <v>33754737</v>
      </c>
      <c r="D17" s="7"/>
      <c r="E17" s="7">
        <v>463040251380</v>
      </c>
      <c r="F17" s="7"/>
      <c r="G17" s="7">
        <v>397613671330.97198</v>
      </c>
      <c r="H17" s="7"/>
      <c r="I17" s="7">
        <v>0</v>
      </c>
      <c r="J17" s="7"/>
      <c r="K17" s="7">
        <v>0</v>
      </c>
      <c r="L17" s="7"/>
      <c r="M17" s="7">
        <v>0</v>
      </c>
      <c r="N17" s="7"/>
      <c r="O17" s="7">
        <v>0</v>
      </c>
      <c r="P17" s="7"/>
      <c r="Q17" s="7">
        <v>33754737</v>
      </c>
      <c r="R17" s="7"/>
      <c r="S17" s="7">
        <v>11830</v>
      </c>
      <c r="T17" s="7"/>
      <c r="U17" s="7">
        <v>463040251380</v>
      </c>
      <c r="V17" s="7"/>
      <c r="W17" s="7">
        <v>396942593404.67499</v>
      </c>
      <c r="X17" s="4"/>
      <c r="Y17" s="8">
        <v>1.7651986835008165E-2</v>
      </c>
    </row>
    <row r="18" spans="1:25">
      <c r="A18" s="1" t="s">
        <v>24</v>
      </c>
      <c r="C18" s="7">
        <v>3502979</v>
      </c>
      <c r="D18" s="7"/>
      <c r="E18" s="7">
        <v>260118273221</v>
      </c>
      <c r="F18" s="7"/>
      <c r="G18" s="7">
        <v>563897148365.40295</v>
      </c>
      <c r="H18" s="7"/>
      <c r="I18" s="7">
        <v>0</v>
      </c>
      <c r="J18" s="7"/>
      <c r="K18" s="7">
        <v>0</v>
      </c>
      <c r="L18" s="7"/>
      <c r="M18" s="7">
        <v>0</v>
      </c>
      <c r="N18" s="7"/>
      <c r="O18" s="7">
        <v>0</v>
      </c>
      <c r="P18" s="7"/>
      <c r="Q18" s="7">
        <v>3502979</v>
      </c>
      <c r="R18" s="7"/>
      <c r="S18" s="7">
        <v>163630</v>
      </c>
      <c r="T18" s="7"/>
      <c r="U18" s="7">
        <v>260118273221</v>
      </c>
      <c r="V18" s="7"/>
      <c r="W18" s="7">
        <v>569781958670.06799</v>
      </c>
      <c r="X18" s="4"/>
      <c r="Y18" s="8">
        <v>2.5338131509146208E-2</v>
      </c>
    </row>
    <row r="19" spans="1:25">
      <c r="A19" s="1" t="s">
        <v>25</v>
      </c>
      <c r="C19" s="7">
        <v>18653968</v>
      </c>
      <c r="D19" s="7"/>
      <c r="E19" s="7">
        <v>194725201270</v>
      </c>
      <c r="F19" s="7"/>
      <c r="G19" s="7">
        <v>269429454217.51199</v>
      </c>
      <c r="H19" s="7"/>
      <c r="I19" s="7">
        <v>0</v>
      </c>
      <c r="J19" s="7"/>
      <c r="K19" s="7">
        <v>0</v>
      </c>
      <c r="L19" s="7"/>
      <c r="M19" s="7">
        <v>0</v>
      </c>
      <c r="N19" s="7"/>
      <c r="O19" s="7">
        <v>0</v>
      </c>
      <c r="P19" s="7"/>
      <c r="Q19" s="7">
        <v>18653968</v>
      </c>
      <c r="R19" s="7"/>
      <c r="S19" s="7">
        <v>15360</v>
      </c>
      <c r="T19" s="7"/>
      <c r="U19" s="7">
        <v>194725201270</v>
      </c>
      <c r="V19" s="7"/>
      <c r="W19" s="7">
        <v>284820125036.54401</v>
      </c>
      <c r="X19" s="4"/>
      <c r="Y19" s="8">
        <v>1.2665914872896686E-2</v>
      </c>
    </row>
    <row r="20" spans="1:25">
      <c r="A20" s="1" t="s">
        <v>26</v>
      </c>
      <c r="C20" s="7">
        <v>9437123</v>
      </c>
      <c r="D20" s="7"/>
      <c r="E20" s="7">
        <v>198072152816</v>
      </c>
      <c r="F20" s="7"/>
      <c r="G20" s="7">
        <v>216137597602.17599</v>
      </c>
      <c r="H20" s="7"/>
      <c r="I20" s="7">
        <v>0</v>
      </c>
      <c r="J20" s="7"/>
      <c r="K20" s="7">
        <v>0</v>
      </c>
      <c r="L20" s="7"/>
      <c r="M20" s="7">
        <v>0</v>
      </c>
      <c r="N20" s="7"/>
      <c r="O20" s="7">
        <v>0</v>
      </c>
      <c r="P20" s="7"/>
      <c r="Q20" s="7">
        <v>9437123</v>
      </c>
      <c r="R20" s="7"/>
      <c r="S20" s="7">
        <v>21620</v>
      </c>
      <c r="T20" s="7"/>
      <c r="U20" s="7">
        <v>198072152816</v>
      </c>
      <c r="V20" s="7"/>
      <c r="W20" s="7">
        <v>202816617194.40302</v>
      </c>
      <c r="X20" s="4"/>
      <c r="Y20" s="8">
        <v>9.0192292692224049E-3</v>
      </c>
    </row>
    <row r="21" spans="1:25">
      <c r="A21" s="1" t="s">
        <v>27</v>
      </c>
      <c r="C21" s="7">
        <v>1800000</v>
      </c>
      <c r="D21" s="7"/>
      <c r="E21" s="7">
        <v>9009973633</v>
      </c>
      <c r="F21" s="7"/>
      <c r="G21" s="7">
        <v>9680058900</v>
      </c>
      <c r="H21" s="7"/>
      <c r="I21" s="7">
        <v>0</v>
      </c>
      <c r="J21" s="7"/>
      <c r="K21" s="7">
        <v>0</v>
      </c>
      <c r="L21" s="7"/>
      <c r="M21" s="7">
        <v>0</v>
      </c>
      <c r="N21" s="7"/>
      <c r="O21" s="7">
        <v>0</v>
      </c>
      <c r="P21" s="7"/>
      <c r="Q21" s="7">
        <v>1800000</v>
      </c>
      <c r="R21" s="7"/>
      <c r="S21" s="7">
        <v>4930</v>
      </c>
      <c r="T21" s="7"/>
      <c r="U21" s="7">
        <v>9009973633</v>
      </c>
      <c r="V21" s="7"/>
      <c r="W21" s="7">
        <v>8821199700</v>
      </c>
      <c r="X21" s="4"/>
      <c r="Y21" s="8">
        <v>3.9227763298919406E-4</v>
      </c>
    </row>
    <row r="22" spans="1:25">
      <c r="A22" s="1" t="s">
        <v>28</v>
      </c>
      <c r="C22" s="7">
        <v>61235419</v>
      </c>
      <c r="D22" s="7"/>
      <c r="E22" s="7">
        <v>372307238324</v>
      </c>
      <c r="F22" s="7"/>
      <c r="G22" s="7">
        <v>505838577215.255</v>
      </c>
      <c r="H22" s="7"/>
      <c r="I22" s="7">
        <v>0</v>
      </c>
      <c r="J22" s="7"/>
      <c r="K22" s="7">
        <v>0</v>
      </c>
      <c r="L22" s="7"/>
      <c r="M22" s="7">
        <v>0</v>
      </c>
      <c r="N22" s="7"/>
      <c r="O22" s="7">
        <v>0</v>
      </c>
      <c r="P22" s="7"/>
      <c r="Q22" s="7">
        <v>61235419</v>
      </c>
      <c r="R22" s="7"/>
      <c r="S22" s="7">
        <v>7630</v>
      </c>
      <c r="T22" s="7"/>
      <c r="U22" s="7">
        <v>372307238324</v>
      </c>
      <c r="V22" s="7"/>
      <c r="W22" s="7">
        <v>464446250800.52899</v>
      </c>
      <c r="X22" s="4"/>
      <c r="Y22" s="8">
        <v>2.0653865926506244E-2</v>
      </c>
    </row>
    <row r="23" spans="1:25">
      <c r="A23" s="1" t="s">
        <v>29</v>
      </c>
      <c r="C23" s="7">
        <v>10747521</v>
      </c>
      <c r="D23" s="7"/>
      <c r="E23" s="7">
        <v>337954436693</v>
      </c>
      <c r="F23" s="7"/>
      <c r="G23" s="7">
        <v>244119648763.642</v>
      </c>
      <c r="H23" s="7"/>
      <c r="I23" s="7">
        <v>196966</v>
      </c>
      <c r="J23" s="7"/>
      <c r="K23" s="7">
        <v>3941546336</v>
      </c>
      <c r="L23" s="7"/>
      <c r="M23" s="7">
        <v>0</v>
      </c>
      <c r="N23" s="7"/>
      <c r="O23" s="7">
        <v>0</v>
      </c>
      <c r="P23" s="7"/>
      <c r="Q23" s="7">
        <v>10944487</v>
      </c>
      <c r="R23" s="7"/>
      <c r="S23" s="7">
        <v>22150</v>
      </c>
      <c r="T23" s="7"/>
      <c r="U23" s="7">
        <v>341895983029</v>
      </c>
      <c r="V23" s="7"/>
      <c r="W23" s="7">
        <v>240977985747.052</v>
      </c>
      <c r="X23" s="4"/>
      <c r="Y23" s="8">
        <v>1.0716260493610331E-2</v>
      </c>
    </row>
    <row r="24" spans="1:25">
      <c r="A24" s="1" t="s">
        <v>30</v>
      </c>
      <c r="C24" s="7">
        <v>63178463</v>
      </c>
      <c r="D24" s="7"/>
      <c r="E24" s="7">
        <v>304525954705</v>
      </c>
      <c r="F24" s="7"/>
      <c r="G24" s="7">
        <v>276833645447.82098</v>
      </c>
      <c r="H24" s="7"/>
      <c r="I24" s="7">
        <v>0</v>
      </c>
      <c r="J24" s="7"/>
      <c r="K24" s="7">
        <v>0</v>
      </c>
      <c r="L24" s="7"/>
      <c r="M24" s="7">
        <v>0</v>
      </c>
      <c r="N24" s="7"/>
      <c r="O24" s="7">
        <v>0</v>
      </c>
      <c r="P24" s="7"/>
      <c r="Q24" s="7">
        <v>63178463</v>
      </c>
      <c r="R24" s="7"/>
      <c r="S24" s="7">
        <v>4396</v>
      </c>
      <c r="T24" s="7"/>
      <c r="U24" s="7">
        <v>304525954705</v>
      </c>
      <c r="V24" s="7"/>
      <c r="W24" s="7">
        <v>276080014834.07898</v>
      </c>
      <c r="X24" s="4"/>
      <c r="Y24" s="8">
        <v>1.2277243279588613E-2</v>
      </c>
    </row>
    <row r="25" spans="1:25">
      <c r="A25" s="1" t="s">
        <v>31</v>
      </c>
      <c r="C25" s="7">
        <v>67100864</v>
      </c>
      <c r="D25" s="7"/>
      <c r="E25" s="7">
        <v>179226407744</v>
      </c>
      <c r="F25" s="7"/>
      <c r="G25" s="7">
        <v>222383180606.573</v>
      </c>
      <c r="H25" s="7"/>
      <c r="I25" s="7">
        <v>0</v>
      </c>
      <c r="J25" s="7"/>
      <c r="K25" s="7">
        <v>0</v>
      </c>
      <c r="L25" s="7"/>
      <c r="M25" s="7">
        <v>-67100864</v>
      </c>
      <c r="N25" s="7"/>
      <c r="O25" s="7">
        <v>0</v>
      </c>
      <c r="P25" s="7"/>
      <c r="Q25" s="7">
        <v>0</v>
      </c>
      <c r="R25" s="7"/>
      <c r="S25" s="7">
        <v>0</v>
      </c>
      <c r="T25" s="7"/>
      <c r="U25" s="7">
        <v>0</v>
      </c>
      <c r="V25" s="7"/>
      <c r="W25" s="7">
        <v>0</v>
      </c>
      <c r="X25" s="4"/>
      <c r="Y25" s="8">
        <v>0</v>
      </c>
    </row>
    <row r="26" spans="1:25">
      <c r="A26" s="1" t="s">
        <v>32</v>
      </c>
      <c r="C26" s="7">
        <v>164500000</v>
      </c>
      <c r="D26" s="7"/>
      <c r="E26" s="7">
        <v>249169840904</v>
      </c>
      <c r="F26" s="7"/>
      <c r="G26" s="7">
        <v>247571134650</v>
      </c>
      <c r="H26" s="7"/>
      <c r="I26" s="7">
        <v>0</v>
      </c>
      <c r="J26" s="7"/>
      <c r="K26" s="7">
        <v>0</v>
      </c>
      <c r="L26" s="7"/>
      <c r="M26" s="7">
        <v>0</v>
      </c>
      <c r="N26" s="7"/>
      <c r="O26" s="7">
        <v>0</v>
      </c>
      <c r="P26" s="7"/>
      <c r="Q26" s="7">
        <v>164500000</v>
      </c>
      <c r="R26" s="7"/>
      <c r="S26" s="7">
        <v>1514</v>
      </c>
      <c r="T26" s="7"/>
      <c r="U26" s="7">
        <v>249169840904</v>
      </c>
      <c r="V26" s="7"/>
      <c r="W26" s="7">
        <v>247571134650</v>
      </c>
      <c r="X26" s="4"/>
      <c r="Y26" s="8">
        <v>1.1009456989954671E-2</v>
      </c>
    </row>
    <row r="27" spans="1:25">
      <c r="A27" s="1" t="s">
        <v>33</v>
      </c>
      <c r="C27" s="7">
        <v>53902374</v>
      </c>
      <c r="D27" s="7"/>
      <c r="E27" s="7">
        <v>570284613187</v>
      </c>
      <c r="F27" s="7"/>
      <c r="G27" s="7">
        <v>999833679961.90198</v>
      </c>
      <c r="H27" s="7"/>
      <c r="I27" s="7">
        <v>0</v>
      </c>
      <c r="J27" s="7"/>
      <c r="K27" s="7">
        <v>0</v>
      </c>
      <c r="L27" s="7"/>
      <c r="M27" s="7">
        <v>0</v>
      </c>
      <c r="N27" s="7"/>
      <c r="O27" s="7">
        <v>0</v>
      </c>
      <c r="P27" s="7"/>
      <c r="Q27" s="7">
        <v>53902374</v>
      </c>
      <c r="R27" s="7"/>
      <c r="S27" s="7">
        <v>19190</v>
      </c>
      <c r="T27" s="7"/>
      <c r="U27" s="7">
        <v>570284613187</v>
      </c>
      <c r="V27" s="7"/>
      <c r="W27" s="7">
        <v>1028231957045.49</v>
      </c>
      <c r="X27" s="4"/>
      <c r="Y27" s="8">
        <v>4.572534485004931E-2</v>
      </c>
    </row>
    <row r="28" spans="1:25">
      <c r="A28" s="1" t="s">
        <v>34</v>
      </c>
      <c r="C28" s="7">
        <v>10428718</v>
      </c>
      <c r="D28" s="7"/>
      <c r="E28" s="7">
        <v>247010359791</v>
      </c>
      <c r="F28" s="7"/>
      <c r="G28" s="7">
        <v>227548343457.405</v>
      </c>
      <c r="H28" s="7"/>
      <c r="I28" s="7">
        <v>0</v>
      </c>
      <c r="J28" s="7"/>
      <c r="K28" s="7">
        <v>0</v>
      </c>
      <c r="L28" s="7"/>
      <c r="M28" s="7">
        <v>0</v>
      </c>
      <c r="N28" s="7"/>
      <c r="O28" s="7">
        <v>0</v>
      </c>
      <c r="P28" s="7"/>
      <c r="Q28" s="7">
        <v>10428718</v>
      </c>
      <c r="R28" s="7"/>
      <c r="S28" s="7">
        <v>20350</v>
      </c>
      <c r="T28" s="7"/>
      <c r="U28" s="7">
        <v>247010359791</v>
      </c>
      <c r="V28" s="7"/>
      <c r="W28" s="7">
        <v>210961676052.76501</v>
      </c>
      <c r="X28" s="4"/>
      <c r="Y28" s="8">
        <v>9.3814390046528268E-3</v>
      </c>
    </row>
    <row r="29" spans="1:25">
      <c r="A29" s="1" t="s">
        <v>35</v>
      </c>
      <c r="C29" s="7">
        <v>283000000</v>
      </c>
      <c r="D29" s="7"/>
      <c r="E29" s="7">
        <v>267968904851</v>
      </c>
      <c r="F29" s="7"/>
      <c r="G29" s="7">
        <v>318168565650</v>
      </c>
      <c r="H29" s="7"/>
      <c r="I29" s="7">
        <v>33430000</v>
      </c>
      <c r="J29" s="7"/>
      <c r="K29" s="7">
        <v>39897897713</v>
      </c>
      <c r="L29" s="7"/>
      <c r="M29" s="7">
        <v>0</v>
      </c>
      <c r="N29" s="7"/>
      <c r="O29" s="7">
        <v>0</v>
      </c>
      <c r="P29" s="7"/>
      <c r="Q29" s="7">
        <v>316430000</v>
      </c>
      <c r="R29" s="7"/>
      <c r="S29" s="7">
        <v>1184</v>
      </c>
      <c r="T29" s="7"/>
      <c r="U29" s="7">
        <v>307866802564</v>
      </c>
      <c r="V29" s="7"/>
      <c r="W29" s="7">
        <v>372423933936</v>
      </c>
      <c r="X29" s="4"/>
      <c r="Y29" s="8">
        <v>1.6561645155016506E-2</v>
      </c>
    </row>
    <row r="30" spans="1:25">
      <c r="A30" s="1" t="s">
        <v>36</v>
      </c>
      <c r="C30" s="7">
        <v>8898275</v>
      </c>
      <c r="D30" s="7"/>
      <c r="E30" s="7">
        <v>110119646617</v>
      </c>
      <c r="F30" s="7"/>
      <c r="G30" s="7">
        <v>260494976267.43799</v>
      </c>
      <c r="H30" s="7"/>
      <c r="I30" s="7">
        <v>0</v>
      </c>
      <c r="J30" s="7"/>
      <c r="K30" s="7">
        <v>0</v>
      </c>
      <c r="L30" s="7"/>
      <c r="M30" s="7">
        <v>0</v>
      </c>
      <c r="N30" s="7"/>
      <c r="O30" s="7">
        <v>0</v>
      </c>
      <c r="P30" s="7"/>
      <c r="Q30" s="7">
        <v>8898275</v>
      </c>
      <c r="R30" s="7"/>
      <c r="S30" s="7">
        <v>29200</v>
      </c>
      <c r="T30" s="7"/>
      <c r="U30" s="7">
        <v>110119646617</v>
      </c>
      <c r="V30" s="7"/>
      <c r="W30" s="7">
        <v>258283643701.5</v>
      </c>
      <c r="X30" s="4"/>
      <c r="Y30" s="8">
        <v>1.1485840910171071E-2</v>
      </c>
    </row>
    <row r="31" spans="1:25">
      <c r="A31" s="1" t="s">
        <v>37</v>
      </c>
      <c r="C31" s="7">
        <v>23682052</v>
      </c>
      <c r="D31" s="7"/>
      <c r="E31" s="7">
        <v>223497824049</v>
      </c>
      <c r="F31" s="7"/>
      <c r="G31" s="7">
        <v>184327155880.39801</v>
      </c>
      <c r="H31" s="7"/>
      <c r="I31" s="7">
        <v>0</v>
      </c>
      <c r="J31" s="7"/>
      <c r="K31" s="7">
        <v>0</v>
      </c>
      <c r="L31" s="7"/>
      <c r="M31" s="7">
        <v>0</v>
      </c>
      <c r="N31" s="7"/>
      <c r="O31" s="7">
        <v>0</v>
      </c>
      <c r="P31" s="7"/>
      <c r="Q31" s="7">
        <v>23682052</v>
      </c>
      <c r="R31" s="7"/>
      <c r="S31" s="7">
        <v>7710</v>
      </c>
      <c r="T31" s="7"/>
      <c r="U31" s="7">
        <v>223497824049</v>
      </c>
      <c r="V31" s="7"/>
      <c r="W31" s="7">
        <v>181502218625.526</v>
      </c>
      <c r="X31" s="4"/>
      <c r="Y31" s="8">
        <v>8.0713806654562591E-3</v>
      </c>
    </row>
    <row r="32" spans="1:25">
      <c r="A32" s="1" t="s">
        <v>38</v>
      </c>
      <c r="C32" s="7">
        <v>39558925</v>
      </c>
      <c r="D32" s="7"/>
      <c r="E32" s="7">
        <v>181441156750</v>
      </c>
      <c r="F32" s="7"/>
      <c r="G32" s="7">
        <v>267400135894.5</v>
      </c>
      <c r="H32" s="7"/>
      <c r="I32" s="7">
        <v>0</v>
      </c>
      <c r="J32" s="7"/>
      <c r="K32" s="7">
        <v>0</v>
      </c>
      <c r="L32" s="7"/>
      <c r="M32" s="7">
        <v>-5098498</v>
      </c>
      <c r="N32" s="7"/>
      <c r="O32" s="7">
        <v>34258268784</v>
      </c>
      <c r="P32" s="7"/>
      <c r="Q32" s="7">
        <v>34460427</v>
      </c>
      <c r="R32" s="7"/>
      <c r="S32" s="7">
        <v>6550</v>
      </c>
      <c r="T32" s="7"/>
      <c r="U32" s="7">
        <v>158056361164</v>
      </c>
      <c r="V32" s="7"/>
      <c r="W32" s="7">
        <v>224372787858.742</v>
      </c>
      <c r="X32" s="4"/>
      <c r="Y32" s="8">
        <v>9.9778294474405678E-3</v>
      </c>
    </row>
    <row r="33" spans="1:25">
      <c r="A33" s="1" t="s">
        <v>39</v>
      </c>
      <c r="C33" s="7">
        <v>272876853</v>
      </c>
      <c r="D33" s="7"/>
      <c r="E33" s="7">
        <v>1002069403684</v>
      </c>
      <c r="F33" s="7"/>
      <c r="G33" s="7">
        <v>1186190399823.8899</v>
      </c>
      <c r="H33" s="7"/>
      <c r="I33" s="7">
        <v>67100864</v>
      </c>
      <c r="J33" s="7"/>
      <c r="K33" s="7">
        <v>0</v>
      </c>
      <c r="L33" s="7"/>
      <c r="M33" s="7">
        <v>0</v>
      </c>
      <c r="N33" s="7"/>
      <c r="O33" s="7">
        <v>0</v>
      </c>
      <c r="P33" s="7"/>
      <c r="Q33" s="7">
        <v>339977717</v>
      </c>
      <c r="R33" s="7"/>
      <c r="S33" s="7">
        <v>4627</v>
      </c>
      <c r="T33" s="7"/>
      <c r="U33" s="7">
        <v>1248396675428</v>
      </c>
      <c r="V33" s="7"/>
      <c r="W33" s="7">
        <v>1563717089024.47</v>
      </c>
      <c r="X33" s="4"/>
      <c r="Y33" s="8">
        <v>6.9538300821743323E-2</v>
      </c>
    </row>
    <row r="34" spans="1:25">
      <c r="A34" s="1" t="s">
        <v>40</v>
      </c>
      <c r="C34" s="7">
        <v>35273977</v>
      </c>
      <c r="D34" s="7"/>
      <c r="E34" s="7">
        <v>148601447270</v>
      </c>
      <c r="F34" s="7"/>
      <c r="G34" s="7">
        <v>542441578066.07001</v>
      </c>
      <c r="H34" s="7"/>
      <c r="I34" s="7">
        <v>0</v>
      </c>
      <c r="J34" s="7"/>
      <c r="K34" s="7">
        <v>0</v>
      </c>
      <c r="L34" s="7"/>
      <c r="M34" s="7">
        <v>0</v>
      </c>
      <c r="N34" s="7"/>
      <c r="O34" s="7">
        <v>0</v>
      </c>
      <c r="P34" s="7"/>
      <c r="Q34" s="7">
        <v>35273977</v>
      </c>
      <c r="R34" s="7"/>
      <c r="S34" s="7">
        <v>15220</v>
      </c>
      <c r="T34" s="7"/>
      <c r="U34" s="7">
        <v>148601447270</v>
      </c>
      <c r="V34" s="7"/>
      <c r="W34" s="7">
        <v>533675553856.85699</v>
      </c>
      <c r="X34" s="4"/>
      <c r="Y34" s="8">
        <v>2.373248426188164E-2</v>
      </c>
    </row>
    <row r="35" spans="1:25">
      <c r="A35" s="1" t="s">
        <v>41</v>
      </c>
      <c r="C35" s="7">
        <v>66410148</v>
      </c>
      <c r="D35" s="7"/>
      <c r="E35" s="7">
        <v>844747002266</v>
      </c>
      <c r="F35" s="7"/>
      <c r="G35" s="7">
        <v>1350667055892.9199</v>
      </c>
      <c r="H35" s="7"/>
      <c r="I35" s="7">
        <v>0</v>
      </c>
      <c r="J35" s="7"/>
      <c r="K35" s="7">
        <v>0</v>
      </c>
      <c r="L35" s="7"/>
      <c r="M35" s="7">
        <v>0</v>
      </c>
      <c r="N35" s="7"/>
      <c r="O35" s="7">
        <v>0</v>
      </c>
      <c r="P35" s="7"/>
      <c r="Q35" s="7">
        <v>66410148</v>
      </c>
      <c r="R35" s="7"/>
      <c r="S35" s="7">
        <v>20470</v>
      </c>
      <c r="T35" s="7"/>
      <c r="U35" s="7">
        <v>844747002266</v>
      </c>
      <c r="V35" s="7"/>
      <c r="W35" s="7">
        <v>1351327205969.1201</v>
      </c>
      <c r="X35" s="4"/>
      <c r="Y35" s="8">
        <v>6.0093349632643234E-2</v>
      </c>
    </row>
    <row r="36" spans="1:25">
      <c r="A36" s="1" t="s">
        <v>42</v>
      </c>
      <c r="C36" s="7">
        <v>10156472</v>
      </c>
      <c r="D36" s="7"/>
      <c r="E36" s="7">
        <v>240697795239</v>
      </c>
      <c r="F36" s="7"/>
      <c r="G36" s="7">
        <v>420802988529.888</v>
      </c>
      <c r="H36" s="7"/>
      <c r="I36" s="7">
        <v>0</v>
      </c>
      <c r="J36" s="7"/>
      <c r="K36" s="7">
        <v>0</v>
      </c>
      <c r="L36" s="7"/>
      <c r="M36" s="7">
        <v>0</v>
      </c>
      <c r="N36" s="7"/>
      <c r="O36" s="7">
        <v>0</v>
      </c>
      <c r="P36" s="7"/>
      <c r="Q36" s="7">
        <v>10156472</v>
      </c>
      <c r="R36" s="7"/>
      <c r="S36" s="7">
        <v>42740</v>
      </c>
      <c r="T36" s="7"/>
      <c r="U36" s="7">
        <v>240697795239</v>
      </c>
      <c r="V36" s="7"/>
      <c r="W36" s="7">
        <v>431504791980.98401</v>
      </c>
      <c r="X36" s="4"/>
      <c r="Y36" s="8">
        <v>1.9188963426572805E-2</v>
      </c>
    </row>
    <row r="37" spans="1:25">
      <c r="A37" s="1" t="s">
        <v>43</v>
      </c>
      <c r="C37" s="7">
        <v>1975806</v>
      </c>
      <c r="D37" s="7"/>
      <c r="E37" s="7">
        <v>119320395820</v>
      </c>
      <c r="F37" s="7"/>
      <c r="G37" s="7">
        <v>259647403958.45999</v>
      </c>
      <c r="H37" s="7"/>
      <c r="I37" s="7">
        <v>0</v>
      </c>
      <c r="J37" s="7"/>
      <c r="K37" s="7">
        <v>0</v>
      </c>
      <c r="L37" s="7"/>
      <c r="M37" s="7">
        <v>0</v>
      </c>
      <c r="N37" s="7"/>
      <c r="O37" s="7">
        <v>0</v>
      </c>
      <c r="P37" s="7"/>
      <c r="Q37" s="7">
        <v>1975806</v>
      </c>
      <c r="R37" s="7"/>
      <c r="S37" s="7">
        <v>140500</v>
      </c>
      <c r="T37" s="7"/>
      <c r="U37" s="7">
        <v>119320395820</v>
      </c>
      <c r="V37" s="7"/>
      <c r="W37" s="7">
        <v>275949018579.15002</v>
      </c>
      <c r="X37" s="4"/>
      <c r="Y37" s="8">
        <v>1.2271417892729501E-2</v>
      </c>
    </row>
    <row r="38" spans="1:25">
      <c r="A38" s="1" t="s">
        <v>44</v>
      </c>
      <c r="C38" s="7">
        <v>4785428</v>
      </c>
      <c r="D38" s="7"/>
      <c r="E38" s="7">
        <v>234173650820</v>
      </c>
      <c r="F38" s="7"/>
      <c r="G38" s="7">
        <v>423464107696.66803</v>
      </c>
      <c r="H38" s="7"/>
      <c r="I38" s="7">
        <v>0</v>
      </c>
      <c r="J38" s="7"/>
      <c r="K38" s="7">
        <v>0</v>
      </c>
      <c r="L38" s="7"/>
      <c r="M38" s="7">
        <v>0</v>
      </c>
      <c r="N38" s="7"/>
      <c r="O38" s="7">
        <v>0</v>
      </c>
      <c r="P38" s="7"/>
      <c r="Q38" s="7">
        <v>4785428</v>
      </c>
      <c r="R38" s="7"/>
      <c r="S38" s="7">
        <v>79930</v>
      </c>
      <c r="T38" s="7"/>
      <c r="U38" s="7">
        <v>234173650820</v>
      </c>
      <c r="V38" s="7"/>
      <c r="W38" s="7">
        <v>380223389442.76202</v>
      </c>
      <c r="X38" s="4"/>
      <c r="Y38" s="8">
        <v>1.6908485953190156E-2</v>
      </c>
    </row>
    <row r="39" spans="1:25">
      <c r="A39" s="1" t="s">
        <v>45</v>
      </c>
      <c r="C39" s="7">
        <v>2845381</v>
      </c>
      <c r="D39" s="7"/>
      <c r="E39" s="7">
        <v>114029872698</v>
      </c>
      <c r="F39" s="7"/>
      <c r="G39" s="7">
        <v>90623569496.921997</v>
      </c>
      <c r="H39" s="7"/>
      <c r="I39" s="7">
        <v>0</v>
      </c>
      <c r="J39" s="7"/>
      <c r="K39" s="7">
        <v>0</v>
      </c>
      <c r="L39" s="7"/>
      <c r="M39" s="7">
        <v>0</v>
      </c>
      <c r="N39" s="7"/>
      <c r="O39" s="7">
        <v>0</v>
      </c>
      <c r="P39" s="7"/>
      <c r="Q39" s="7">
        <v>2845381</v>
      </c>
      <c r="R39" s="7"/>
      <c r="S39" s="7">
        <v>36080</v>
      </c>
      <c r="T39" s="7"/>
      <c r="U39" s="7">
        <v>114029872698</v>
      </c>
      <c r="V39" s="7"/>
      <c r="W39" s="7">
        <v>102050511468.444</v>
      </c>
      <c r="X39" s="4"/>
      <c r="Y39" s="8">
        <v>4.5381733149265193E-3</v>
      </c>
    </row>
    <row r="40" spans="1:25">
      <c r="A40" s="1" t="s">
        <v>46</v>
      </c>
      <c r="C40" s="7">
        <v>1185372</v>
      </c>
      <c r="D40" s="7"/>
      <c r="E40" s="7">
        <v>62146973469</v>
      </c>
      <c r="F40" s="7"/>
      <c r="G40" s="7">
        <v>50726634525.629997</v>
      </c>
      <c r="H40" s="7"/>
      <c r="I40" s="7">
        <v>0</v>
      </c>
      <c r="J40" s="7"/>
      <c r="K40" s="7">
        <v>0</v>
      </c>
      <c r="L40" s="7"/>
      <c r="M40" s="7">
        <v>0</v>
      </c>
      <c r="N40" s="7"/>
      <c r="O40" s="7">
        <v>0</v>
      </c>
      <c r="P40" s="7"/>
      <c r="Q40" s="7">
        <v>1185372</v>
      </c>
      <c r="R40" s="7"/>
      <c r="S40" s="7">
        <v>41750</v>
      </c>
      <c r="T40" s="7"/>
      <c r="U40" s="7">
        <v>62146973469</v>
      </c>
      <c r="V40" s="7"/>
      <c r="W40" s="7">
        <v>49194819778.050003</v>
      </c>
      <c r="X40" s="4"/>
      <c r="Y40" s="8">
        <v>2.1876874024134661E-3</v>
      </c>
    </row>
    <row r="41" spans="1:25">
      <c r="A41" s="1" t="s">
        <v>47</v>
      </c>
      <c r="C41" s="7">
        <v>33547503</v>
      </c>
      <c r="D41" s="7"/>
      <c r="E41" s="7">
        <v>334768409284</v>
      </c>
      <c r="F41" s="7"/>
      <c r="G41" s="7">
        <v>516892378035.82501</v>
      </c>
      <c r="H41" s="7"/>
      <c r="I41" s="7">
        <v>0</v>
      </c>
      <c r="J41" s="7"/>
      <c r="K41" s="7">
        <v>0</v>
      </c>
      <c r="L41" s="7"/>
      <c r="M41" s="7">
        <v>0</v>
      </c>
      <c r="N41" s="7"/>
      <c r="O41" s="7">
        <v>0</v>
      </c>
      <c r="P41" s="7"/>
      <c r="Q41" s="7">
        <v>33547503</v>
      </c>
      <c r="R41" s="7"/>
      <c r="S41" s="7">
        <v>15400</v>
      </c>
      <c r="T41" s="7"/>
      <c r="U41" s="7">
        <v>334768409284</v>
      </c>
      <c r="V41" s="7"/>
      <c r="W41" s="7">
        <v>513557588500.10999</v>
      </c>
      <c r="X41" s="4"/>
      <c r="Y41" s="8">
        <v>2.2837840891467599E-2</v>
      </c>
    </row>
    <row r="42" spans="1:25">
      <c r="A42" s="1" t="s">
        <v>48</v>
      </c>
      <c r="C42" s="7">
        <v>19633704</v>
      </c>
      <c r="D42" s="7"/>
      <c r="E42" s="7">
        <v>386081500613</v>
      </c>
      <c r="F42" s="7"/>
      <c r="G42" s="7">
        <v>449668994946.04797</v>
      </c>
      <c r="H42" s="7"/>
      <c r="I42" s="7">
        <v>0</v>
      </c>
      <c r="J42" s="7"/>
      <c r="K42" s="7">
        <v>0</v>
      </c>
      <c r="L42" s="7"/>
      <c r="M42" s="7">
        <v>0</v>
      </c>
      <c r="N42" s="7"/>
      <c r="O42" s="7">
        <v>0</v>
      </c>
      <c r="P42" s="7"/>
      <c r="Q42" s="7">
        <v>19633704</v>
      </c>
      <c r="R42" s="7"/>
      <c r="S42" s="7">
        <v>23770</v>
      </c>
      <c r="T42" s="7"/>
      <c r="U42" s="7">
        <v>386081500613</v>
      </c>
      <c r="V42" s="7"/>
      <c r="W42" s="7">
        <v>463916319872.724</v>
      </c>
      <c r="X42" s="4"/>
      <c r="Y42" s="8">
        <v>2.0630299965290436E-2</v>
      </c>
    </row>
    <row r="43" spans="1:25">
      <c r="A43" s="1" t="s">
        <v>49</v>
      </c>
      <c r="C43" s="7">
        <v>15254375</v>
      </c>
      <c r="D43" s="7"/>
      <c r="E43" s="7">
        <v>112818729994</v>
      </c>
      <c r="F43" s="7"/>
      <c r="G43" s="7">
        <v>151787750802.18799</v>
      </c>
      <c r="H43" s="7"/>
      <c r="I43" s="7">
        <v>0</v>
      </c>
      <c r="J43" s="7"/>
      <c r="K43" s="7">
        <v>0</v>
      </c>
      <c r="L43" s="7"/>
      <c r="M43" s="7">
        <v>0</v>
      </c>
      <c r="N43" s="7"/>
      <c r="O43" s="7">
        <v>0</v>
      </c>
      <c r="P43" s="7"/>
      <c r="Q43" s="7">
        <v>15254375</v>
      </c>
      <c r="R43" s="7"/>
      <c r="S43" s="7">
        <v>9080</v>
      </c>
      <c r="T43" s="7"/>
      <c r="U43" s="7">
        <v>112818729994</v>
      </c>
      <c r="V43" s="7"/>
      <c r="W43" s="7">
        <v>137685592136.25</v>
      </c>
      <c r="X43" s="4"/>
      <c r="Y43" s="8">
        <v>6.1228608371629708E-3</v>
      </c>
    </row>
    <row r="44" spans="1:25">
      <c r="A44" s="1" t="s">
        <v>50</v>
      </c>
      <c r="C44" s="7">
        <v>5564166</v>
      </c>
      <c r="D44" s="7"/>
      <c r="E44" s="7">
        <v>25523904677</v>
      </c>
      <c r="F44" s="7"/>
      <c r="G44" s="7">
        <v>26764795528.319698</v>
      </c>
      <c r="H44" s="7"/>
      <c r="I44" s="7">
        <v>0</v>
      </c>
      <c r="J44" s="7"/>
      <c r="K44" s="7">
        <v>0</v>
      </c>
      <c r="L44" s="7"/>
      <c r="M44" s="7">
        <v>-750000</v>
      </c>
      <c r="N44" s="7"/>
      <c r="O44" s="7">
        <v>4931730809</v>
      </c>
      <c r="P44" s="7"/>
      <c r="Q44" s="7">
        <v>4814166</v>
      </c>
      <c r="R44" s="7"/>
      <c r="S44" s="7">
        <v>6748</v>
      </c>
      <c r="T44" s="7"/>
      <c r="U44" s="7">
        <v>22083509747</v>
      </c>
      <c r="V44" s="7"/>
      <c r="W44" s="7">
        <v>32292700514.600399</v>
      </c>
      <c r="X44" s="4"/>
      <c r="Y44" s="8">
        <v>1.4360523003119829E-3</v>
      </c>
    </row>
    <row r="45" spans="1:25">
      <c r="A45" s="1" t="s">
        <v>51</v>
      </c>
      <c r="C45" s="7">
        <v>22901468</v>
      </c>
      <c r="D45" s="7"/>
      <c r="E45" s="7">
        <v>364435313150</v>
      </c>
      <c r="F45" s="7"/>
      <c r="G45" s="7">
        <v>431628272871.98401</v>
      </c>
      <c r="H45" s="7"/>
      <c r="I45" s="7">
        <v>0</v>
      </c>
      <c r="J45" s="7"/>
      <c r="K45" s="7">
        <v>0</v>
      </c>
      <c r="L45" s="7"/>
      <c r="M45" s="7">
        <v>0</v>
      </c>
      <c r="N45" s="7"/>
      <c r="O45" s="7">
        <v>0</v>
      </c>
      <c r="P45" s="7"/>
      <c r="Q45" s="7">
        <v>22901468</v>
      </c>
      <c r="R45" s="7"/>
      <c r="S45" s="7">
        <v>17640</v>
      </c>
      <c r="T45" s="7"/>
      <c r="U45" s="7">
        <v>364435313150</v>
      </c>
      <c r="V45" s="7"/>
      <c r="W45" s="7">
        <v>401578203241.65601</v>
      </c>
      <c r="X45" s="4"/>
      <c r="Y45" s="8">
        <v>1.7858131817114438E-2</v>
      </c>
    </row>
    <row r="46" spans="1:25">
      <c r="A46" s="1" t="s">
        <v>52</v>
      </c>
      <c r="C46" s="7">
        <v>4075328</v>
      </c>
      <c r="D46" s="7"/>
      <c r="E46" s="7">
        <v>209293934385</v>
      </c>
      <c r="F46" s="7"/>
      <c r="G46" s="7">
        <v>233220663993.888</v>
      </c>
      <c r="H46" s="7"/>
      <c r="I46" s="7">
        <v>0</v>
      </c>
      <c r="J46" s="7"/>
      <c r="K46" s="7">
        <v>0</v>
      </c>
      <c r="L46" s="7"/>
      <c r="M46" s="7">
        <v>0</v>
      </c>
      <c r="N46" s="7"/>
      <c r="O46" s="7">
        <v>0</v>
      </c>
      <c r="P46" s="7"/>
      <c r="Q46" s="7">
        <v>4075328</v>
      </c>
      <c r="R46" s="7"/>
      <c r="S46" s="7">
        <v>54950</v>
      </c>
      <c r="T46" s="7"/>
      <c r="U46" s="7">
        <v>209293934385</v>
      </c>
      <c r="V46" s="7"/>
      <c r="W46" s="7">
        <v>222606834922.07999</v>
      </c>
      <c r="X46" s="4"/>
      <c r="Y46" s="8">
        <v>9.8992977440982097E-3</v>
      </c>
    </row>
    <row r="47" spans="1:25">
      <c r="A47" s="1" t="s">
        <v>53</v>
      </c>
      <c r="C47" s="7">
        <v>11465714</v>
      </c>
      <c r="D47" s="7"/>
      <c r="E47" s="7">
        <v>155697172681</v>
      </c>
      <c r="F47" s="7"/>
      <c r="G47" s="7">
        <v>182587837887.23401</v>
      </c>
      <c r="H47" s="7"/>
      <c r="I47" s="7">
        <v>0</v>
      </c>
      <c r="J47" s="7"/>
      <c r="K47" s="7">
        <v>0</v>
      </c>
      <c r="L47" s="7"/>
      <c r="M47" s="7">
        <v>-713316</v>
      </c>
      <c r="N47" s="7"/>
      <c r="O47" s="7">
        <v>10936985103</v>
      </c>
      <c r="P47" s="7"/>
      <c r="Q47" s="7">
        <v>10752398</v>
      </c>
      <c r="R47" s="7"/>
      <c r="S47" s="7">
        <v>14430</v>
      </c>
      <c r="T47" s="7"/>
      <c r="U47" s="7">
        <v>146010790783</v>
      </c>
      <c r="V47" s="7"/>
      <c r="W47" s="7">
        <v>154233918376.31699</v>
      </c>
      <c r="X47" s="4"/>
      <c r="Y47" s="8">
        <v>6.8587628083411597E-3</v>
      </c>
    </row>
    <row r="48" spans="1:25">
      <c r="A48" s="1" t="s">
        <v>54</v>
      </c>
      <c r="C48" s="7">
        <v>29660529</v>
      </c>
      <c r="D48" s="7"/>
      <c r="E48" s="7">
        <v>504271217860</v>
      </c>
      <c r="F48" s="7"/>
      <c r="G48" s="7">
        <v>434594880085.11298</v>
      </c>
      <c r="H48" s="7"/>
      <c r="I48" s="7">
        <v>0</v>
      </c>
      <c r="J48" s="7"/>
      <c r="K48" s="7">
        <v>0</v>
      </c>
      <c r="L48" s="7"/>
      <c r="M48" s="7">
        <v>0</v>
      </c>
      <c r="N48" s="7"/>
      <c r="O48" s="7">
        <v>0</v>
      </c>
      <c r="P48" s="7"/>
      <c r="Q48" s="7">
        <v>29660529</v>
      </c>
      <c r="R48" s="7"/>
      <c r="S48" s="7">
        <v>14850</v>
      </c>
      <c r="T48" s="7"/>
      <c r="U48" s="7">
        <v>504271217860</v>
      </c>
      <c r="V48" s="7"/>
      <c r="W48" s="7">
        <v>437838125458.883</v>
      </c>
      <c r="X48" s="4"/>
      <c r="Y48" s="8">
        <v>1.947060596388453E-2</v>
      </c>
    </row>
    <row r="49" spans="1:25">
      <c r="A49" s="1" t="s">
        <v>55</v>
      </c>
      <c r="C49" s="7">
        <v>291888025</v>
      </c>
      <c r="D49" s="7"/>
      <c r="E49" s="7">
        <v>922435249462</v>
      </c>
      <c r="F49" s="7"/>
      <c r="G49" s="7">
        <v>1558112434019.21</v>
      </c>
      <c r="H49" s="7"/>
      <c r="I49" s="7">
        <v>564000</v>
      </c>
      <c r="J49" s="7"/>
      <c r="K49" s="7">
        <v>3061658518</v>
      </c>
      <c r="L49" s="7"/>
      <c r="M49" s="7">
        <v>0</v>
      </c>
      <c r="N49" s="7"/>
      <c r="O49" s="7">
        <v>0</v>
      </c>
      <c r="P49" s="7"/>
      <c r="Q49" s="7">
        <v>292452025</v>
      </c>
      <c r="R49" s="7"/>
      <c r="S49" s="7">
        <v>5330</v>
      </c>
      <c r="T49" s="7"/>
      <c r="U49" s="7">
        <v>925496907980</v>
      </c>
      <c r="V49" s="7"/>
      <c r="W49" s="7">
        <v>1549494615955.1599</v>
      </c>
      <c r="X49" s="4"/>
      <c r="Y49" s="8">
        <v>6.8905829246376823E-2</v>
      </c>
    </row>
    <row r="50" spans="1:25">
      <c r="A50" s="1" t="s">
        <v>56</v>
      </c>
      <c r="C50" s="7">
        <v>29800000</v>
      </c>
      <c r="D50" s="7"/>
      <c r="E50" s="7">
        <v>50069057514</v>
      </c>
      <c r="F50" s="7"/>
      <c r="G50" s="7">
        <v>49825364580</v>
      </c>
      <c r="H50" s="7"/>
      <c r="I50" s="7">
        <v>0</v>
      </c>
      <c r="J50" s="7"/>
      <c r="K50" s="7">
        <v>0</v>
      </c>
      <c r="L50" s="7"/>
      <c r="M50" s="7">
        <v>0</v>
      </c>
      <c r="N50" s="7"/>
      <c r="O50" s="7">
        <v>0</v>
      </c>
      <c r="P50" s="7"/>
      <c r="Q50" s="7">
        <v>29800000</v>
      </c>
      <c r="R50" s="7"/>
      <c r="S50" s="7">
        <v>1769</v>
      </c>
      <c r="T50" s="7"/>
      <c r="U50" s="7">
        <v>50069057514</v>
      </c>
      <c r="V50" s="7"/>
      <c r="W50" s="7">
        <v>52402538610</v>
      </c>
      <c r="X50" s="4"/>
      <c r="Y50" s="8">
        <v>2.3303342524436505E-3</v>
      </c>
    </row>
    <row r="51" spans="1:25">
      <c r="A51" s="1" t="s">
        <v>57</v>
      </c>
      <c r="C51" s="7">
        <v>49113696</v>
      </c>
      <c r="D51" s="7"/>
      <c r="E51" s="7">
        <v>1080429107772</v>
      </c>
      <c r="F51" s="7"/>
      <c r="G51" s="7">
        <v>1872791570357.5701</v>
      </c>
      <c r="H51" s="7"/>
      <c r="I51" s="7">
        <v>0</v>
      </c>
      <c r="J51" s="7"/>
      <c r="K51" s="7">
        <v>0</v>
      </c>
      <c r="L51" s="7"/>
      <c r="M51" s="7">
        <v>0</v>
      </c>
      <c r="N51" s="7"/>
      <c r="O51" s="7">
        <v>0</v>
      </c>
      <c r="P51" s="7"/>
      <c r="Q51" s="7">
        <v>49113696</v>
      </c>
      <c r="R51" s="7"/>
      <c r="S51" s="7">
        <v>39410</v>
      </c>
      <c r="T51" s="7"/>
      <c r="U51" s="7">
        <v>1080429107772</v>
      </c>
      <c r="V51" s="7"/>
      <c r="W51" s="7">
        <v>1924054113341.8101</v>
      </c>
      <c r="X51" s="4"/>
      <c r="Y51" s="8">
        <v>8.5562442637462086E-2</v>
      </c>
    </row>
    <row r="52" spans="1:25">
      <c r="A52" s="1" t="s">
        <v>58</v>
      </c>
      <c r="C52" s="7">
        <v>28325252</v>
      </c>
      <c r="D52" s="7"/>
      <c r="E52" s="7">
        <v>366803055258</v>
      </c>
      <c r="F52" s="7"/>
      <c r="G52" s="7">
        <v>181329255873.86401</v>
      </c>
      <c r="H52" s="7"/>
      <c r="I52" s="7">
        <v>0</v>
      </c>
      <c r="J52" s="7"/>
      <c r="K52" s="7">
        <v>0</v>
      </c>
      <c r="L52" s="7"/>
      <c r="M52" s="7">
        <v>0</v>
      </c>
      <c r="N52" s="7"/>
      <c r="O52" s="7">
        <v>0</v>
      </c>
      <c r="P52" s="7"/>
      <c r="Q52" s="7">
        <v>28325252</v>
      </c>
      <c r="R52" s="7"/>
      <c r="S52" s="7">
        <v>5940</v>
      </c>
      <c r="T52" s="7"/>
      <c r="U52" s="7">
        <v>366803055258</v>
      </c>
      <c r="V52" s="7"/>
      <c r="W52" s="7">
        <v>167250897498.564</v>
      </c>
      <c r="X52" s="4"/>
      <c r="Y52" s="8">
        <v>7.4376262206211031E-3</v>
      </c>
    </row>
    <row r="53" spans="1:25">
      <c r="A53" s="1" t="s">
        <v>59</v>
      </c>
      <c r="C53" s="7">
        <v>11589687</v>
      </c>
      <c r="D53" s="7"/>
      <c r="E53" s="7">
        <v>150068256910</v>
      </c>
      <c r="F53" s="7"/>
      <c r="G53" s="7">
        <v>285944477953.52698</v>
      </c>
      <c r="H53" s="7"/>
      <c r="I53" s="7">
        <v>0</v>
      </c>
      <c r="J53" s="7"/>
      <c r="K53" s="7">
        <v>0</v>
      </c>
      <c r="L53" s="7"/>
      <c r="M53" s="7">
        <v>0</v>
      </c>
      <c r="N53" s="7"/>
      <c r="O53" s="7">
        <v>0</v>
      </c>
      <c r="P53" s="7"/>
      <c r="Q53" s="7">
        <v>11589687</v>
      </c>
      <c r="R53" s="7"/>
      <c r="S53" s="7">
        <v>23460</v>
      </c>
      <c r="T53" s="7"/>
      <c r="U53" s="7">
        <v>150068256910</v>
      </c>
      <c r="V53" s="7"/>
      <c r="W53" s="7">
        <v>270276287380.73099</v>
      </c>
      <c r="X53" s="4"/>
      <c r="Y53" s="8">
        <v>1.2019152255086157E-2</v>
      </c>
    </row>
    <row r="54" spans="1:25">
      <c r="A54" s="1" t="s">
        <v>60</v>
      </c>
      <c r="C54" s="7">
        <v>17739100</v>
      </c>
      <c r="D54" s="7"/>
      <c r="E54" s="7">
        <v>798091833441</v>
      </c>
      <c r="F54" s="7"/>
      <c r="G54" s="7">
        <v>337858863121.79999</v>
      </c>
      <c r="H54" s="7"/>
      <c r="I54" s="7">
        <v>0</v>
      </c>
      <c r="J54" s="7"/>
      <c r="K54" s="7">
        <v>0</v>
      </c>
      <c r="L54" s="7"/>
      <c r="M54" s="7">
        <v>-630000</v>
      </c>
      <c r="N54" s="7"/>
      <c r="O54" s="7">
        <v>12859329049</v>
      </c>
      <c r="P54" s="7"/>
      <c r="Q54" s="7">
        <v>17109100</v>
      </c>
      <c r="R54" s="7"/>
      <c r="S54" s="7">
        <v>20100</v>
      </c>
      <c r="T54" s="7"/>
      <c r="U54" s="7">
        <v>769747788080</v>
      </c>
      <c r="V54" s="7"/>
      <c r="W54" s="7">
        <v>341846747185.5</v>
      </c>
      <c r="X54" s="4"/>
      <c r="Y54" s="8">
        <v>1.5201881534433847E-2</v>
      </c>
    </row>
    <row r="55" spans="1:25">
      <c r="A55" s="1" t="s">
        <v>61</v>
      </c>
      <c r="C55" s="7">
        <v>66599619</v>
      </c>
      <c r="D55" s="7"/>
      <c r="E55" s="7">
        <v>233838011489</v>
      </c>
      <c r="F55" s="7"/>
      <c r="G55" s="7">
        <v>314598325220.54602</v>
      </c>
      <c r="H55" s="7"/>
      <c r="I55" s="7">
        <v>0</v>
      </c>
      <c r="J55" s="7"/>
      <c r="K55" s="7">
        <v>0</v>
      </c>
      <c r="L55" s="7"/>
      <c r="M55" s="7">
        <v>0</v>
      </c>
      <c r="N55" s="7"/>
      <c r="O55" s="7">
        <v>0</v>
      </c>
      <c r="P55" s="7"/>
      <c r="Q55" s="7">
        <v>66599619</v>
      </c>
      <c r="R55" s="7"/>
      <c r="S55" s="7">
        <v>4103</v>
      </c>
      <c r="T55" s="7"/>
      <c r="U55" s="7">
        <v>233838011489</v>
      </c>
      <c r="V55" s="7"/>
      <c r="W55" s="7">
        <v>271632350248.29599</v>
      </c>
      <c r="X55" s="4"/>
      <c r="Y55" s="8">
        <v>1.2079456198989948E-2</v>
      </c>
    </row>
    <row r="56" spans="1:25">
      <c r="A56" s="1" t="s">
        <v>62</v>
      </c>
      <c r="C56" s="7">
        <v>60000000</v>
      </c>
      <c r="D56" s="7"/>
      <c r="E56" s="7">
        <v>420145360000</v>
      </c>
      <c r="F56" s="7"/>
      <c r="G56" s="7">
        <v>417501000000</v>
      </c>
      <c r="H56" s="7"/>
      <c r="I56" s="7">
        <v>900000</v>
      </c>
      <c r="J56" s="7"/>
      <c r="K56" s="7">
        <v>6249794409</v>
      </c>
      <c r="L56" s="7"/>
      <c r="M56" s="7">
        <v>0</v>
      </c>
      <c r="N56" s="7"/>
      <c r="O56" s="7">
        <v>0</v>
      </c>
      <c r="P56" s="7"/>
      <c r="Q56" s="7">
        <v>60900000</v>
      </c>
      <c r="R56" s="7"/>
      <c r="S56" s="7">
        <v>6920</v>
      </c>
      <c r="T56" s="7"/>
      <c r="U56" s="7">
        <v>426395154409</v>
      </c>
      <c r="V56" s="7"/>
      <c r="W56" s="7">
        <v>418920503400</v>
      </c>
      <c r="X56" s="4"/>
      <c r="Y56" s="8">
        <v>1.8629341707839767E-2</v>
      </c>
    </row>
    <row r="57" spans="1:25">
      <c r="A57" s="1" t="s">
        <v>63</v>
      </c>
      <c r="C57" s="7">
        <v>3800001</v>
      </c>
      <c r="D57" s="7"/>
      <c r="E57" s="7">
        <v>25112788892</v>
      </c>
      <c r="F57" s="7"/>
      <c r="G57" s="7">
        <v>20360137457.929501</v>
      </c>
      <c r="H57" s="7"/>
      <c r="I57" s="7">
        <v>0</v>
      </c>
      <c r="J57" s="7"/>
      <c r="K57" s="7">
        <v>0</v>
      </c>
      <c r="L57" s="7"/>
      <c r="M57" s="7">
        <v>0</v>
      </c>
      <c r="N57" s="7"/>
      <c r="O57" s="7">
        <v>0</v>
      </c>
      <c r="P57" s="7"/>
      <c r="Q57" s="7">
        <v>3800001</v>
      </c>
      <c r="R57" s="7"/>
      <c r="S57" s="7">
        <v>5120</v>
      </c>
      <c r="T57" s="7"/>
      <c r="U57" s="7">
        <v>25112788892</v>
      </c>
      <c r="V57" s="7"/>
      <c r="W57" s="7">
        <v>19340241889.535999</v>
      </c>
      <c r="X57" s="4"/>
      <c r="Y57" s="8">
        <v>8.60058106366829E-4</v>
      </c>
    </row>
    <row r="58" spans="1:25">
      <c r="A58" s="1" t="s">
        <v>64</v>
      </c>
      <c r="C58" s="7">
        <v>1476919</v>
      </c>
      <c r="D58" s="7"/>
      <c r="E58" s="7">
        <v>147373421418</v>
      </c>
      <c r="F58" s="7"/>
      <c r="G58" s="7">
        <v>115101496424.88</v>
      </c>
      <c r="H58" s="7"/>
      <c r="I58" s="7">
        <v>0</v>
      </c>
      <c r="J58" s="7"/>
      <c r="K58" s="7">
        <v>0</v>
      </c>
      <c r="L58" s="7"/>
      <c r="M58" s="7">
        <v>-1476919</v>
      </c>
      <c r="N58" s="7"/>
      <c r="O58" s="7">
        <v>110853661177</v>
      </c>
      <c r="P58" s="7"/>
      <c r="Q58" s="7">
        <v>0</v>
      </c>
      <c r="R58" s="7"/>
      <c r="S58" s="7">
        <v>0</v>
      </c>
      <c r="T58" s="7"/>
      <c r="U58" s="7">
        <v>0</v>
      </c>
      <c r="V58" s="7"/>
      <c r="W58" s="7">
        <v>0</v>
      </c>
      <c r="X58" s="4"/>
      <c r="Y58" s="8">
        <v>0</v>
      </c>
    </row>
    <row r="59" spans="1:25">
      <c r="A59" s="1" t="s">
        <v>65</v>
      </c>
      <c r="C59" s="7">
        <v>34081190</v>
      </c>
      <c r="D59" s="7"/>
      <c r="E59" s="7">
        <v>241396876311</v>
      </c>
      <c r="F59" s="7"/>
      <c r="G59" s="7">
        <v>163971489490.38</v>
      </c>
      <c r="H59" s="7"/>
      <c r="I59" s="7">
        <v>0</v>
      </c>
      <c r="J59" s="7"/>
      <c r="K59" s="7">
        <v>0</v>
      </c>
      <c r="L59" s="7"/>
      <c r="M59" s="7">
        <v>0</v>
      </c>
      <c r="N59" s="7"/>
      <c r="O59" s="7">
        <v>0</v>
      </c>
      <c r="P59" s="7"/>
      <c r="Q59" s="7">
        <v>34081190</v>
      </c>
      <c r="R59" s="7"/>
      <c r="S59" s="7">
        <v>4705</v>
      </c>
      <c r="T59" s="7"/>
      <c r="U59" s="7">
        <v>241396876311</v>
      </c>
      <c r="V59" s="7"/>
      <c r="W59" s="7">
        <v>159397904553</v>
      </c>
      <c r="X59" s="4"/>
      <c r="Y59" s="8">
        <v>7.0884046194716636E-3</v>
      </c>
    </row>
    <row r="60" spans="1:25">
      <c r="A60" s="1" t="s">
        <v>66</v>
      </c>
      <c r="C60" s="7">
        <v>12060000</v>
      </c>
      <c r="D60" s="7"/>
      <c r="E60" s="7">
        <v>181181164603</v>
      </c>
      <c r="F60" s="7"/>
      <c r="G60" s="7">
        <v>289396186020</v>
      </c>
      <c r="H60" s="7"/>
      <c r="I60" s="7">
        <v>0</v>
      </c>
      <c r="J60" s="7"/>
      <c r="K60" s="7">
        <v>0</v>
      </c>
      <c r="L60" s="7"/>
      <c r="M60" s="7">
        <v>0</v>
      </c>
      <c r="N60" s="7"/>
      <c r="O60" s="7">
        <v>0</v>
      </c>
      <c r="P60" s="7"/>
      <c r="Q60" s="7">
        <v>12060000</v>
      </c>
      <c r="R60" s="7"/>
      <c r="S60" s="7">
        <v>22930</v>
      </c>
      <c r="T60" s="7"/>
      <c r="U60" s="7">
        <v>181181164603</v>
      </c>
      <c r="V60" s="7"/>
      <c r="W60" s="7">
        <v>274890411930</v>
      </c>
      <c r="X60" s="4"/>
      <c r="Y60" s="8">
        <v>1.2224341791838312E-2</v>
      </c>
    </row>
    <row r="61" spans="1:25">
      <c r="A61" s="1" t="s">
        <v>67</v>
      </c>
      <c r="C61" s="7">
        <v>8000000</v>
      </c>
      <c r="D61" s="7"/>
      <c r="E61" s="7">
        <v>137695364800</v>
      </c>
      <c r="F61" s="7"/>
      <c r="G61" s="7">
        <v>136622232000</v>
      </c>
      <c r="H61" s="7"/>
      <c r="I61" s="7">
        <v>10000000</v>
      </c>
      <c r="J61" s="7"/>
      <c r="K61" s="7">
        <v>164199286800</v>
      </c>
      <c r="L61" s="7"/>
      <c r="M61" s="7">
        <v>0</v>
      </c>
      <c r="N61" s="7"/>
      <c r="O61" s="7">
        <v>0</v>
      </c>
      <c r="P61" s="7"/>
      <c r="Q61" s="7">
        <v>18000000</v>
      </c>
      <c r="R61" s="7"/>
      <c r="S61" s="7">
        <v>16740</v>
      </c>
      <c r="T61" s="7"/>
      <c r="U61" s="7">
        <v>301894651600</v>
      </c>
      <c r="V61" s="7"/>
      <c r="W61" s="7">
        <v>299527146000</v>
      </c>
      <c r="X61" s="4"/>
      <c r="Y61" s="8">
        <v>1.3319934231722331E-2</v>
      </c>
    </row>
    <row r="62" spans="1:25">
      <c r="A62" s="1" t="s">
        <v>68</v>
      </c>
      <c r="C62" s="7">
        <v>70010966</v>
      </c>
      <c r="D62" s="7"/>
      <c r="E62" s="7">
        <v>262397660103</v>
      </c>
      <c r="F62" s="7"/>
      <c r="G62" s="7">
        <v>473241925115.64001</v>
      </c>
      <c r="H62" s="7"/>
      <c r="I62" s="7">
        <v>0</v>
      </c>
      <c r="J62" s="7"/>
      <c r="K62" s="7">
        <v>0</v>
      </c>
      <c r="L62" s="7"/>
      <c r="M62" s="7">
        <v>0</v>
      </c>
      <c r="N62" s="7"/>
      <c r="O62" s="7">
        <v>0</v>
      </c>
      <c r="P62" s="7"/>
      <c r="Q62" s="7">
        <v>70010966</v>
      </c>
      <c r="R62" s="7"/>
      <c r="S62" s="7">
        <v>6800</v>
      </c>
      <c r="T62" s="7"/>
      <c r="U62" s="7">
        <v>262397660103</v>
      </c>
      <c r="V62" s="7"/>
      <c r="W62" s="7">
        <v>473241925115.64001</v>
      </c>
      <c r="X62" s="4"/>
      <c r="Y62" s="8">
        <v>2.1045008448863561E-2</v>
      </c>
    </row>
    <row r="63" spans="1:25">
      <c r="A63" s="1" t="s">
        <v>69</v>
      </c>
      <c r="C63" s="7">
        <v>0</v>
      </c>
      <c r="D63" s="7"/>
      <c r="E63" s="7">
        <v>0</v>
      </c>
      <c r="F63" s="7"/>
      <c r="G63" s="7">
        <v>0</v>
      </c>
      <c r="H63" s="7"/>
      <c r="I63" s="7">
        <v>900000</v>
      </c>
      <c r="J63" s="7"/>
      <c r="K63" s="7">
        <v>1719442642</v>
      </c>
      <c r="L63" s="7"/>
      <c r="M63" s="7">
        <v>0</v>
      </c>
      <c r="N63" s="7"/>
      <c r="O63" s="7">
        <v>0</v>
      </c>
      <c r="P63" s="7"/>
      <c r="Q63" s="7">
        <v>900000</v>
      </c>
      <c r="R63" s="7"/>
      <c r="S63" s="7">
        <v>1959</v>
      </c>
      <c r="T63" s="7"/>
      <c r="U63" s="7">
        <v>1719442642</v>
      </c>
      <c r="V63" s="7"/>
      <c r="W63" s="7">
        <v>1762646001.75</v>
      </c>
      <c r="X63" s="4"/>
      <c r="Y63" s="8">
        <v>7.8384644365817594E-5</v>
      </c>
    </row>
    <row r="64" spans="1:25">
      <c r="A64" s="1" t="s">
        <v>70</v>
      </c>
      <c r="C64" s="7">
        <v>0</v>
      </c>
      <c r="D64" s="7"/>
      <c r="E64" s="7">
        <v>0</v>
      </c>
      <c r="F64" s="7"/>
      <c r="G64" s="7">
        <v>0</v>
      </c>
      <c r="H64" s="7"/>
      <c r="I64" s="7">
        <v>65842000</v>
      </c>
      <c r="J64" s="7"/>
      <c r="K64" s="7">
        <v>164868745991</v>
      </c>
      <c r="L64" s="7"/>
      <c r="M64" s="7">
        <v>0</v>
      </c>
      <c r="N64" s="7"/>
      <c r="O64" s="7">
        <v>0</v>
      </c>
      <c r="P64" s="7"/>
      <c r="Q64" s="7">
        <v>65842000</v>
      </c>
      <c r="R64" s="7"/>
      <c r="S64" s="7">
        <v>2602</v>
      </c>
      <c r="T64" s="7"/>
      <c r="U64" s="7">
        <v>164868745991</v>
      </c>
      <c r="V64" s="7"/>
      <c r="W64" s="7">
        <v>170301524740.20001</v>
      </c>
      <c r="X64" s="4"/>
      <c r="Y64" s="8">
        <v>7.5732872275339532E-3</v>
      </c>
    </row>
    <row r="65" spans="1:25">
      <c r="A65" s="1" t="s">
        <v>71</v>
      </c>
      <c r="C65" s="7">
        <v>0</v>
      </c>
      <c r="D65" s="7"/>
      <c r="E65" s="7">
        <v>0</v>
      </c>
      <c r="F65" s="7"/>
      <c r="G65" s="7">
        <v>0</v>
      </c>
      <c r="H65" s="7"/>
      <c r="I65" s="7">
        <v>885000</v>
      </c>
      <c r="J65" s="7"/>
      <c r="K65" s="7">
        <v>4429017900</v>
      </c>
      <c r="L65" s="7"/>
      <c r="M65" s="7">
        <v>0</v>
      </c>
      <c r="N65" s="7"/>
      <c r="O65" s="7">
        <v>0</v>
      </c>
      <c r="P65" s="7"/>
      <c r="Q65" s="7">
        <v>885000</v>
      </c>
      <c r="R65" s="7"/>
      <c r="S65" s="7">
        <v>6900</v>
      </c>
      <c r="T65" s="7"/>
      <c r="U65" s="7">
        <v>4429017900</v>
      </c>
      <c r="V65" s="7"/>
      <c r="W65" s="7">
        <v>6070166325</v>
      </c>
      <c r="X65" s="4"/>
      <c r="Y65" s="8">
        <v>2.6993952736629632E-4</v>
      </c>
    </row>
    <row r="66" spans="1:25" ht="24.75" thickBot="1">
      <c r="C66" s="4"/>
      <c r="D66" s="4"/>
      <c r="E66" s="6">
        <f>SUM(E9:E65)</f>
        <v>16573130397899</v>
      </c>
      <c r="F66" s="4"/>
      <c r="G66" s="6">
        <f>SUM(SUM(G9:G65))</f>
        <v>21182724497967.691</v>
      </c>
      <c r="H66" s="4"/>
      <c r="I66" s="4"/>
      <c r="J66" s="4"/>
      <c r="K66" s="6">
        <f>SUM(K9:K65)</f>
        <v>415721769888</v>
      </c>
      <c r="L66" s="4"/>
      <c r="M66" s="4"/>
      <c r="N66" s="4"/>
      <c r="O66" s="6">
        <f>SUM(O9:O65)</f>
        <v>200776344378</v>
      </c>
      <c r="P66" s="4"/>
      <c r="Q66" s="4"/>
      <c r="R66" s="4"/>
      <c r="S66" s="4"/>
      <c r="T66" s="4"/>
      <c r="U66" s="6">
        <f>SUM(U9:U65)</f>
        <v>16816671388394</v>
      </c>
      <c r="V66" s="4"/>
      <c r="W66" s="6">
        <f>SUM(W9:W65)</f>
        <v>21472431145184.102</v>
      </c>
      <c r="X66" s="4"/>
      <c r="Y66" s="9">
        <f>SUM(Y9:Y65)</f>
        <v>0.95487629241418037</v>
      </c>
    </row>
    <row r="67" spans="1:25" ht="24.75" thickTop="1"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5"/>
      <c r="X67" s="4"/>
      <c r="Y67" s="4"/>
    </row>
    <row r="68" spans="1:25">
      <c r="W68" s="3"/>
      <c r="Y68" s="3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4"/>
  <sheetViews>
    <sheetView rightToLeft="1" workbookViewId="0">
      <selection activeCell="K11" sqref="K11"/>
    </sheetView>
  </sheetViews>
  <sheetFormatPr defaultRowHeight="2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24.75">
      <c r="A3" s="18" t="s">
        <v>131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6" spans="1:11" ht="24.75">
      <c r="A6" s="19" t="s">
        <v>168</v>
      </c>
      <c r="B6" s="19" t="s">
        <v>168</v>
      </c>
      <c r="C6" s="19" t="s">
        <v>168</v>
      </c>
      <c r="E6" s="19" t="s">
        <v>133</v>
      </c>
      <c r="F6" s="19" t="s">
        <v>133</v>
      </c>
      <c r="G6" s="19" t="s">
        <v>133</v>
      </c>
      <c r="I6" s="19" t="s">
        <v>134</v>
      </c>
      <c r="J6" s="19" t="s">
        <v>134</v>
      </c>
      <c r="K6" s="19" t="s">
        <v>134</v>
      </c>
    </row>
    <row r="7" spans="1:11" ht="24.75">
      <c r="A7" s="19" t="s">
        <v>169</v>
      </c>
      <c r="C7" s="19" t="s">
        <v>115</v>
      </c>
      <c r="E7" s="19" t="s">
        <v>170</v>
      </c>
      <c r="G7" s="19" t="s">
        <v>171</v>
      </c>
      <c r="I7" s="19" t="s">
        <v>170</v>
      </c>
      <c r="K7" s="19" t="s">
        <v>171</v>
      </c>
    </row>
    <row r="8" spans="1:11">
      <c r="A8" s="1" t="s">
        <v>121</v>
      </c>
      <c r="C8" s="4" t="s">
        <v>122</v>
      </c>
      <c r="D8" s="4"/>
      <c r="E8" s="5">
        <v>430171</v>
      </c>
      <c r="F8" s="4"/>
      <c r="G8" s="8">
        <f>E8/$E$11</f>
        <v>2.9498960453961922E-4</v>
      </c>
      <c r="H8" s="4"/>
      <c r="I8" s="5">
        <v>784857</v>
      </c>
      <c r="K8" s="8">
        <f>I8/$I$11</f>
        <v>2.5714039668230782E-4</v>
      </c>
    </row>
    <row r="9" spans="1:11">
      <c r="A9" s="1" t="s">
        <v>125</v>
      </c>
      <c r="C9" s="4" t="s">
        <v>126</v>
      </c>
      <c r="D9" s="4"/>
      <c r="E9" s="5">
        <v>5622420</v>
      </c>
      <c r="F9" s="4"/>
      <c r="G9" s="8">
        <f t="shared" ref="G9:G10" si="0">E9/$E$11</f>
        <v>3.8555724406239516E-3</v>
      </c>
      <c r="H9" s="4"/>
      <c r="I9" s="5">
        <v>1497295893</v>
      </c>
      <c r="K9" s="8">
        <f t="shared" ref="K9:K10" si="1">I9/$I$11</f>
        <v>0.49055466139285292</v>
      </c>
    </row>
    <row r="10" spans="1:11">
      <c r="A10" s="1" t="s">
        <v>128</v>
      </c>
      <c r="C10" s="4" t="s">
        <v>129</v>
      </c>
      <c r="D10" s="4"/>
      <c r="E10" s="5">
        <v>1452205576</v>
      </c>
      <c r="F10" s="4"/>
      <c r="G10" s="8">
        <f t="shared" si="0"/>
        <v>0.99584943795483638</v>
      </c>
      <c r="H10" s="4"/>
      <c r="I10" s="5">
        <v>1554170122</v>
      </c>
      <c r="K10" s="8">
        <f t="shared" si="1"/>
        <v>0.50918819821046479</v>
      </c>
    </row>
    <row r="11" spans="1:11" ht="24.75" thickBot="1">
      <c r="C11" s="4"/>
      <c r="D11" s="4"/>
      <c r="E11" s="6">
        <f>SUM(E8:E10)</f>
        <v>1458258167</v>
      </c>
      <c r="F11" s="4"/>
      <c r="G11" s="20">
        <f>SUM(G8:G10)</f>
        <v>1</v>
      </c>
      <c r="H11" s="4"/>
      <c r="I11" s="6">
        <f>SUM(I8:I10)</f>
        <v>3052250872</v>
      </c>
      <c r="K11" s="20">
        <f>SUM(K8:K10)</f>
        <v>1</v>
      </c>
    </row>
    <row r="12" spans="1:11" ht="24.75" thickTop="1">
      <c r="C12" s="4"/>
      <c r="D12" s="4"/>
      <c r="E12" s="4"/>
      <c r="F12" s="4"/>
      <c r="G12" s="4"/>
      <c r="H12" s="4"/>
      <c r="I12" s="4"/>
    </row>
    <row r="13" spans="1:11">
      <c r="C13" s="4"/>
      <c r="D13" s="4"/>
      <c r="E13" s="4"/>
      <c r="F13" s="4"/>
      <c r="G13" s="4"/>
      <c r="H13" s="4"/>
      <c r="I13" s="4"/>
    </row>
    <row r="14" spans="1:11">
      <c r="C14" s="4"/>
      <c r="D14" s="4"/>
      <c r="E14" s="4"/>
      <c r="F14" s="4"/>
      <c r="G14" s="4"/>
      <c r="H14" s="4"/>
      <c r="I14" s="4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A8" sqref="A8"/>
    </sheetView>
  </sheetViews>
  <sheetFormatPr defaultRowHeight="24"/>
  <cols>
    <col min="1" max="1" width="46.285156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8" t="s">
        <v>0</v>
      </c>
      <c r="B2" s="18"/>
      <c r="C2" s="18"/>
      <c r="D2" s="18"/>
      <c r="E2" s="18"/>
    </row>
    <row r="3" spans="1:5" ht="24.75">
      <c r="A3" s="18" t="s">
        <v>131</v>
      </c>
      <c r="B3" s="18"/>
      <c r="C3" s="18"/>
      <c r="D3" s="18"/>
      <c r="E3" s="18"/>
    </row>
    <row r="4" spans="1:5" ht="24.75">
      <c r="A4" s="18" t="s">
        <v>2</v>
      </c>
      <c r="B4" s="18"/>
      <c r="C4" s="18"/>
      <c r="D4" s="18"/>
      <c r="E4" s="18"/>
    </row>
    <row r="5" spans="1:5" ht="24.75">
      <c r="C5" s="22" t="s">
        <v>133</v>
      </c>
      <c r="D5" s="2"/>
      <c r="E5" s="2" t="s">
        <v>198</v>
      </c>
    </row>
    <row r="6" spans="1:5" ht="24.75">
      <c r="A6" s="22" t="s">
        <v>172</v>
      </c>
      <c r="C6" s="19"/>
      <c r="D6" s="2"/>
      <c r="E6" s="16" t="s">
        <v>199</v>
      </c>
    </row>
    <row r="7" spans="1:5" ht="24.75">
      <c r="A7" s="19" t="s">
        <v>172</v>
      </c>
      <c r="C7" s="19" t="s">
        <v>118</v>
      </c>
      <c r="E7" s="19" t="s">
        <v>118</v>
      </c>
    </row>
    <row r="8" spans="1:5">
      <c r="A8" s="1" t="s">
        <v>173</v>
      </c>
      <c r="C8" s="5">
        <v>14138010236</v>
      </c>
      <c r="D8" s="4"/>
      <c r="E8" s="5">
        <v>39156306482</v>
      </c>
    </row>
    <row r="9" spans="1:5" ht="25.5" thickBot="1">
      <c r="A9" s="2" t="s">
        <v>140</v>
      </c>
      <c r="C9" s="6">
        <v>14138010236</v>
      </c>
      <c r="D9" s="4"/>
      <c r="E9" s="6">
        <v>39156306482</v>
      </c>
    </row>
    <row r="10" spans="1:5" ht="24.75" thickTop="1">
      <c r="C10" s="4"/>
      <c r="D10" s="4"/>
      <c r="E10" s="4"/>
    </row>
  </sheetData>
  <mergeCells count="7">
    <mergeCell ref="E7"/>
    <mergeCell ref="A6:A7"/>
    <mergeCell ref="C7"/>
    <mergeCell ref="A4:E4"/>
    <mergeCell ref="A3:E3"/>
    <mergeCell ref="A2:E2"/>
    <mergeCell ref="C5:C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2"/>
  <sheetViews>
    <sheetView rightToLeft="1" workbookViewId="0">
      <selection activeCell="G9" sqref="G9"/>
    </sheetView>
  </sheetViews>
  <sheetFormatPr defaultRowHeight="24"/>
  <cols>
    <col min="1" max="1" width="31.425781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18" t="s">
        <v>0</v>
      </c>
      <c r="B2" s="18"/>
      <c r="C2" s="18"/>
      <c r="D2" s="18"/>
      <c r="E2" s="18"/>
      <c r="F2" s="18"/>
      <c r="G2" s="18"/>
    </row>
    <row r="3" spans="1:7" ht="24.75">
      <c r="A3" s="18" t="s">
        <v>131</v>
      </c>
      <c r="B3" s="18"/>
      <c r="C3" s="18"/>
      <c r="D3" s="18"/>
      <c r="E3" s="18"/>
      <c r="F3" s="18"/>
      <c r="G3" s="18"/>
    </row>
    <row r="4" spans="1:7" ht="24.75">
      <c r="A4" s="18" t="s">
        <v>2</v>
      </c>
      <c r="B4" s="18"/>
      <c r="C4" s="18"/>
      <c r="D4" s="18"/>
      <c r="E4" s="18"/>
      <c r="F4" s="18"/>
      <c r="G4" s="18"/>
    </row>
    <row r="6" spans="1:7" ht="24.75">
      <c r="A6" s="19" t="s">
        <v>135</v>
      </c>
      <c r="C6" s="19" t="s">
        <v>118</v>
      </c>
      <c r="E6" s="19" t="s">
        <v>165</v>
      </c>
      <c r="G6" s="19" t="s">
        <v>13</v>
      </c>
    </row>
    <row r="7" spans="1:7">
      <c r="A7" s="1" t="s">
        <v>174</v>
      </c>
      <c r="C7" s="3">
        <f>'سرمایه‌گذاری در سهام'!I87</f>
        <v>6596536418</v>
      </c>
      <c r="E7" s="8">
        <f>C7/$C$11</f>
        <v>0.19494128340776937</v>
      </c>
      <c r="G7" s="8">
        <v>2.9334713870949512E-4</v>
      </c>
    </row>
    <row r="8" spans="1:7">
      <c r="A8" s="1" t="s">
        <v>175</v>
      </c>
      <c r="C8" s="3">
        <f>'سرمایه‌گذاری در اوراق بهادار'!I27</f>
        <v>11645776226</v>
      </c>
      <c r="E8" s="8">
        <f t="shared" ref="E8:E10" si="0">C8/$C$11</f>
        <v>0.34415675438117904</v>
      </c>
      <c r="G8" s="8">
        <v>5.1788619321894611E-4</v>
      </c>
    </row>
    <row r="9" spans="1:7">
      <c r="A9" s="1" t="s">
        <v>176</v>
      </c>
      <c r="C9" s="3">
        <f>'درآمد سپرده بانکی'!E11</f>
        <v>1458258167</v>
      </c>
      <c r="E9" s="8">
        <f t="shared" si="0"/>
        <v>4.3094542438837979E-2</v>
      </c>
      <c r="G9" s="8">
        <v>6.4848555921245141E-5</v>
      </c>
    </row>
    <row r="10" spans="1:7">
      <c r="A10" s="1" t="s">
        <v>200</v>
      </c>
      <c r="C10" s="3">
        <f>'سایر درآمدها'!C9</f>
        <v>14138010236</v>
      </c>
      <c r="E10" s="8">
        <f t="shared" si="0"/>
        <v>0.41780741977221358</v>
      </c>
      <c r="G10" s="8">
        <v>6.2871552387087177E-4</v>
      </c>
    </row>
    <row r="11" spans="1:7" ht="24.75" thickBot="1">
      <c r="C11" s="23">
        <f>SUM(C7:C10)</f>
        <v>33838581047</v>
      </c>
      <c r="E11" s="20">
        <f>SUM(E7:E10)</f>
        <v>0.99999999999999989</v>
      </c>
      <c r="G11" s="9">
        <f>SUM(G7:G10)</f>
        <v>1.5047974117205582E-3</v>
      </c>
    </row>
    <row r="12" spans="1:7" ht="24.75" thickTop="1"/>
  </sheetData>
  <mergeCells count="7">
    <mergeCell ref="A6"/>
    <mergeCell ref="C6"/>
    <mergeCell ref="E6"/>
    <mergeCell ref="G6"/>
    <mergeCell ref="A4:G4"/>
    <mergeCell ref="A3:G3"/>
    <mergeCell ref="A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L22"/>
  <sheetViews>
    <sheetView rightToLeft="1" topLeftCell="G1" workbookViewId="0">
      <selection activeCell="AK13" sqref="AK13"/>
    </sheetView>
  </sheetViews>
  <sheetFormatPr defaultRowHeight="24"/>
  <cols>
    <col min="1" max="1" width="30.8554687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7.1406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6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7.28515625" style="1" bestFit="1" customWidth="1"/>
    <col min="26" max="26" width="1" style="1" customWidth="1"/>
    <col min="27" max="27" width="16.5703125" style="1" bestFit="1" customWidth="1"/>
    <col min="28" max="28" width="1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7.1406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8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</row>
    <row r="3" spans="1:38" ht="24.7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</row>
    <row r="4" spans="1:38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</row>
    <row r="6" spans="1:38" ht="24.75">
      <c r="A6" s="19" t="s">
        <v>73</v>
      </c>
      <c r="B6" s="19" t="s">
        <v>73</v>
      </c>
      <c r="C6" s="19" t="s">
        <v>73</v>
      </c>
      <c r="D6" s="19" t="s">
        <v>73</v>
      </c>
      <c r="E6" s="19" t="s">
        <v>73</v>
      </c>
      <c r="F6" s="19" t="s">
        <v>73</v>
      </c>
      <c r="G6" s="19" t="s">
        <v>73</v>
      </c>
      <c r="H6" s="19" t="s">
        <v>73</v>
      </c>
      <c r="I6" s="19" t="s">
        <v>73</v>
      </c>
      <c r="J6" s="19" t="s">
        <v>73</v>
      </c>
      <c r="K6" s="19" t="s">
        <v>73</v>
      </c>
      <c r="L6" s="19" t="s">
        <v>73</v>
      </c>
      <c r="M6" s="19" t="s">
        <v>73</v>
      </c>
      <c r="O6" s="19" t="s">
        <v>177</v>
      </c>
      <c r="P6" s="19" t="s">
        <v>4</v>
      </c>
      <c r="Q6" s="19" t="s">
        <v>4</v>
      </c>
      <c r="R6" s="19" t="s">
        <v>4</v>
      </c>
      <c r="S6" s="19" t="s">
        <v>4</v>
      </c>
      <c r="U6" s="19" t="s">
        <v>5</v>
      </c>
      <c r="V6" s="19" t="s">
        <v>5</v>
      </c>
      <c r="W6" s="19" t="s">
        <v>5</v>
      </c>
      <c r="X6" s="19" t="s">
        <v>5</v>
      </c>
      <c r="Y6" s="19" t="s">
        <v>5</v>
      </c>
      <c r="Z6" s="19" t="s">
        <v>5</v>
      </c>
      <c r="AA6" s="19" t="s">
        <v>5</v>
      </c>
      <c r="AC6" s="19" t="s">
        <v>6</v>
      </c>
      <c r="AD6" s="19" t="s">
        <v>6</v>
      </c>
      <c r="AE6" s="19" t="s">
        <v>6</v>
      </c>
      <c r="AF6" s="19" t="s">
        <v>6</v>
      </c>
      <c r="AG6" s="19" t="s">
        <v>6</v>
      </c>
      <c r="AH6" s="19" t="s">
        <v>6</v>
      </c>
      <c r="AI6" s="19" t="s">
        <v>6</v>
      </c>
      <c r="AJ6" s="19" t="s">
        <v>6</v>
      </c>
      <c r="AK6" s="19" t="s">
        <v>6</v>
      </c>
    </row>
    <row r="7" spans="1:38" ht="24.75">
      <c r="A7" s="18" t="s">
        <v>74</v>
      </c>
      <c r="C7" s="18" t="s">
        <v>75</v>
      </c>
      <c r="E7" s="18" t="s">
        <v>76</v>
      </c>
      <c r="G7" s="18" t="s">
        <v>77</v>
      </c>
      <c r="I7" s="18" t="s">
        <v>78</v>
      </c>
      <c r="K7" s="18" t="s">
        <v>79</v>
      </c>
      <c r="M7" s="18" t="s">
        <v>72</v>
      </c>
      <c r="O7" s="18" t="s">
        <v>7</v>
      </c>
      <c r="Q7" s="18" t="s">
        <v>8</v>
      </c>
      <c r="S7" s="18" t="s">
        <v>9</v>
      </c>
      <c r="U7" s="19" t="s">
        <v>10</v>
      </c>
      <c r="V7" s="19" t="s">
        <v>10</v>
      </c>
      <c r="W7" s="19" t="s">
        <v>10</v>
      </c>
      <c r="Y7" s="19" t="s">
        <v>11</v>
      </c>
      <c r="Z7" s="19" t="s">
        <v>11</v>
      </c>
      <c r="AA7" s="19" t="s">
        <v>11</v>
      </c>
      <c r="AC7" s="18" t="s">
        <v>7</v>
      </c>
      <c r="AE7" s="18" t="s">
        <v>80</v>
      </c>
      <c r="AG7" s="18" t="s">
        <v>8</v>
      </c>
      <c r="AI7" s="18" t="s">
        <v>9</v>
      </c>
      <c r="AK7" s="18" t="s">
        <v>13</v>
      </c>
    </row>
    <row r="8" spans="1:38" ht="24.75">
      <c r="A8" s="19" t="s">
        <v>74</v>
      </c>
      <c r="C8" s="19" t="s">
        <v>75</v>
      </c>
      <c r="E8" s="19" t="s">
        <v>76</v>
      </c>
      <c r="G8" s="19" t="s">
        <v>77</v>
      </c>
      <c r="I8" s="19" t="s">
        <v>78</v>
      </c>
      <c r="K8" s="19" t="s">
        <v>79</v>
      </c>
      <c r="M8" s="19" t="s">
        <v>72</v>
      </c>
      <c r="O8" s="19" t="s">
        <v>7</v>
      </c>
      <c r="Q8" s="19" t="s">
        <v>8</v>
      </c>
      <c r="S8" s="19" t="s">
        <v>9</v>
      </c>
      <c r="U8" s="19" t="s">
        <v>7</v>
      </c>
      <c r="W8" s="19" t="s">
        <v>8</v>
      </c>
      <c r="Y8" s="19" t="s">
        <v>7</v>
      </c>
      <c r="AA8" s="19" t="s">
        <v>14</v>
      </c>
      <c r="AC8" s="19" t="s">
        <v>7</v>
      </c>
      <c r="AE8" s="19" t="s">
        <v>80</v>
      </c>
      <c r="AG8" s="19" t="s">
        <v>8</v>
      </c>
      <c r="AI8" s="19" t="s">
        <v>9</v>
      </c>
      <c r="AK8" s="19" t="s">
        <v>13</v>
      </c>
    </row>
    <row r="9" spans="1:38">
      <c r="A9" s="1" t="s">
        <v>81</v>
      </c>
      <c r="C9" s="4" t="s">
        <v>82</v>
      </c>
      <c r="D9" s="4"/>
      <c r="E9" s="4" t="s">
        <v>82</v>
      </c>
      <c r="F9" s="4"/>
      <c r="G9" s="4" t="s">
        <v>83</v>
      </c>
      <c r="H9" s="4"/>
      <c r="I9" s="4" t="s">
        <v>84</v>
      </c>
      <c r="J9" s="4"/>
      <c r="K9" s="5">
        <v>0</v>
      </c>
      <c r="L9" s="4"/>
      <c r="M9" s="5">
        <v>0</v>
      </c>
      <c r="N9" s="4"/>
      <c r="O9" s="5">
        <v>26435</v>
      </c>
      <c r="P9" s="4"/>
      <c r="Q9" s="5">
        <v>21411044780</v>
      </c>
      <c r="R9" s="4"/>
      <c r="S9" s="5">
        <v>26293828779</v>
      </c>
      <c r="T9" s="4"/>
      <c r="U9" s="5">
        <v>0</v>
      </c>
      <c r="V9" s="4"/>
      <c r="W9" s="5">
        <v>0</v>
      </c>
      <c r="X9" s="4"/>
      <c r="Y9" s="5">
        <v>26435</v>
      </c>
      <c r="Z9" s="4"/>
      <c r="AA9" s="5">
        <v>26435000000</v>
      </c>
      <c r="AB9" s="4"/>
      <c r="AC9" s="5">
        <v>0</v>
      </c>
      <c r="AD9" s="4"/>
      <c r="AE9" s="5">
        <v>0</v>
      </c>
      <c r="AF9" s="4"/>
      <c r="AG9" s="5">
        <v>0</v>
      </c>
      <c r="AH9" s="4"/>
      <c r="AI9" s="5">
        <v>0</v>
      </c>
      <c r="AJ9" s="4"/>
      <c r="AK9" s="8">
        <v>0</v>
      </c>
      <c r="AL9" s="4"/>
    </row>
    <row r="10" spans="1:38">
      <c r="A10" s="1" t="s">
        <v>85</v>
      </c>
      <c r="C10" s="4" t="s">
        <v>82</v>
      </c>
      <c r="D10" s="4"/>
      <c r="E10" s="4" t="s">
        <v>82</v>
      </c>
      <c r="F10" s="4"/>
      <c r="G10" s="4" t="s">
        <v>86</v>
      </c>
      <c r="H10" s="4"/>
      <c r="I10" s="4" t="s">
        <v>87</v>
      </c>
      <c r="J10" s="4"/>
      <c r="K10" s="5">
        <v>0</v>
      </c>
      <c r="L10" s="4"/>
      <c r="M10" s="5">
        <v>0</v>
      </c>
      <c r="N10" s="4"/>
      <c r="O10" s="5">
        <v>2100</v>
      </c>
      <c r="P10" s="4"/>
      <c r="Q10" s="5">
        <v>1697968701</v>
      </c>
      <c r="R10" s="4"/>
      <c r="S10" s="5">
        <v>2089100281</v>
      </c>
      <c r="T10" s="4"/>
      <c r="U10" s="5">
        <v>0</v>
      </c>
      <c r="V10" s="4"/>
      <c r="W10" s="5">
        <v>0</v>
      </c>
      <c r="X10" s="4"/>
      <c r="Y10" s="5">
        <v>2100</v>
      </c>
      <c r="Z10" s="4"/>
      <c r="AA10" s="5">
        <v>2100000000</v>
      </c>
      <c r="AB10" s="4"/>
      <c r="AC10" s="5">
        <v>0</v>
      </c>
      <c r="AD10" s="4"/>
      <c r="AE10" s="5">
        <v>0</v>
      </c>
      <c r="AF10" s="4"/>
      <c r="AG10" s="5">
        <v>0</v>
      </c>
      <c r="AH10" s="4"/>
      <c r="AI10" s="5">
        <v>0</v>
      </c>
      <c r="AJ10" s="4"/>
      <c r="AK10" s="8">
        <v>0</v>
      </c>
      <c r="AL10" s="4"/>
    </row>
    <row r="11" spans="1:38">
      <c r="A11" s="1" t="s">
        <v>88</v>
      </c>
      <c r="C11" s="4" t="s">
        <v>82</v>
      </c>
      <c r="D11" s="4"/>
      <c r="E11" s="4" t="s">
        <v>82</v>
      </c>
      <c r="F11" s="4"/>
      <c r="G11" s="4" t="s">
        <v>89</v>
      </c>
      <c r="H11" s="4"/>
      <c r="I11" s="4" t="s">
        <v>90</v>
      </c>
      <c r="J11" s="4"/>
      <c r="K11" s="5">
        <v>0</v>
      </c>
      <c r="L11" s="4"/>
      <c r="M11" s="5">
        <v>0</v>
      </c>
      <c r="N11" s="4"/>
      <c r="O11" s="5">
        <v>100</v>
      </c>
      <c r="P11" s="4"/>
      <c r="Q11" s="5">
        <v>73300282</v>
      </c>
      <c r="R11" s="4"/>
      <c r="S11" s="5">
        <v>97729283</v>
      </c>
      <c r="T11" s="4"/>
      <c r="U11" s="5">
        <v>0</v>
      </c>
      <c r="V11" s="4"/>
      <c r="W11" s="5">
        <v>0</v>
      </c>
      <c r="X11" s="4"/>
      <c r="Y11" s="5">
        <v>0</v>
      </c>
      <c r="Z11" s="4"/>
      <c r="AA11" s="5">
        <v>0</v>
      </c>
      <c r="AB11" s="4"/>
      <c r="AC11" s="5">
        <v>100</v>
      </c>
      <c r="AD11" s="4"/>
      <c r="AE11" s="5">
        <v>991070</v>
      </c>
      <c r="AF11" s="4"/>
      <c r="AG11" s="5">
        <v>73300282</v>
      </c>
      <c r="AH11" s="4"/>
      <c r="AI11" s="5">
        <v>99089036</v>
      </c>
      <c r="AJ11" s="4"/>
      <c r="AK11" s="8">
        <v>4.4064768760717476E-6</v>
      </c>
      <c r="AL11" s="4"/>
    </row>
    <row r="12" spans="1:38">
      <c r="A12" s="1" t="s">
        <v>91</v>
      </c>
      <c r="C12" s="4" t="s">
        <v>82</v>
      </c>
      <c r="D12" s="4"/>
      <c r="E12" s="4" t="s">
        <v>82</v>
      </c>
      <c r="F12" s="4"/>
      <c r="G12" s="4" t="s">
        <v>92</v>
      </c>
      <c r="H12" s="4"/>
      <c r="I12" s="4" t="s">
        <v>93</v>
      </c>
      <c r="J12" s="4"/>
      <c r="K12" s="5">
        <v>0</v>
      </c>
      <c r="L12" s="4"/>
      <c r="M12" s="5">
        <v>0</v>
      </c>
      <c r="N12" s="4"/>
      <c r="O12" s="5">
        <v>16164</v>
      </c>
      <c r="P12" s="4"/>
      <c r="Q12" s="5">
        <v>11996703999</v>
      </c>
      <c r="R12" s="4"/>
      <c r="S12" s="5">
        <v>13448434629</v>
      </c>
      <c r="T12" s="4"/>
      <c r="U12" s="5">
        <v>0</v>
      </c>
      <c r="V12" s="4"/>
      <c r="W12" s="5">
        <v>0</v>
      </c>
      <c r="X12" s="4"/>
      <c r="Y12" s="5">
        <v>0</v>
      </c>
      <c r="Z12" s="4"/>
      <c r="AA12" s="5">
        <v>0</v>
      </c>
      <c r="AB12" s="4"/>
      <c r="AC12" s="5">
        <v>16164</v>
      </c>
      <c r="AD12" s="4"/>
      <c r="AE12" s="5">
        <v>843590</v>
      </c>
      <c r="AF12" s="4"/>
      <c r="AG12" s="5">
        <v>11996703999</v>
      </c>
      <c r="AH12" s="4"/>
      <c r="AI12" s="5">
        <v>13633317273</v>
      </c>
      <c r="AJ12" s="4"/>
      <c r="AK12" s="8">
        <v>6.0627189175222211E-4</v>
      </c>
      <c r="AL12" s="4"/>
    </row>
    <row r="13" spans="1:38">
      <c r="A13" s="1" t="s">
        <v>94</v>
      </c>
      <c r="C13" s="4" t="s">
        <v>82</v>
      </c>
      <c r="D13" s="4"/>
      <c r="E13" s="4" t="s">
        <v>82</v>
      </c>
      <c r="F13" s="4"/>
      <c r="G13" s="4" t="s">
        <v>95</v>
      </c>
      <c r="H13" s="4"/>
      <c r="I13" s="4" t="s">
        <v>96</v>
      </c>
      <c r="J13" s="4"/>
      <c r="K13" s="5">
        <v>0</v>
      </c>
      <c r="L13" s="4"/>
      <c r="M13" s="5">
        <v>0</v>
      </c>
      <c r="N13" s="4"/>
      <c r="O13" s="5">
        <v>182800</v>
      </c>
      <c r="P13" s="4"/>
      <c r="Q13" s="5">
        <v>130688505594</v>
      </c>
      <c r="R13" s="4"/>
      <c r="S13" s="5">
        <v>146635685463</v>
      </c>
      <c r="T13" s="4"/>
      <c r="U13" s="5">
        <v>0</v>
      </c>
      <c r="V13" s="4"/>
      <c r="W13" s="5">
        <v>0</v>
      </c>
      <c r="X13" s="4"/>
      <c r="Y13" s="5">
        <v>61888</v>
      </c>
      <c r="Z13" s="4"/>
      <c r="AA13" s="5">
        <v>49990252826</v>
      </c>
      <c r="AB13" s="4"/>
      <c r="AC13" s="5">
        <v>120912</v>
      </c>
      <c r="AD13" s="4"/>
      <c r="AE13" s="5">
        <v>814030</v>
      </c>
      <c r="AF13" s="4"/>
      <c r="AG13" s="5">
        <v>86443154203</v>
      </c>
      <c r="AH13" s="4"/>
      <c r="AI13" s="5">
        <v>98408155648</v>
      </c>
      <c r="AJ13" s="4"/>
      <c r="AK13" s="8">
        <v>4.3761982130876859E-3</v>
      </c>
      <c r="AL13" s="4"/>
    </row>
    <row r="14" spans="1:38">
      <c r="A14" s="1" t="s">
        <v>97</v>
      </c>
      <c r="C14" s="4" t="s">
        <v>82</v>
      </c>
      <c r="D14" s="4"/>
      <c r="E14" s="4" t="s">
        <v>82</v>
      </c>
      <c r="F14" s="4"/>
      <c r="G14" s="4" t="s">
        <v>98</v>
      </c>
      <c r="H14" s="4"/>
      <c r="I14" s="4" t="s">
        <v>99</v>
      </c>
      <c r="J14" s="4"/>
      <c r="K14" s="5">
        <v>0</v>
      </c>
      <c r="L14" s="4"/>
      <c r="M14" s="5">
        <v>0</v>
      </c>
      <c r="N14" s="4"/>
      <c r="O14" s="5">
        <v>97135</v>
      </c>
      <c r="P14" s="4"/>
      <c r="Q14" s="5">
        <v>75174824151</v>
      </c>
      <c r="R14" s="4"/>
      <c r="S14" s="5">
        <v>76582892434</v>
      </c>
      <c r="T14" s="4"/>
      <c r="U14" s="5">
        <v>0</v>
      </c>
      <c r="V14" s="4"/>
      <c r="W14" s="5">
        <v>0</v>
      </c>
      <c r="X14" s="4"/>
      <c r="Y14" s="5">
        <v>0</v>
      </c>
      <c r="Z14" s="4"/>
      <c r="AA14" s="5">
        <v>0</v>
      </c>
      <c r="AB14" s="4"/>
      <c r="AC14" s="5">
        <v>97135</v>
      </c>
      <c r="AD14" s="4"/>
      <c r="AE14" s="5">
        <v>802260</v>
      </c>
      <c r="AF14" s="4"/>
      <c r="AG14" s="5">
        <v>75174824151</v>
      </c>
      <c r="AH14" s="4"/>
      <c r="AI14" s="5">
        <v>77913400736</v>
      </c>
      <c r="AJ14" s="4"/>
      <c r="AK14" s="8">
        <v>3.4647990588917983E-3</v>
      </c>
      <c r="AL14" s="4"/>
    </row>
    <row r="15" spans="1:38">
      <c r="A15" s="1" t="s">
        <v>100</v>
      </c>
      <c r="C15" s="4" t="s">
        <v>82</v>
      </c>
      <c r="D15" s="4"/>
      <c r="E15" s="4" t="s">
        <v>82</v>
      </c>
      <c r="F15" s="4"/>
      <c r="G15" s="4" t="s">
        <v>101</v>
      </c>
      <c r="H15" s="4"/>
      <c r="I15" s="4" t="s">
        <v>6</v>
      </c>
      <c r="J15" s="4"/>
      <c r="K15" s="5">
        <v>0</v>
      </c>
      <c r="L15" s="4"/>
      <c r="M15" s="5">
        <v>0</v>
      </c>
      <c r="N15" s="4"/>
      <c r="O15" s="5">
        <v>60</v>
      </c>
      <c r="P15" s="4"/>
      <c r="Q15" s="5">
        <v>54365006</v>
      </c>
      <c r="R15" s="4"/>
      <c r="S15" s="5">
        <v>58798940</v>
      </c>
      <c r="T15" s="4"/>
      <c r="U15" s="5">
        <v>0</v>
      </c>
      <c r="V15" s="4"/>
      <c r="W15" s="5">
        <v>0</v>
      </c>
      <c r="X15" s="4"/>
      <c r="Y15" s="5">
        <v>60</v>
      </c>
      <c r="Z15" s="4"/>
      <c r="AA15" s="5">
        <v>60000000</v>
      </c>
      <c r="AB15" s="4"/>
      <c r="AC15" s="5">
        <v>0</v>
      </c>
      <c r="AD15" s="4"/>
      <c r="AE15" s="5">
        <v>0</v>
      </c>
      <c r="AF15" s="4"/>
      <c r="AG15" s="5">
        <v>0</v>
      </c>
      <c r="AH15" s="4"/>
      <c r="AI15" s="5">
        <v>0</v>
      </c>
      <c r="AJ15" s="4"/>
      <c r="AK15" s="8">
        <v>0</v>
      </c>
      <c r="AL15" s="4"/>
    </row>
    <row r="16" spans="1:38">
      <c r="A16" s="1" t="s">
        <v>102</v>
      </c>
      <c r="C16" s="4" t="s">
        <v>82</v>
      </c>
      <c r="D16" s="4"/>
      <c r="E16" s="4" t="s">
        <v>82</v>
      </c>
      <c r="F16" s="4"/>
      <c r="G16" s="4" t="s">
        <v>101</v>
      </c>
      <c r="H16" s="4"/>
      <c r="I16" s="4" t="s">
        <v>6</v>
      </c>
      <c r="J16" s="4"/>
      <c r="K16" s="5">
        <v>0</v>
      </c>
      <c r="L16" s="4"/>
      <c r="M16" s="5">
        <v>0</v>
      </c>
      <c r="N16" s="4"/>
      <c r="O16" s="5">
        <v>65000</v>
      </c>
      <c r="P16" s="4"/>
      <c r="Q16" s="5">
        <v>62351186266</v>
      </c>
      <c r="R16" s="4"/>
      <c r="S16" s="5">
        <v>63724197895</v>
      </c>
      <c r="T16" s="4"/>
      <c r="U16" s="5">
        <v>0</v>
      </c>
      <c r="V16" s="4"/>
      <c r="W16" s="5">
        <v>0</v>
      </c>
      <c r="X16" s="4"/>
      <c r="Y16" s="5">
        <v>65000</v>
      </c>
      <c r="Z16" s="4"/>
      <c r="AA16" s="5">
        <v>65000000000</v>
      </c>
      <c r="AB16" s="4"/>
      <c r="AC16" s="5">
        <v>0</v>
      </c>
      <c r="AD16" s="4"/>
      <c r="AE16" s="5">
        <v>0</v>
      </c>
      <c r="AF16" s="4"/>
      <c r="AG16" s="5">
        <v>0</v>
      </c>
      <c r="AH16" s="4"/>
      <c r="AI16" s="5">
        <v>0</v>
      </c>
      <c r="AJ16" s="4"/>
      <c r="AK16" s="8">
        <v>0</v>
      </c>
      <c r="AL16" s="4"/>
    </row>
    <row r="17" spans="1:38">
      <c r="A17" s="1" t="s">
        <v>103</v>
      </c>
      <c r="C17" s="4" t="s">
        <v>82</v>
      </c>
      <c r="D17" s="4"/>
      <c r="E17" s="4" t="s">
        <v>82</v>
      </c>
      <c r="F17" s="4"/>
      <c r="G17" s="4" t="s">
        <v>104</v>
      </c>
      <c r="H17" s="4"/>
      <c r="I17" s="4" t="s">
        <v>105</v>
      </c>
      <c r="J17" s="4"/>
      <c r="K17" s="5">
        <v>15</v>
      </c>
      <c r="L17" s="4"/>
      <c r="M17" s="5">
        <v>15</v>
      </c>
      <c r="N17" s="4"/>
      <c r="O17" s="5">
        <v>1681</v>
      </c>
      <c r="P17" s="4"/>
      <c r="Q17" s="5">
        <v>1578038948</v>
      </c>
      <c r="R17" s="4"/>
      <c r="S17" s="5">
        <v>1650610872</v>
      </c>
      <c r="T17" s="4"/>
      <c r="U17" s="5">
        <v>0</v>
      </c>
      <c r="V17" s="4"/>
      <c r="W17" s="5">
        <v>0</v>
      </c>
      <c r="X17" s="4"/>
      <c r="Y17" s="5">
        <v>0</v>
      </c>
      <c r="Z17" s="4"/>
      <c r="AA17" s="5">
        <v>0</v>
      </c>
      <c r="AB17" s="4"/>
      <c r="AC17" s="5">
        <v>1681</v>
      </c>
      <c r="AD17" s="4"/>
      <c r="AE17" s="5">
        <v>985850</v>
      </c>
      <c r="AF17" s="4"/>
      <c r="AG17" s="5">
        <v>1578038948</v>
      </c>
      <c r="AH17" s="4"/>
      <c r="AI17" s="5">
        <v>1656913479</v>
      </c>
      <c r="AJ17" s="4"/>
      <c r="AK17" s="8">
        <v>7.3682732475721045E-5</v>
      </c>
      <c r="AL17" s="4"/>
    </row>
    <row r="18" spans="1:38">
      <c r="A18" s="1" t="s">
        <v>106</v>
      </c>
      <c r="C18" s="4" t="s">
        <v>82</v>
      </c>
      <c r="D18" s="4"/>
      <c r="E18" s="4" t="s">
        <v>82</v>
      </c>
      <c r="F18" s="4"/>
      <c r="G18" s="4" t="s">
        <v>107</v>
      </c>
      <c r="H18" s="4"/>
      <c r="I18" s="4" t="s">
        <v>108</v>
      </c>
      <c r="J18" s="4"/>
      <c r="K18" s="5">
        <v>17</v>
      </c>
      <c r="L18" s="4"/>
      <c r="M18" s="5">
        <v>17</v>
      </c>
      <c r="N18" s="4"/>
      <c r="O18" s="5">
        <v>120600</v>
      </c>
      <c r="P18" s="4"/>
      <c r="Q18" s="5">
        <v>118891723568</v>
      </c>
      <c r="R18" s="4"/>
      <c r="S18" s="5">
        <v>118853873830</v>
      </c>
      <c r="T18" s="4"/>
      <c r="U18" s="5">
        <v>0</v>
      </c>
      <c r="V18" s="4"/>
      <c r="W18" s="5">
        <v>0</v>
      </c>
      <c r="X18" s="4"/>
      <c r="Y18" s="5">
        <v>0</v>
      </c>
      <c r="Z18" s="4"/>
      <c r="AA18" s="5">
        <v>0</v>
      </c>
      <c r="AB18" s="4"/>
      <c r="AC18" s="5">
        <v>120600</v>
      </c>
      <c r="AD18" s="4"/>
      <c r="AE18" s="5">
        <v>1000000</v>
      </c>
      <c r="AF18" s="4"/>
      <c r="AG18" s="5">
        <v>118891723568</v>
      </c>
      <c r="AH18" s="4"/>
      <c r="AI18" s="5">
        <v>120578141250</v>
      </c>
      <c r="AJ18" s="4"/>
      <c r="AK18" s="8">
        <v>5.362094663811625E-3</v>
      </c>
      <c r="AL18" s="4"/>
    </row>
    <row r="19" spans="1:38">
      <c r="A19" s="1" t="s">
        <v>109</v>
      </c>
      <c r="C19" s="4" t="s">
        <v>82</v>
      </c>
      <c r="D19" s="4"/>
      <c r="E19" s="4" t="s">
        <v>82</v>
      </c>
      <c r="F19" s="4"/>
      <c r="G19" s="4" t="s">
        <v>110</v>
      </c>
      <c r="H19" s="4"/>
      <c r="I19" s="4" t="s">
        <v>111</v>
      </c>
      <c r="J19" s="4"/>
      <c r="K19" s="5">
        <v>17</v>
      </c>
      <c r="L19" s="4"/>
      <c r="M19" s="5">
        <v>17</v>
      </c>
      <c r="N19" s="4"/>
      <c r="O19" s="5">
        <v>87250</v>
      </c>
      <c r="P19" s="4"/>
      <c r="Q19" s="5">
        <v>81350785139</v>
      </c>
      <c r="R19" s="4"/>
      <c r="S19" s="5">
        <v>82479922803</v>
      </c>
      <c r="T19" s="4"/>
      <c r="U19" s="5">
        <v>0</v>
      </c>
      <c r="V19" s="4"/>
      <c r="W19" s="5">
        <v>0</v>
      </c>
      <c r="X19" s="4"/>
      <c r="Y19" s="5">
        <v>0</v>
      </c>
      <c r="Z19" s="4"/>
      <c r="AA19" s="5">
        <v>0</v>
      </c>
      <c r="AB19" s="4"/>
      <c r="AC19" s="5">
        <v>87250</v>
      </c>
      <c r="AD19" s="4"/>
      <c r="AE19" s="5">
        <v>948700</v>
      </c>
      <c r="AF19" s="4"/>
      <c r="AG19" s="5">
        <v>81350785139</v>
      </c>
      <c r="AH19" s="4"/>
      <c r="AI19" s="5">
        <v>82759072198</v>
      </c>
      <c r="AJ19" s="4"/>
      <c r="AK19" s="8">
        <v>3.680285454847288E-3</v>
      </c>
      <c r="AL19" s="4"/>
    </row>
    <row r="20" spans="1:38" ht="24.75" thickBot="1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6">
        <f>SUM(Q9:Q19)</f>
        <v>505268446434</v>
      </c>
      <c r="R20" s="4"/>
      <c r="S20" s="6">
        <f>SUM(S9:S19)</f>
        <v>531915075209</v>
      </c>
      <c r="T20" s="4"/>
      <c r="U20" s="4"/>
      <c r="V20" s="4"/>
      <c r="W20" s="6">
        <f>SUM(W9:W19)</f>
        <v>0</v>
      </c>
      <c r="X20" s="4"/>
      <c r="Y20" s="4"/>
      <c r="Z20" s="4"/>
      <c r="AA20" s="6">
        <f>SUM(AA9:AA19)</f>
        <v>143585252826</v>
      </c>
      <c r="AB20" s="4"/>
      <c r="AC20" s="4"/>
      <c r="AD20" s="4"/>
      <c r="AE20" s="4"/>
      <c r="AF20" s="4"/>
      <c r="AG20" s="6">
        <f>SUM(AG9:AG19)</f>
        <v>375508530290</v>
      </c>
      <c r="AH20" s="4"/>
      <c r="AI20" s="6">
        <f>SUM(AI9:AI19)</f>
        <v>395048089620</v>
      </c>
      <c r="AJ20" s="4"/>
      <c r="AK20" s="9">
        <f>SUM(AK9:AK19)</f>
        <v>1.756773849174241E-2</v>
      </c>
      <c r="AL20" s="4"/>
    </row>
    <row r="21" spans="1:38" ht="24.75" thickTop="1"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</row>
    <row r="22" spans="1:38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</row>
  </sheetData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X18"/>
  <sheetViews>
    <sheetView rightToLeft="1" workbookViewId="0">
      <selection activeCell="O14" sqref="O14"/>
    </sheetView>
  </sheetViews>
  <sheetFormatPr defaultRowHeight="2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4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24" ht="24.7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24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24" ht="24.75">
      <c r="A6" s="18" t="s">
        <v>113</v>
      </c>
      <c r="C6" s="19" t="s">
        <v>114</v>
      </c>
      <c r="D6" s="19" t="s">
        <v>114</v>
      </c>
      <c r="E6" s="19" t="s">
        <v>114</v>
      </c>
      <c r="F6" s="19" t="s">
        <v>114</v>
      </c>
      <c r="G6" s="19" t="s">
        <v>114</v>
      </c>
      <c r="H6" s="19" t="s">
        <v>114</v>
      </c>
      <c r="I6" s="19" t="s">
        <v>114</v>
      </c>
      <c r="K6" s="19" t="s">
        <v>177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</row>
    <row r="7" spans="1:24" ht="24.75">
      <c r="A7" s="19" t="s">
        <v>113</v>
      </c>
      <c r="C7" s="19" t="s">
        <v>115</v>
      </c>
      <c r="E7" s="19" t="s">
        <v>116</v>
      </c>
      <c r="G7" s="19" t="s">
        <v>117</v>
      </c>
      <c r="I7" s="19" t="s">
        <v>79</v>
      </c>
      <c r="K7" s="19" t="s">
        <v>118</v>
      </c>
      <c r="M7" s="19" t="s">
        <v>119</v>
      </c>
      <c r="O7" s="19" t="s">
        <v>120</v>
      </c>
      <c r="Q7" s="19" t="s">
        <v>118</v>
      </c>
      <c r="S7" s="19" t="s">
        <v>112</v>
      </c>
    </row>
    <row r="8" spans="1:24">
      <c r="A8" s="1" t="s">
        <v>121</v>
      </c>
      <c r="C8" s="4" t="s">
        <v>122</v>
      </c>
      <c r="D8" s="4"/>
      <c r="E8" s="4" t="s">
        <v>123</v>
      </c>
      <c r="F8" s="4"/>
      <c r="G8" s="4" t="s">
        <v>124</v>
      </c>
      <c r="H8" s="4"/>
      <c r="I8" s="5">
        <v>5</v>
      </c>
      <c r="J8" s="4"/>
      <c r="K8" s="5">
        <v>2115514785</v>
      </c>
      <c r="L8" s="4"/>
      <c r="M8" s="5">
        <v>656741850</v>
      </c>
      <c r="N8" s="4"/>
      <c r="O8" s="5">
        <v>77200</v>
      </c>
      <c r="P8" s="4"/>
      <c r="Q8" s="5">
        <v>2772179435</v>
      </c>
      <c r="R8" s="4"/>
      <c r="S8" s="8">
        <v>1.2327846823183489E-4</v>
      </c>
      <c r="T8" s="4"/>
      <c r="U8" s="4"/>
      <c r="V8" s="4"/>
      <c r="W8" s="4"/>
      <c r="X8" s="4"/>
    </row>
    <row r="9" spans="1:24">
      <c r="A9" s="1" t="s">
        <v>125</v>
      </c>
      <c r="C9" s="4" t="s">
        <v>126</v>
      </c>
      <c r="D9" s="4"/>
      <c r="E9" s="4" t="s">
        <v>123</v>
      </c>
      <c r="F9" s="4"/>
      <c r="G9" s="4" t="s">
        <v>127</v>
      </c>
      <c r="H9" s="4"/>
      <c r="I9" s="5">
        <v>5</v>
      </c>
      <c r="J9" s="4"/>
      <c r="K9" s="5">
        <v>1321283544</v>
      </c>
      <c r="L9" s="4"/>
      <c r="M9" s="5">
        <v>2264773437</v>
      </c>
      <c r="N9" s="4"/>
      <c r="O9" s="5">
        <v>340635</v>
      </c>
      <c r="P9" s="4"/>
      <c r="Q9" s="5">
        <v>3585716346</v>
      </c>
      <c r="R9" s="4"/>
      <c r="S9" s="8">
        <v>1.5945635158668293E-4</v>
      </c>
      <c r="T9" s="4"/>
      <c r="U9" s="4"/>
      <c r="V9" s="4"/>
      <c r="W9" s="4"/>
      <c r="X9" s="4"/>
    </row>
    <row r="10" spans="1:24">
      <c r="A10" s="1" t="s">
        <v>128</v>
      </c>
      <c r="C10" s="4" t="s">
        <v>129</v>
      </c>
      <c r="D10" s="4"/>
      <c r="E10" s="4" t="s">
        <v>123</v>
      </c>
      <c r="F10" s="4"/>
      <c r="G10" s="4" t="s">
        <v>130</v>
      </c>
      <c r="H10" s="4"/>
      <c r="I10" s="5">
        <v>5</v>
      </c>
      <c r="J10" s="4"/>
      <c r="K10" s="5">
        <v>645463130898</v>
      </c>
      <c r="L10" s="4"/>
      <c r="M10" s="5">
        <v>556423918797</v>
      </c>
      <c r="N10" s="4"/>
      <c r="O10" s="5">
        <v>1012545510854</v>
      </c>
      <c r="P10" s="4"/>
      <c r="Q10" s="5">
        <v>189341538841</v>
      </c>
      <c r="R10" s="4"/>
      <c r="S10" s="8">
        <v>8.4199942421753632E-3</v>
      </c>
      <c r="T10" s="4"/>
      <c r="U10" s="4"/>
      <c r="V10" s="4"/>
      <c r="W10" s="4"/>
      <c r="X10" s="4"/>
    </row>
    <row r="11" spans="1:24" ht="24.75" thickBot="1">
      <c r="C11" s="4"/>
      <c r="D11" s="4"/>
      <c r="E11" s="4"/>
      <c r="F11" s="4"/>
      <c r="G11" s="4"/>
      <c r="H11" s="4"/>
      <c r="I11" s="4"/>
      <c r="J11" s="4"/>
      <c r="K11" s="6">
        <f>SUM(K8:K10)</f>
        <v>648899929227</v>
      </c>
      <c r="L11" s="4"/>
      <c r="M11" s="6">
        <f>SUM(M8:M10)</f>
        <v>559345434084</v>
      </c>
      <c r="N11" s="4"/>
      <c r="O11" s="6">
        <f>SUM(O8:O10)</f>
        <v>1012545928689</v>
      </c>
      <c r="P11" s="4"/>
      <c r="Q11" s="6">
        <f>SUM(Q8:Q10)</f>
        <v>195699434622</v>
      </c>
      <c r="R11" s="4"/>
      <c r="S11" s="9">
        <f>SUM(S8:S10)</f>
        <v>8.7027290619938816E-3</v>
      </c>
      <c r="T11" s="4"/>
      <c r="U11" s="4"/>
      <c r="V11" s="4"/>
      <c r="W11" s="4"/>
      <c r="X11" s="4"/>
    </row>
    <row r="12" spans="1:24" ht="24.75" thickTop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3:24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3:24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</sheetData>
  <mergeCells count="17"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  <ignoredErrors>
    <ignoredError sqref="C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9"/>
  <sheetViews>
    <sheetView rightToLeft="1" topLeftCell="A7" workbookViewId="0">
      <selection activeCell="M15" sqref="M15:S21"/>
    </sheetView>
  </sheetViews>
  <sheetFormatPr defaultRowHeight="24"/>
  <cols>
    <col min="1" max="1" width="30.855468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.285156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5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24.75">
      <c r="A3" s="18" t="s">
        <v>131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ht="24.75">
      <c r="A6" s="19" t="s">
        <v>132</v>
      </c>
      <c r="B6" s="19" t="s">
        <v>132</v>
      </c>
      <c r="C6" s="19" t="s">
        <v>132</v>
      </c>
      <c r="D6" s="19" t="s">
        <v>132</v>
      </c>
      <c r="E6" s="19" t="s">
        <v>132</v>
      </c>
      <c r="F6" s="19" t="s">
        <v>132</v>
      </c>
      <c r="G6" s="19" t="s">
        <v>132</v>
      </c>
      <c r="I6" s="19" t="s">
        <v>133</v>
      </c>
      <c r="J6" s="19" t="s">
        <v>133</v>
      </c>
      <c r="K6" s="19" t="s">
        <v>133</v>
      </c>
      <c r="L6" s="19" t="s">
        <v>133</v>
      </c>
      <c r="M6" s="19" t="s">
        <v>133</v>
      </c>
      <c r="O6" s="19" t="s">
        <v>134</v>
      </c>
      <c r="P6" s="19" t="s">
        <v>134</v>
      </c>
      <c r="Q6" s="19" t="s">
        <v>134</v>
      </c>
      <c r="R6" s="19" t="s">
        <v>134</v>
      </c>
      <c r="S6" s="19" t="s">
        <v>134</v>
      </c>
    </row>
    <row r="7" spans="1:19" ht="24.75">
      <c r="A7" s="19" t="s">
        <v>135</v>
      </c>
      <c r="C7" s="19" t="s">
        <v>136</v>
      </c>
      <c r="E7" s="19" t="s">
        <v>78</v>
      </c>
      <c r="G7" s="19" t="s">
        <v>79</v>
      </c>
      <c r="I7" s="19" t="s">
        <v>137</v>
      </c>
      <c r="K7" s="19" t="s">
        <v>138</v>
      </c>
      <c r="M7" s="19" t="s">
        <v>139</v>
      </c>
      <c r="O7" s="19" t="s">
        <v>137</v>
      </c>
      <c r="Q7" s="19" t="s">
        <v>138</v>
      </c>
      <c r="S7" s="19" t="s">
        <v>139</v>
      </c>
    </row>
    <row r="8" spans="1:19">
      <c r="A8" s="1" t="s">
        <v>109</v>
      </c>
      <c r="C8" s="4" t="s">
        <v>178</v>
      </c>
      <c r="D8" s="4"/>
      <c r="E8" s="4" t="s">
        <v>111</v>
      </c>
      <c r="F8" s="4"/>
      <c r="G8" s="5">
        <v>17</v>
      </c>
      <c r="H8" s="4"/>
      <c r="I8" s="5">
        <v>1288192466</v>
      </c>
      <c r="J8" s="4"/>
      <c r="K8" s="5">
        <v>0</v>
      </c>
      <c r="L8" s="4"/>
      <c r="M8" s="5">
        <v>1288192466</v>
      </c>
      <c r="N8" s="4"/>
      <c r="O8" s="5">
        <v>3638282696</v>
      </c>
      <c r="P8" s="4"/>
      <c r="Q8" s="5">
        <v>0</v>
      </c>
      <c r="R8" s="4"/>
      <c r="S8" s="5">
        <v>3638282696</v>
      </c>
    </row>
    <row r="9" spans="1:19">
      <c r="A9" s="1" t="s">
        <v>103</v>
      </c>
      <c r="C9" s="4" t="s">
        <v>178</v>
      </c>
      <c r="D9" s="4"/>
      <c r="E9" s="4" t="s">
        <v>105</v>
      </c>
      <c r="F9" s="4"/>
      <c r="G9" s="5">
        <v>15</v>
      </c>
      <c r="H9" s="4"/>
      <c r="I9" s="5">
        <v>21811852</v>
      </c>
      <c r="J9" s="4"/>
      <c r="K9" s="5">
        <v>0</v>
      </c>
      <c r="L9" s="4"/>
      <c r="M9" s="5">
        <v>21811852</v>
      </c>
      <c r="N9" s="4"/>
      <c r="O9" s="5">
        <v>43114080</v>
      </c>
      <c r="P9" s="4"/>
      <c r="Q9" s="5">
        <v>0</v>
      </c>
      <c r="R9" s="4"/>
      <c r="S9" s="5">
        <v>43114080</v>
      </c>
    </row>
    <row r="10" spans="1:19">
      <c r="A10" s="1" t="s">
        <v>106</v>
      </c>
      <c r="C10" s="4" t="s">
        <v>178</v>
      </c>
      <c r="D10" s="4"/>
      <c r="E10" s="4" t="s">
        <v>108</v>
      </c>
      <c r="F10" s="4"/>
      <c r="G10" s="5">
        <v>17</v>
      </c>
      <c r="H10" s="4"/>
      <c r="I10" s="5">
        <v>1793567621</v>
      </c>
      <c r="J10" s="4"/>
      <c r="K10" s="5">
        <v>0</v>
      </c>
      <c r="L10" s="4"/>
      <c r="M10" s="5">
        <v>1793567621</v>
      </c>
      <c r="N10" s="4"/>
      <c r="O10" s="5">
        <v>3557286057</v>
      </c>
      <c r="P10" s="4"/>
      <c r="Q10" s="5">
        <v>0</v>
      </c>
      <c r="R10" s="4"/>
      <c r="S10" s="5">
        <v>3557286057</v>
      </c>
    </row>
    <row r="11" spans="1:19">
      <c r="A11" s="1" t="s">
        <v>121</v>
      </c>
      <c r="C11" s="5">
        <v>1</v>
      </c>
      <c r="D11" s="4"/>
      <c r="E11" s="4" t="s">
        <v>178</v>
      </c>
      <c r="F11" s="4"/>
      <c r="G11" s="5">
        <v>0</v>
      </c>
      <c r="H11" s="4"/>
      <c r="I11" s="5">
        <v>430171</v>
      </c>
      <c r="J11" s="4"/>
      <c r="K11" s="5">
        <v>0</v>
      </c>
      <c r="L11" s="4"/>
      <c r="M11" s="5">
        <v>430171</v>
      </c>
      <c r="N11" s="4"/>
      <c r="O11" s="5">
        <v>784857</v>
      </c>
      <c r="P11" s="4"/>
      <c r="Q11" s="5">
        <v>0</v>
      </c>
      <c r="R11" s="4"/>
      <c r="S11" s="5">
        <v>784857</v>
      </c>
    </row>
    <row r="12" spans="1:19">
      <c r="A12" s="1" t="s">
        <v>125</v>
      </c>
      <c r="C12" s="5">
        <v>17</v>
      </c>
      <c r="D12" s="4"/>
      <c r="E12" s="4" t="s">
        <v>178</v>
      </c>
      <c r="F12" s="4"/>
      <c r="G12" s="5">
        <v>0</v>
      </c>
      <c r="H12" s="4"/>
      <c r="I12" s="5">
        <v>5622420</v>
      </c>
      <c r="J12" s="4"/>
      <c r="K12" s="5">
        <v>0</v>
      </c>
      <c r="L12" s="4"/>
      <c r="M12" s="5">
        <v>5622420</v>
      </c>
      <c r="N12" s="4"/>
      <c r="O12" s="5">
        <v>1497295893</v>
      </c>
      <c r="P12" s="4"/>
      <c r="Q12" s="5">
        <v>0</v>
      </c>
      <c r="R12" s="4"/>
      <c r="S12" s="5">
        <v>1497295893</v>
      </c>
    </row>
    <row r="13" spans="1:19">
      <c r="A13" s="1" t="s">
        <v>128</v>
      </c>
      <c r="C13" s="5">
        <v>1</v>
      </c>
      <c r="D13" s="4"/>
      <c r="E13" s="4" t="s">
        <v>178</v>
      </c>
      <c r="F13" s="4"/>
      <c r="G13" s="5">
        <v>0</v>
      </c>
      <c r="H13" s="4"/>
      <c r="I13" s="5">
        <v>1452205576</v>
      </c>
      <c r="J13" s="4"/>
      <c r="K13" s="5">
        <v>0</v>
      </c>
      <c r="L13" s="4"/>
      <c r="M13" s="5">
        <v>1452205576</v>
      </c>
      <c r="N13" s="4"/>
      <c r="O13" s="5">
        <v>1554170122</v>
      </c>
      <c r="P13" s="4"/>
      <c r="Q13" s="5">
        <v>0</v>
      </c>
      <c r="R13" s="4"/>
      <c r="S13" s="5">
        <v>1554170122</v>
      </c>
    </row>
    <row r="14" spans="1:19" ht="24.75" thickBot="1">
      <c r="C14" s="4"/>
      <c r="D14" s="4"/>
      <c r="E14" s="4"/>
      <c r="F14" s="4"/>
      <c r="G14" s="4"/>
      <c r="H14" s="4"/>
      <c r="I14" s="6">
        <f>SUM(I8:I13)</f>
        <v>4561830106</v>
      </c>
      <c r="J14" s="4"/>
      <c r="K14" s="6">
        <f>SUM(K8:K13)</f>
        <v>0</v>
      </c>
      <c r="L14" s="4"/>
      <c r="M14" s="6">
        <f>SUM(M8:M13)</f>
        <v>4561830106</v>
      </c>
      <c r="N14" s="4"/>
      <c r="O14" s="6">
        <f>SUM(O8:O13)</f>
        <v>10290933705</v>
      </c>
      <c r="P14" s="4"/>
      <c r="Q14" s="6">
        <f>SUM(Q8:Q13)</f>
        <v>0</v>
      </c>
      <c r="R14" s="4"/>
      <c r="S14" s="6">
        <f>SUM(S8:S13)</f>
        <v>10290933705</v>
      </c>
    </row>
    <row r="15" spans="1:19" ht="24.75" thickTop="1">
      <c r="C15" s="4"/>
      <c r="D15" s="4"/>
      <c r="E15" s="4"/>
      <c r="F15" s="4"/>
      <c r="G15" s="4"/>
      <c r="H15" s="4"/>
      <c r="I15" s="4"/>
      <c r="J15" s="4"/>
      <c r="K15" s="4"/>
      <c r="L15" s="4"/>
      <c r="M15" s="5"/>
      <c r="N15" s="5"/>
      <c r="O15" s="5"/>
      <c r="P15" s="5"/>
      <c r="Q15" s="5"/>
      <c r="R15" s="5"/>
      <c r="S15" s="5"/>
    </row>
    <row r="16" spans="1:19">
      <c r="C16" s="4"/>
      <c r="D16" s="4"/>
      <c r="E16" s="4"/>
      <c r="F16" s="4"/>
      <c r="G16" s="4"/>
      <c r="H16" s="4"/>
      <c r="I16" s="4"/>
      <c r="J16" s="4"/>
      <c r="K16" s="4"/>
      <c r="L16" s="4"/>
      <c r="M16" s="5"/>
      <c r="N16" s="5"/>
      <c r="O16" s="5"/>
      <c r="P16" s="5"/>
      <c r="Q16" s="5"/>
      <c r="R16" s="5"/>
      <c r="S16" s="5"/>
    </row>
    <row r="19" spans="13:19">
      <c r="M19" s="3"/>
      <c r="N19" s="3"/>
      <c r="O19" s="3"/>
      <c r="P19" s="3"/>
      <c r="Q19" s="3"/>
      <c r="R19" s="3"/>
      <c r="S19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0"/>
  <sheetViews>
    <sheetView rightToLeft="1" topLeftCell="A4" workbookViewId="0">
      <selection activeCell="G20" sqref="G20"/>
    </sheetView>
  </sheetViews>
  <sheetFormatPr defaultRowHeight="24"/>
  <cols>
    <col min="1" max="1" width="32.1406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24.75">
      <c r="A3" s="18" t="s">
        <v>131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ht="24.75">
      <c r="A6" s="18" t="s">
        <v>3</v>
      </c>
      <c r="C6" s="19" t="s">
        <v>141</v>
      </c>
      <c r="D6" s="19" t="s">
        <v>141</v>
      </c>
      <c r="E6" s="19" t="s">
        <v>141</v>
      </c>
      <c r="F6" s="19" t="s">
        <v>141</v>
      </c>
      <c r="G6" s="19" t="s">
        <v>141</v>
      </c>
      <c r="I6" s="19" t="s">
        <v>133</v>
      </c>
      <c r="J6" s="19" t="s">
        <v>133</v>
      </c>
      <c r="K6" s="19" t="s">
        <v>133</v>
      </c>
      <c r="L6" s="19" t="s">
        <v>133</v>
      </c>
      <c r="M6" s="19" t="s">
        <v>133</v>
      </c>
      <c r="O6" s="19" t="s">
        <v>134</v>
      </c>
      <c r="P6" s="19" t="s">
        <v>134</v>
      </c>
      <c r="Q6" s="19" t="s">
        <v>134</v>
      </c>
      <c r="R6" s="19" t="s">
        <v>134</v>
      </c>
      <c r="S6" s="19" t="s">
        <v>134</v>
      </c>
    </row>
    <row r="7" spans="1:19" ht="24.75">
      <c r="A7" s="19" t="s">
        <v>3</v>
      </c>
      <c r="C7" s="19" t="s">
        <v>142</v>
      </c>
      <c r="E7" s="19" t="s">
        <v>143</v>
      </c>
      <c r="G7" s="19" t="s">
        <v>144</v>
      </c>
      <c r="I7" s="19" t="s">
        <v>145</v>
      </c>
      <c r="K7" s="19" t="s">
        <v>138</v>
      </c>
      <c r="M7" s="19" t="s">
        <v>146</v>
      </c>
      <c r="O7" s="19" t="s">
        <v>145</v>
      </c>
      <c r="Q7" s="19" t="s">
        <v>138</v>
      </c>
      <c r="S7" s="19" t="s">
        <v>146</v>
      </c>
    </row>
    <row r="8" spans="1:19">
      <c r="A8" s="1" t="s">
        <v>35</v>
      </c>
      <c r="C8" s="4" t="s">
        <v>4</v>
      </c>
      <c r="D8" s="4"/>
      <c r="E8" s="5">
        <v>283000000</v>
      </c>
      <c r="F8" s="4"/>
      <c r="G8" s="5">
        <v>188</v>
      </c>
      <c r="H8" s="4"/>
      <c r="I8" s="5">
        <v>0</v>
      </c>
      <c r="J8" s="4"/>
      <c r="K8" s="5">
        <v>0</v>
      </c>
      <c r="L8" s="4"/>
      <c r="M8" s="5">
        <v>0</v>
      </c>
      <c r="N8" s="4"/>
      <c r="O8" s="5">
        <v>53204000000</v>
      </c>
      <c r="P8" s="4"/>
      <c r="Q8" s="5">
        <v>0</v>
      </c>
      <c r="R8" s="4"/>
      <c r="S8" s="5">
        <v>53204000000</v>
      </c>
    </row>
    <row r="9" spans="1:19" ht="24.75" thickBot="1">
      <c r="C9" s="4"/>
      <c r="D9" s="4"/>
      <c r="E9" s="4"/>
      <c r="F9" s="4"/>
      <c r="G9" s="4"/>
      <c r="H9" s="4"/>
      <c r="I9" s="6">
        <f>SUM(I8)</f>
        <v>0</v>
      </c>
      <c r="J9" s="4"/>
      <c r="K9" s="6">
        <f>SUM(K8)</f>
        <v>0</v>
      </c>
      <c r="L9" s="4"/>
      <c r="M9" s="6">
        <f>SUM(M8)</f>
        <v>0</v>
      </c>
      <c r="N9" s="4"/>
      <c r="O9" s="6">
        <f>SUM(O8)</f>
        <v>53204000000</v>
      </c>
      <c r="P9" s="4"/>
      <c r="Q9" s="6">
        <f>SUM(Q8)</f>
        <v>0</v>
      </c>
      <c r="R9" s="4"/>
      <c r="S9" s="6">
        <f>SUM(S8)</f>
        <v>53204000000</v>
      </c>
    </row>
    <row r="10" spans="1:19" ht="24.75" thickTop="1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T88"/>
  <sheetViews>
    <sheetView rightToLeft="1" topLeftCell="A75" workbookViewId="0">
      <selection activeCell="I84" sqref="I84:Q92"/>
    </sheetView>
  </sheetViews>
  <sheetFormatPr defaultRowHeight="24"/>
  <cols>
    <col min="1" max="1" width="44.425781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7109375" style="1" bestFit="1" customWidth="1"/>
    <col min="18" max="18" width="1" style="1" customWidth="1"/>
    <col min="19" max="19" width="15" style="1" bestFit="1" customWidth="1"/>
    <col min="20" max="20" width="25.140625" style="1" bestFit="1" customWidth="1"/>
    <col min="21" max="16384" width="9.140625" style="1"/>
  </cols>
  <sheetData>
    <row r="2" spans="1:20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20" ht="24.75">
      <c r="A3" s="18" t="s">
        <v>131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20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20" ht="24.75">
      <c r="A6" s="18" t="s">
        <v>3</v>
      </c>
      <c r="C6" s="19" t="s">
        <v>133</v>
      </c>
      <c r="D6" s="19" t="s">
        <v>133</v>
      </c>
      <c r="E6" s="19" t="s">
        <v>133</v>
      </c>
      <c r="F6" s="19" t="s">
        <v>133</v>
      </c>
      <c r="G6" s="19" t="s">
        <v>133</v>
      </c>
      <c r="H6" s="19" t="s">
        <v>133</v>
      </c>
      <c r="I6" s="19" t="s">
        <v>133</v>
      </c>
      <c r="K6" s="19" t="s">
        <v>134</v>
      </c>
      <c r="L6" s="19" t="s">
        <v>134</v>
      </c>
      <c r="M6" s="19" t="s">
        <v>134</v>
      </c>
      <c r="N6" s="19" t="s">
        <v>134</v>
      </c>
      <c r="O6" s="19" t="s">
        <v>134</v>
      </c>
      <c r="P6" s="19" t="s">
        <v>134</v>
      </c>
      <c r="Q6" s="19" t="s">
        <v>134</v>
      </c>
    </row>
    <row r="7" spans="1:20" ht="24.75">
      <c r="A7" s="19" t="s">
        <v>3</v>
      </c>
      <c r="C7" s="19" t="s">
        <v>7</v>
      </c>
      <c r="E7" s="19" t="s">
        <v>147</v>
      </c>
      <c r="G7" s="19" t="s">
        <v>148</v>
      </c>
      <c r="I7" s="19" t="s">
        <v>149</v>
      </c>
      <c r="K7" s="19" t="s">
        <v>7</v>
      </c>
      <c r="M7" s="19" t="s">
        <v>147</v>
      </c>
      <c r="O7" s="19" t="s">
        <v>148</v>
      </c>
      <c r="Q7" s="19" t="s">
        <v>149</v>
      </c>
    </row>
    <row r="8" spans="1:20">
      <c r="A8" s="1" t="s">
        <v>30</v>
      </c>
      <c r="C8" s="7">
        <v>63178463</v>
      </c>
      <c r="D8" s="7"/>
      <c r="E8" s="7">
        <v>276080014834</v>
      </c>
      <c r="F8" s="7"/>
      <c r="G8" s="7">
        <v>276833645447</v>
      </c>
      <c r="H8" s="7"/>
      <c r="I8" s="7">
        <f>E8-G8</f>
        <v>-753630613</v>
      </c>
      <c r="J8" s="7"/>
      <c r="K8" s="7">
        <v>63178463</v>
      </c>
      <c r="L8" s="7"/>
      <c r="M8" s="7">
        <v>276080014834</v>
      </c>
      <c r="N8" s="7"/>
      <c r="O8" s="7">
        <v>302268678661</v>
      </c>
      <c r="P8" s="7"/>
      <c r="Q8" s="7">
        <f>M8-O8</f>
        <v>-26188663827</v>
      </c>
      <c r="T8" s="10"/>
    </row>
    <row r="9" spans="1:20">
      <c r="A9" s="1" t="s">
        <v>23</v>
      </c>
      <c r="C9" s="7">
        <v>33754737</v>
      </c>
      <c r="D9" s="7"/>
      <c r="E9" s="7">
        <v>396942593404</v>
      </c>
      <c r="F9" s="7"/>
      <c r="G9" s="7">
        <v>397613671330</v>
      </c>
      <c r="H9" s="7"/>
      <c r="I9" s="7">
        <f t="shared" ref="I9:I82" si="0">E9-G9</f>
        <v>-671077926</v>
      </c>
      <c r="J9" s="7"/>
      <c r="K9" s="7">
        <v>33754737</v>
      </c>
      <c r="L9" s="7"/>
      <c r="M9" s="7">
        <v>396942593404</v>
      </c>
      <c r="N9" s="7"/>
      <c r="O9" s="7">
        <v>441569275502</v>
      </c>
      <c r="P9" s="7"/>
      <c r="Q9" s="7">
        <f t="shared" ref="Q9:Q82" si="1">M9-O9</f>
        <v>-44626682098</v>
      </c>
    </row>
    <row r="10" spans="1:20">
      <c r="A10" s="1" t="s">
        <v>65</v>
      </c>
      <c r="C10" s="7">
        <v>34081190</v>
      </c>
      <c r="D10" s="7"/>
      <c r="E10" s="7">
        <v>159397904556</v>
      </c>
      <c r="F10" s="7"/>
      <c r="G10" s="7">
        <v>163971489490</v>
      </c>
      <c r="H10" s="7"/>
      <c r="I10" s="7">
        <f t="shared" si="0"/>
        <v>-4573584934</v>
      </c>
      <c r="J10" s="7"/>
      <c r="K10" s="7">
        <v>34081190</v>
      </c>
      <c r="L10" s="7"/>
      <c r="M10" s="7">
        <v>159397904556</v>
      </c>
      <c r="N10" s="7"/>
      <c r="O10" s="7">
        <v>171424739012</v>
      </c>
      <c r="P10" s="7"/>
      <c r="Q10" s="7">
        <f t="shared" si="1"/>
        <v>-12026834456</v>
      </c>
    </row>
    <row r="11" spans="1:20">
      <c r="A11" s="1" t="s">
        <v>15</v>
      </c>
      <c r="C11" s="7">
        <v>12000000</v>
      </c>
      <c r="D11" s="7"/>
      <c r="E11" s="7">
        <v>98768808000</v>
      </c>
      <c r="F11" s="7"/>
      <c r="G11" s="7">
        <v>100796670000</v>
      </c>
      <c r="H11" s="7"/>
      <c r="I11" s="7">
        <f t="shared" si="0"/>
        <v>-2027862000</v>
      </c>
      <c r="J11" s="7"/>
      <c r="K11" s="7">
        <v>12000000</v>
      </c>
      <c r="L11" s="7"/>
      <c r="M11" s="7">
        <v>98768808000</v>
      </c>
      <c r="N11" s="7"/>
      <c r="O11" s="7">
        <v>115826706000</v>
      </c>
      <c r="P11" s="7"/>
      <c r="Q11" s="7">
        <f t="shared" si="1"/>
        <v>-17057898000</v>
      </c>
    </row>
    <row r="12" spans="1:20">
      <c r="A12" s="1" t="s">
        <v>16</v>
      </c>
      <c r="C12" s="7">
        <v>47900000</v>
      </c>
      <c r="D12" s="7"/>
      <c r="E12" s="7">
        <v>178889536215</v>
      </c>
      <c r="F12" s="7"/>
      <c r="G12" s="7">
        <v>186698395395</v>
      </c>
      <c r="H12" s="7"/>
      <c r="I12" s="7">
        <f t="shared" si="0"/>
        <v>-7808859180</v>
      </c>
      <c r="J12" s="7"/>
      <c r="K12" s="7">
        <v>47900000</v>
      </c>
      <c r="L12" s="7"/>
      <c r="M12" s="7">
        <v>178889536215</v>
      </c>
      <c r="N12" s="7"/>
      <c r="O12" s="7">
        <v>188922157216</v>
      </c>
      <c r="P12" s="7"/>
      <c r="Q12" s="7">
        <f t="shared" si="1"/>
        <v>-10032621001</v>
      </c>
    </row>
    <row r="13" spans="1:20">
      <c r="A13" s="1" t="s">
        <v>48</v>
      </c>
      <c r="C13" s="7">
        <v>19633704</v>
      </c>
      <c r="D13" s="7"/>
      <c r="E13" s="7">
        <v>463916319872</v>
      </c>
      <c r="F13" s="7"/>
      <c r="G13" s="7">
        <v>449668994946</v>
      </c>
      <c r="H13" s="7"/>
      <c r="I13" s="7">
        <f t="shared" si="0"/>
        <v>14247324926</v>
      </c>
      <c r="J13" s="7"/>
      <c r="K13" s="7">
        <v>19633704</v>
      </c>
      <c r="L13" s="7"/>
      <c r="M13" s="7">
        <v>463916319872</v>
      </c>
      <c r="N13" s="7"/>
      <c r="O13" s="7">
        <v>521881463752</v>
      </c>
      <c r="P13" s="7"/>
      <c r="Q13" s="7">
        <f t="shared" si="1"/>
        <v>-57965143880</v>
      </c>
    </row>
    <row r="14" spans="1:20">
      <c r="A14" s="1" t="s">
        <v>51</v>
      </c>
      <c r="C14" s="7">
        <v>22901468</v>
      </c>
      <c r="D14" s="7"/>
      <c r="E14" s="7">
        <v>401578203241</v>
      </c>
      <c r="F14" s="7"/>
      <c r="G14" s="7">
        <v>431628272871</v>
      </c>
      <c r="H14" s="7"/>
      <c r="I14" s="7">
        <f t="shared" si="0"/>
        <v>-30050069630</v>
      </c>
      <c r="J14" s="7"/>
      <c r="K14" s="7">
        <v>22901468</v>
      </c>
      <c r="L14" s="7"/>
      <c r="M14" s="7">
        <v>401578203241</v>
      </c>
      <c r="N14" s="7"/>
      <c r="O14" s="7">
        <v>472150336526</v>
      </c>
      <c r="P14" s="7"/>
      <c r="Q14" s="7">
        <f t="shared" si="1"/>
        <v>-70572133285</v>
      </c>
    </row>
    <row r="15" spans="1:20">
      <c r="A15" s="1" t="s">
        <v>36</v>
      </c>
      <c r="C15" s="7">
        <v>8898275</v>
      </c>
      <c r="D15" s="7"/>
      <c r="E15" s="7">
        <v>258283643701</v>
      </c>
      <c r="F15" s="7"/>
      <c r="G15" s="7">
        <v>260494976267</v>
      </c>
      <c r="H15" s="7"/>
      <c r="I15" s="7">
        <f t="shared" si="0"/>
        <v>-2211332566</v>
      </c>
      <c r="J15" s="7"/>
      <c r="K15" s="7">
        <v>8898275</v>
      </c>
      <c r="L15" s="7"/>
      <c r="M15" s="7">
        <v>258283643701</v>
      </c>
      <c r="N15" s="7"/>
      <c r="O15" s="7">
        <v>271551639097</v>
      </c>
      <c r="P15" s="7"/>
      <c r="Q15" s="7">
        <f t="shared" si="1"/>
        <v>-13267995396</v>
      </c>
    </row>
    <row r="16" spans="1:20">
      <c r="A16" s="1" t="s">
        <v>35</v>
      </c>
      <c r="C16" s="7">
        <v>316430000</v>
      </c>
      <c r="D16" s="7"/>
      <c r="E16" s="7">
        <v>372423933936</v>
      </c>
      <c r="F16" s="7"/>
      <c r="G16" s="7">
        <v>358066463363</v>
      </c>
      <c r="H16" s="7"/>
      <c r="I16" s="7">
        <f t="shared" si="0"/>
        <v>14357470573</v>
      </c>
      <c r="J16" s="7"/>
      <c r="K16" s="7">
        <v>316430000</v>
      </c>
      <c r="L16" s="7"/>
      <c r="M16" s="7">
        <v>372423933936</v>
      </c>
      <c r="N16" s="7"/>
      <c r="O16" s="7">
        <v>410217251645</v>
      </c>
      <c r="P16" s="7"/>
      <c r="Q16" s="7">
        <f t="shared" si="1"/>
        <v>-37793317709</v>
      </c>
    </row>
    <row r="17" spans="1:17">
      <c r="A17" s="1" t="s">
        <v>71</v>
      </c>
      <c r="C17" s="7">
        <v>885000</v>
      </c>
      <c r="D17" s="7"/>
      <c r="E17" s="7">
        <v>6070166325</v>
      </c>
      <c r="F17" s="7"/>
      <c r="G17" s="7">
        <v>4429017900</v>
      </c>
      <c r="H17" s="7"/>
      <c r="I17" s="7">
        <f t="shared" si="0"/>
        <v>1641148425</v>
      </c>
      <c r="J17" s="7"/>
      <c r="K17" s="7">
        <v>885000</v>
      </c>
      <c r="L17" s="7"/>
      <c r="M17" s="7">
        <v>6070166325</v>
      </c>
      <c r="N17" s="7"/>
      <c r="O17" s="7">
        <v>4429017900</v>
      </c>
      <c r="P17" s="7"/>
      <c r="Q17" s="7">
        <f t="shared" si="1"/>
        <v>1641148425</v>
      </c>
    </row>
    <row r="18" spans="1:17">
      <c r="A18" s="1" t="s">
        <v>40</v>
      </c>
      <c r="C18" s="7">
        <v>35273977</v>
      </c>
      <c r="D18" s="7"/>
      <c r="E18" s="7">
        <v>533675553856</v>
      </c>
      <c r="F18" s="7"/>
      <c r="G18" s="7">
        <v>542441578066</v>
      </c>
      <c r="H18" s="7"/>
      <c r="I18" s="7">
        <f t="shared" si="0"/>
        <v>-8766024210</v>
      </c>
      <c r="J18" s="7"/>
      <c r="K18" s="7">
        <v>35273977</v>
      </c>
      <c r="L18" s="7"/>
      <c r="M18" s="7">
        <v>533675553856</v>
      </c>
      <c r="N18" s="7"/>
      <c r="O18" s="7">
        <v>554363370990</v>
      </c>
      <c r="P18" s="7"/>
      <c r="Q18" s="7">
        <f t="shared" si="1"/>
        <v>-20687817134</v>
      </c>
    </row>
    <row r="19" spans="1:17">
      <c r="A19" s="1" t="s">
        <v>62</v>
      </c>
      <c r="C19" s="7">
        <v>60900000</v>
      </c>
      <c r="D19" s="7"/>
      <c r="E19" s="7">
        <v>418920503400</v>
      </c>
      <c r="F19" s="7"/>
      <c r="G19" s="7">
        <v>423750794409</v>
      </c>
      <c r="H19" s="7"/>
      <c r="I19" s="7">
        <f t="shared" si="0"/>
        <v>-4830291009</v>
      </c>
      <c r="J19" s="7"/>
      <c r="K19" s="7">
        <v>60900000</v>
      </c>
      <c r="L19" s="7"/>
      <c r="M19" s="7">
        <v>418920503400</v>
      </c>
      <c r="N19" s="7"/>
      <c r="O19" s="7">
        <v>448204424409</v>
      </c>
      <c r="P19" s="7"/>
      <c r="Q19" s="7">
        <f t="shared" si="1"/>
        <v>-29283921009</v>
      </c>
    </row>
    <row r="20" spans="1:17">
      <c r="A20" s="1" t="s">
        <v>45</v>
      </c>
      <c r="C20" s="7">
        <v>2845381</v>
      </c>
      <c r="D20" s="7"/>
      <c r="E20" s="7">
        <v>102050511468</v>
      </c>
      <c r="F20" s="7"/>
      <c r="G20" s="7">
        <v>90623569496</v>
      </c>
      <c r="H20" s="7"/>
      <c r="I20" s="7">
        <f t="shared" si="0"/>
        <v>11426941972</v>
      </c>
      <c r="J20" s="7"/>
      <c r="K20" s="7">
        <v>2845381</v>
      </c>
      <c r="L20" s="7"/>
      <c r="M20" s="7">
        <v>102050511468</v>
      </c>
      <c r="N20" s="7"/>
      <c r="O20" s="7">
        <v>97524989895</v>
      </c>
      <c r="P20" s="7"/>
      <c r="Q20" s="7">
        <f t="shared" si="1"/>
        <v>4525521573</v>
      </c>
    </row>
    <row r="21" spans="1:17">
      <c r="A21" s="1" t="s">
        <v>49</v>
      </c>
      <c r="C21" s="7">
        <v>15254375</v>
      </c>
      <c r="D21" s="7"/>
      <c r="E21" s="7">
        <v>137685592136</v>
      </c>
      <c r="F21" s="7"/>
      <c r="G21" s="7">
        <v>151787750802</v>
      </c>
      <c r="H21" s="7"/>
      <c r="I21" s="7">
        <f t="shared" si="0"/>
        <v>-14102158666</v>
      </c>
      <c r="J21" s="7"/>
      <c r="K21" s="7">
        <v>15254375</v>
      </c>
      <c r="L21" s="7"/>
      <c r="M21" s="7">
        <v>137685592136</v>
      </c>
      <c r="N21" s="7"/>
      <c r="O21" s="7">
        <v>152543288639</v>
      </c>
      <c r="P21" s="7"/>
      <c r="Q21" s="7">
        <f t="shared" si="1"/>
        <v>-14857696503</v>
      </c>
    </row>
    <row r="22" spans="1:17">
      <c r="A22" s="1" t="s">
        <v>29</v>
      </c>
      <c r="C22" s="7">
        <v>10944487</v>
      </c>
      <c r="D22" s="7"/>
      <c r="E22" s="7">
        <v>240977985747</v>
      </c>
      <c r="F22" s="7"/>
      <c r="G22" s="7">
        <v>248061195099</v>
      </c>
      <c r="H22" s="7"/>
      <c r="I22" s="7">
        <f t="shared" si="0"/>
        <v>-7083209352</v>
      </c>
      <c r="J22" s="7"/>
      <c r="K22" s="7">
        <v>10944487</v>
      </c>
      <c r="L22" s="7"/>
      <c r="M22" s="7">
        <v>240977985747</v>
      </c>
      <c r="N22" s="7"/>
      <c r="O22" s="7">
        <v>253575599363</v>
      </c>
      <c r="P22" s="7"/>
      <c r="Q22" s="7">
        <f t="shared" si="1"/>
        <v>-12597613616</v>
      </c>
    </row>
    <row r="23" spans="1:17">
      <c r="A23" s="1" t="s">
        <v>43</v>
      </c>
      <c r="C23" s="7">
        <v>1975806</v>
      </c>
      <c r="D23" s="7"/>
      <c r="E23" s="7">
        <v>275949018579</v>
      </c>
      <c r="F23" s="7"/>
      <c r="G23" s="7">
        <v>259647403958</v>
      </c>
      <c r="H23" s="7"/>
      <c r="I23" s="7">
        <f t="shared" si="0"/>
        <v>16301614621</v>
      </c>
      <c r="J23" s="7"/>
      <c r="K23" s="7">
        <v>1975806</v>
      </c>
      <c r="L23" s="7"/>
      <c r="M23" s="7">
        <v>275949018579</v>
      </c>
      <c r="N23" s="7"/>
      <c r="O23" s="7">
        <v>287438710811</v>
      </c>
      <c r="P23" s="7"/>
      <c r="Q23" s="7">
        <f t="shared" si="1"/>
        <v>-11489692232</v>
      </c>
    </row>
    <row r="24" spans="1:17">
      <c r="A24" s="1" t="s">
        <v>47</v>
      </c>
      <c r="C24" s="7">
        <v>33547503</v>
      </c>
      <c r="D24" s="7"/>
      <c r="E24" s="7">
        <v>513557588500</v>
      </c>
      <c r="F24" s="7"/>
      <c r="G24" s="7">
        <v>516892378035</v>
      </c>
      <c r="H24" s="7"/>
      <c r="I24" s="7">
        <f t="shared" si="0"/>
        <v>-3334789535</v>
      </c>
      <c r="J24" s="7"/>
      <c r="K24" s="7">
        <v>33547503</v>
      </c>
      <c r="L24" s="7"/>
      <c r="M24" s="7">
        <v>513557588500</v>
      </c>
      <c r="N24" s="7"/>
      <c r="O24" s="7">
        <v>571249447467</v>
      </c>
      <c r="P24" s="7"/>
      <c r="Q24" s="7">
        <f t="shared" si="1"/>
        <v>-57691858967</v>
      </c>
    </row>
    <row r="25" spans="1:17">
      <c r="A25" s="1" t="s">
        <v>42</v>
      </c>
      <c r="C25" s="7">
        <v>10156472</v>
      </c>
      <c r="D25" s="7"/>
      <c r="E25" s="7">
        <v>431504791980</v>
      </c>
      <c r="F25" s="7"/>
      <c r="G25" s="7">
        <v>420802988529</v>
      </c>
      <c r="H25" s="7"/>
      <c r="I25" s="7">
        <f t="shared" si="0"/>
        <v>10701803451</v>
      </c>
      <c r="J25" s="7"/>
      <c r="K25" s="7">
        <v>10156472</v>
      </c>
      <c r="L25" s="7"/>
      <c r="M25" s="7">
        <v>431504791980</v>
      </c>
      <c r="N25" s="7"/>
      <c r="O25" s="7">
        <v>470677431028</v>
      </c>
      <c r="P25" s="7"/>
      <c r="Q25" s="7">
        <f t="shared" si="1"/>
        <v>-39172639048</v>
      </c>
    </row>
    <row r="26" spans="1:17">
      <c r="A26" s="1" t="s">
        <v>33</v>
      </c>
      <c r="C26" s="7">
        <v>53902374</v>
      </c>
      <c r="D26" s="7"/>
      <c r="E26" s="7">
        <v>1028231957045</v>
      </c>
      <c r="F26" s="7"/>
      <c r="G26" s="7">
        <v>999833679961</v>
      </c>
      <c r="H26" s="7"/>
      <c r="I26" s="7">
        <f t="shared" si="0"/>
        <v>28398277084</v>
      </c>
      <c r="J26" s="7"/>
      <c r="K26" s="7">
        <v>53902374</v>
      </c>
      <c r="L26" s="7"/>
      <c r="M26" s="7">
        <v>1028231957045</v>
      </c>
      <c r="N26" s="7"/>
      <c r="O26" s="7">
        <v>1018587259168</v>
      </c>
      <c r="P26" s="7"/>
      <c r="Q26" s="7">
        <f t="shared" si="1"/>
        <v>9644697877</v>
      </c>
    </row>
    <row r="27" spans="1:17">
      <c r="A27" s="1" t="s">
        <v>21</v>
      </c>
      <c r="C27" s="7">
        <v>42017000</v>
      </c>
      <c r="D27" s="7"/>
      <c r="E27" s="7">
        <v>343324730547</v>
      </c>
      <c r="F27" s="7"/>
      <c r="G27" s="7">
        <v>348336770409</v>
      </c>
      <c r="H27" s="7"/>
      <c r="I27" s="7">
        <f t="shared" si="0"/>
        <v>-5012039862</v>
      </c>
      <c r="J27" s="7"/>
      <c r="K27" s="7">
        <v>42017000</v>
      </c>
      <c r="L27" s="7"/>
      <c r="M27" s="7">
        <v>343324730547</v>
      </c>
      <c r="N27" s="7"/>
      <c r="O27" s="7">
        <v>351268865551</v>
      </c>
      <c r="P27" s="7"/>
      <c r="Q27" s="7">
        <f t="shared" si="1"/>
        <v>-7944135004</v>
      </c>
    </row>
    <row r="28" spans="1:17">
      <c r="A28" s="1" t="s">
        <v>60</v>
      </c>
      <c r="C28" s="7">
        <v>17109100</v>
      </c>
      <c r="D28" s="7"/>
      <c r="E28" s="7">
        <v>341846747185</v>
      </c>
      <c r="F28" s="7"/>
      <c r="G28" s="7">
        <v>324695056590</v>
      </c>
      <c r="H28" s="7"/>
      <c r="I28" s="7">
        <f t="shared" si="0"/>
        <v>17151690595</v>
      </c>
      <c r="J28" s="7"/>
      <c r="K28" s="7">
        <v>17109100</v>
      </c>
      <c r="L28" s="7"/>
      <c r="M28" s="7">
        <v>341846747185</v>
      </c>
      <c r="N28" s="7"/>
      <c r="O28" s="7">
        <v>357493463971</v>
      </c>
      <c r="P28" s="7"/>
      <c r="Q28" s="7">
        <f t="shared" si="1"/>
        <v>-15646716786</v>
      </c>
    </row>
    <row r="29" spans="1:17">
      <c r="A29" s="1" t="s">
        <v>50</v>
      </c>
      <c r="C29" s="7">
        <v>4814166</v>
      </c>
      <c r="D29" s="7"/>
      <c r="E29" s="7">
        <v>32292700514</v>
      </c>
      <c r="F29" s="7"/>
      <c r="G29" s="7">
        <v>23157139571</v>
      </c>
      <c r="H29" s="7"/>
      <c r="I29" s="7">
        <f t="shared" si="0"/>
        <v>9135560943</v>
      </c>
      <c r="J29" s="7"/>
      <c r="K29" s="7">
        <v>4814166</v>
      </c>
      <c r="L29" s="7"/>
      <c r="M29" s="7">
        <v>32292700514</v>
      </c>
      <c r="N29" s="7"/>
      <c r="O29" s="7">
        <v>23157140293</v>
      </c>
      <c r="P29" s="7"/>
      <c r="Q29" s="7">
        <f t="shared" si="1"/>
        <v>9135560221</v>
      </c>
    </row>
    <row r="30" spans="1:17">
      <c r="A30" s="1" t="s">
        <v>37</v>
      </c>
      <c r="C30" s="7">
        <v>23682052</v>
      </c>
      <c r="D30" s="7"/>
      <c r="E30" s="7">
        <v>181502218625</v>
      </c>
      <c r="F30" s="7"/>
      <c r="G30" s="7">
        <v>184327155880</v>
      </c>
      <c r="H30" s="7"/>
      <c r="I30" s="7">
        <f t="shared" si="0"/>
        <v>-2824937255</v>
      </c>
      <c r="J30" s="7"/>
      <c r="K30" s="7">
        <v>23682052</v>
      </c>
      <c r="L30" s="7"/>
      <c r="M30" s="7">
        <v>181502218625</v>
      </c>
      <c r="N30" s="7"/>
      <c r="O30" s="7">
        <v>177264812743</v>
      </c>
      <c r="P30" s="7"/>
      <c r="Q30" s="7">
        <f t="shared" si="1"/>
        <v>4237405882</v>
      </c>
    </row>
    <row r="31" spans="1:17">
      <c r="A31" s="1" t="s">
        <v>27</v>
      </c>
      <c r="C31" s="7">
        <v>1800000</v>
      </c>
      <c r="D31" s="7"/>
      <c r="E31" s="7">
        <v>8821199700</v>
      </c>
      <c r="F31" s="7"/>
      <c r="G31" s="7">
        <v>9680058900</v>
      </c>
      <c r="H31" s="7"/>
      <c r="I31" s="7">
        <f t="shared" si="0"/>
        <v>-858859200</v>
      </c>
      <c r="J31" s="7"/>
      <c r="K31" s="7">
        <v>1800000</v>
      </c>
      <c r="L31" s="7"/>
      <c r="M31" s="7">
        <v>8821199700</v>
      </c>
      <c r="N31" s="7"/>
      <c r="O31" s="7">
        <v>9009973633</v>
      </c>
      <c r="P31" s="7"/>
      <c r="Q31" s="7">
        <f t="shared" si="1"/>
        <v>-188773933</v>
      </c>
    </row>
    <row r="32" spans="1:17">
      <c r="A32" s="1" t="s">
        <v>66</v>
      </c>
      <c r="C32" s="7">
        <v>12060000</v>
      </c>
      <c r="D32" s="7"/>
      <c r="E32" s="7">
        <v>274890411990</v>
      </c>
      <c r="F32" s="7"/>
      <c r="G32" s="7">
        <v>289396186020</v>
      </c>
      <c r="H32" s="7"/>
      <c r="I32" s="7">
        <f t="shared" si="0"/>
        <v>-14505774030</v>
      </c>
      <c r="J32" s="7"/>
      <c r="K32" s="7">
        <v>12060000</v>
      </c>
      <c r="L32" s="7"/>
      <c r="M32" s="7">
        <v>274890411990</v>
      </c>
      <c r="N32" s="7"/>
      <c r="O32" s="7">
        <v>313492554450</v>
      </c>
      <c r="P32" s="7"/>
      <c r="Q32" s="7">
        <f t="shared" si="1"/>
        <v>-38602142460</v>
      </c>
    </row>
    <row r="33" spans="1:17">
      <c r="A33" s="1" t="s">
        <v>26</v>
      </c>
      <c r="C33" s="7">
        <v>9437123</v>
      </c>
      <c r="D33" s="7"/>
      <c r="E33" s="7">
        <v>202816617194</v>
      </c>
      <c r="F33" s="7"/>
      <c r="G33" s="7">
        <v>216137597602</v>
      </c>
      <c r="H33" s="7"/>
      <c r="I33" s="7">
        <f t="shared" si="0"/>
        <v>-13320980408</v>
      </c>
      <c r="J33" s="7"/>
      <c r="K33" s="7">
        <v>9437123</v>
      </c>
      <c r="L33" s="7"/>
      <c r="M33" s="7">
        <v>202816617194</v>
      </c>
      <c r="N33" s="7"/>
      <c r="O33" s="7">
        <v>238839550128</v>
      </c>
      <c r="P33" s="7"/>
      <c r="Q33" s="7">
        <f t="shared" si="1"/>
        <v>-36022932934</v>
      </c>
    </row>
    <row r="34" spans="1:17">
      <c r="A34" s="1" t="s">
        <v>46</v>
      </c>
      <c r="C34" s="7">
        <v>1185372</v>
      </c>
      <c r="D34" s="7"/>
      <c r="E34" s="7">
        <v>49194819778</v>
      </c>
      <c r="F34" s="7"/>
      <c r="G34" s="7">
        <v>50726634525</v>
      </c>
      <c r="H34" s="7"/>
      <c r="I34" s="7">
        <f t="shared" si="0"/>
        <v>-1531814747</v>
      </c>
      <c r="J34" s="7"/>
      <c r="K34" s="7">
        <v>1185372</v>
      </c>
      <c r="L34" s="7"/>
      <c r="M34" s="7">
        <v>49194819778</v>
      </c>
      <c r="N34" s="7"/>
      <c r="O34" s="7">
        <v>52376281176</v>
      </c>
      <c r="P34" s="7"/>
      <c r="Q34" s="7">
        <f t="shared" si="1"/>
        <v>-3181461398</v>
      </c>
    </row>
    <row r="35" spans="1:17">
      <c r="A35" s="1" t="s">
        <v>52</v>
      </c>
      <c r="C35" s="7">
        <v>4075328</v>
      </c>
      <c r="D35" s="7"/>
      <c r="E35" s="7">
        <v>222606834922</v>
      </c>
      <c r="F35" s="7"/>
      <c r="G35" s="7">
        <v>233220663993</v>
      </c>
      <c r="H35" s="7"/>
      <c r="I35" s="7">
        <f t="shared" si="0"/>
        <v>-10613829071</v>
      </c>
      <c r="J35" s="7"/>
      <c r="K35" s="7">
        <v>4075328</v>
      </c>
      <c r="L35" s="7"/>
      <c r="M35" s="7">
        <v>222606834922</v>
      </c>
      <c r="N35" s="7"/>
      <c r="O35" s="7">
        <v>248747689027</v>
      </c>
      <c r="P35" s="7"/>
      <c r="Q35" s="7">
        <f t="shared" si="1"/>
        <v>-26140854105</v>
      </c>
    </row>
    <row r="36" spans="1:17">
      <c r="A36" s="1" t="s">
        <v>57</v>
      </c>
      <c r="C36" s="7">
        <v>49113696</v>
      </c>
      <c r="D36" s="7"/>
      <c r="E36" s="7">
        <v>1924054113341</v>
      </c>
      <c r="F36" s="7"/>
      <c r="G36" s="7">
        <v>1872791570357</v>
      </c>
      <c r="H36" s="7"/>
      <c r="I36" s="7">
        <f t="shared" si="0"/>
        <v>51262542984</v>
      </c>
      <c r="J36" s="7"/>
      <c r="K36" s="7">
        <v>49113696</v>
      </c>
      <c r="L36" s="7"/>
      <c r="M36" s="7">
        <v>1924054113341</v>
      </c>
      <c r="N36" s="7"/>
      <c r="O36" s="7">
        <v>1932201599228</v>
      </c>
      <c r="P36" s="7"/>
      <c r="Q36" s="7">
        <f t="shared" si="1"/>
        <v>-8147485887</v>
      </c>
    </row>
    <row r="37" spans="1:17">
      <c r="A37" s="1" t="s">
        <v>69</v>
      </c>
      <c r="C37" s="7">
        <v>900000</v>
      </c>
      <c r="D37" s="7"/>
      <c r="E37" s="7">
        <v>1762646001</v>
      </c>
      <c r="F37" s="7"/>
      <c r="G37" s="7">
        <v>1719442642</v>
      </c>
      <c r="H37" s="7"/>
      <c r="I37" s="7">
        <f t="shared" si="0"/>
        <v>43203359</v>
      </c>
      <c r="J37" s="7"/>
      <c r="K37" s="7">
        <v>900000</v>
      </c>
      <c r="L37" s="7"/>
      <c r="M37" s="7">
        <v>1762646001</v>
      </c>
      <c r="N37" s="7"/>
      <c r="O37" s="7">
        <v>1719442642</v>
      </c>
      <c r="P37" s="7"/>
      <c r="Q37" s="7">
        <f t="shared" si="1"/>
        <v>43203359</v>
      </c>
    </row>
    <row r="38" spans="1:17">
      <c r="A38" s="1" t="s">
        <v>39</v>
      </c>
      <c r="C38" s="7">
        <v>339977717</v>
      </c>
      <c r="D38" s="7"/>
      <c r="E38" s="7">
        <v>1563717089024</v>
      </c>
      <c r="F38" s="7"/>
      <c r="G38" s="7">
        <v>1432517671567</v>
      </c>
      <c r="H38" s="7"/>
      <c r="I38" s="7">
        <f t="shared" si="0"/>
        <v>131199417457</v>
      </c>
      <c r="J38" s="7"/>
      <c r="K38" s="7">
        <v>339977717</v>
      </c>
      <c r="L38" s="7"/>
      <c r="M38" s="7">
        <v>1563717089024</v>
      </c>
      <c r="N38" s="7"/>
      <c r="O38" s="7">
        <v>1437942736282</v>
      </c>
      <c r="P38" s="7"/>
      <c r="Q38" s="7">
        <f t="shared" si="1"/>
        <v>125774352742</v>
      </c>
    </row>
    <row r="39" spans="1:17">
      <c r="A39" s="1" t="s">
        <v>53</v>
      </c>
      <c r="C39" s="7">
        <v>10752398</v>
      </c>
      <c r="D39" s="7"/>
      <c r="E39" s="7">
        <v>154233918376</v>
      </c>
      <c r="F39" s="7"/>
      <c r="G39" s="7">
        <v>170980333173</v>
      </c>
      <c r="H39" s="7"/>
      <c r="I39" s="7">
        <f t="shared" si="0"/>
        <v>-16746414797</v>
      </c>
      <c r="J39" s="7"/>
      <c r="K39" s="7">
        <v>10752398</v>
      </c>
      <c r="L39" s="7"/>
      <c r="M39" s="7">
        <v>154233918376</v>
      </c>
      <c r="N39" s="7"/>
      <c r="O39" s="7">
        <v>174969455723</v>
      </c>
      <c r="P39" s="7"/>
      <c r="Q39" s="7">
        <f t="shared" si="1"/>
        <v>-20735537347</v>
      </c>
    </row>
    <row r="40" spans="1:17">
      <c r="A40" s="1" t="s">
        <v>55</v>
      </c>
      <c r="C40" s="7">
        <v>292452025</v>
      </c>
      <c r="D40" s="7"/>
      <c r="E40" s="7">
        <v>1549494615955</v>
      </c>
      <c r="F40" s="7"/>
      <c r="G40" s="7">
        <v>1561174092537</v>
      </c>
      <c r="H40" s="7"/>
      <c r="I40" s="7">
        <f t="shared" si="0"/>
        <v>-11679476582</v>
      </c>
      <c r="J40" s="7"/>
      <c r="K40" s="7">
        <v>292452025</v>
      </c>
      <c r="L40" s="7"/>
      <c r="M40" s="7">
        <v>1549494615955</v>
      </c>
      <c r="N40" s="7"/>
      <c r="O40" s="7">
        <v>1624183437432</v>
      </c>
      <c r="P40" s="7"/>
      <c r="Q40" s="7">
        <f t="shared" si="1"/>
        <v>-74688821477</v>
      </c>
    </row>
    <row r="41" spans="1:17">
      <c r="A41" s="1" t="s">
        <v>17</v>
      </c>
      <c r="C41" s="7">
        <v>192627897</v>
      </c>
      <c r="D41" s="7"/>
      <c r="E41" s="7">
        <v>856497917010</v>
      </c>
      <c r="F41" s="7"/>
      <c r="G41" s="7">
        <v>845322356238</v>
      </c>
      <c r="H41" s="7"/>
      <c r="I41" s="7">
        <f t="shared" si="0"/>
        <v>11175560772</v>
      </c>
      <c r="J41" s="7"/>
      <c r="K41" s="7">
        <v>192627897</v>
      </c>
      <c r="L41" s="7"/>
      <c r="M41" s="7">
        <v>856497917010</v>
      </c>
      <c r="N41" s="7"/>
      <c r="O41" s="7">
        <v>868867672369</v>
      </c>
      <c r="P41" s="7"/>
      <c r="Q41" s="7">
        <f t="shared" si="1"/>
        <v>-12369755359</v>
      </c>
    </row>
    <row r="42" spans="1:17">
      <c r="A42" s="1" t="s">
        <v>54</v>
      </c>
      <c r="C42" s="7">
        <v>29660529</v>
      </c>
      <c r="D42" s="7"/>
      <c r="E42" s="7">
        <v>437838125458</v>
      </c>
      <c r="F42" s="7"/>
      <c r="G42" s="7">
        <v>434594880085</v>
      </c>
      <c r="H42" s="7"/>
      <c r="I42" s="7">
        <f t="shared" si="0"/>
        <v>3243245373</v>
      </c>
      <c r="J42" s="7"/>
      <c r="K42" s="7">
        <v>29660529</v>
      </c>
      <c r="L42" s="7"/>
      <c r="M42" s="7">
        <v>437838125458</v>
      </c>
      <c r="N42" s="7"/>
      <c r="O42" s="7">
        <v>447273021091</v>
      </c>
      <c r="P42" s="7"/>
      <c r="Q42" s="7">
        <f t="shared" si="1"/>
        <v>-9434895633</v>
      </c>
    </row>
    <row r="43" spans="1:17">
      <c r="A43" s="1" t="s">
        <v>59</v>
      </c>
      <c r="C43" s="7">
        <v>11589687</v>
      </c>
      <c r="D43" s="7"/>
      <c r="E43" s="7">
        <v>270276287380</v>
      </c>
      <c r="F43" s="7"/>
      <c r="G43" s="7">
        <v>285944477953</v>
      </c>
      <c r="H43" s="7"/>
      <c r="I43" s="7">
        <f t="shared" si="0"/>
        <v>-15668190573</v>
      </c>
      <c r="J43" s="7"/>
      <c r="K43" s="7">
        <v>11589687</v>
      </c>
      <c r="L43" s="7"/>
      <c r="M43" s="7">
        <v>270276287380</v>
      </c>
      <c r="N43" s="7"/>
      <c r="O43" s="7">
        <v>302073497660</v>
      </c>
      <c r="P43" s="7"/>
      <c r="Q43" s="7">
        <f t="shared" si="1"/>
        <v>-31797210280</v>
      </c>
    </row>
    <row r="44" spans="1:17">
      <c r="A44" s="1" t="s">
        <v>19</v>
      </c>
      <c r="C44" s="7">
        <v>68322904</v>
      </c>
      <c r="D44" s="7"/>
      <c r="E44" s="7">
        <v>288848375713</v>
      </c>
      <c r="F44" s="7"/>
      <c r="G44" s="7">
        <v>266571802180</v>
      </c>
      <c r="H44" s="7"/>
      <c r="I44" s="7">
        <f t="shared" si="0"/>
        <v>22276573533</v>
      </c>
      <c r="J44" s="7"/>
      <c r="K44" s="7">
        <v>68322904</v>
      </c>
      <c r="L44" s="7"/>
      <c r="M44" s="7">
        <v>288848375713</v>
      </c>
      <c r="N44" s="7"/>
      <c r="O44" s="7">
        <v>309427039677</v>
      </c>
      <c r="P44" s="7"/>
      <c r="Q44" s="7">
        <f t="shared" si="1"/>
        <v>-20578663964</v>
      </c>
    </row>
    <row r="45" spans="1:17">
      <c r="A45" s="1" t="s">
        <v>28</v>
      </c>
      <c r="C45" s="7">
        <v>61235419</v>
      </c>
      <c r="D45" s="7"/>
      <c r="E45" s="7">
        <v>464446250800</v>
      </c>
      <c r="F45" s="7"/>
      <c r="G45" s="7">
        <v>505838577215</v>
      </c>
      <c r="H45" s="7"/>
      <c r="I45" s="7">
        <f t="shared" si="0"/>
        <v>-41392326415</v>
      </c>
      <c r="J45" s="7"/>
      <c r="K45" s="7">
        <v>61235419</v>
      </c>
      <c r="L45" s="7"/>
      <c r="M45" s="7">
        <v>464446250800</v>
      </c>
      <c r="N45" s="7"/>
      <c r="O45" s="7">
        <v>527872282003</v>
      </c>
      <c r="P45" s="7"/>
      <c r="Q45" s="7">
        <f t="shared" si="1"/>
        <v>-63426031203</v>
      </c>
    </row>
    <row r="46" spans="1:17">
      <c r="A46" s="1" t="s">
        <v>68</v>
      </c>
      <c r="C46" s="7">
        <v>70010966</v>
      </c>
      <c r="D46" s="7"/>
      <c r="E46" s="7">
        <v>473241925115</v>
      </c>
      <c r="F46" s="7"/>
      <c r="G46" s="7">
        <v>473241925115</v>
      </c>
      <c r="H46" s="7"/>
      <c r="I46" s="7">
        <f t="shared" si="0"/>
        <v>0</v>
      </c>
      <c r="J46" s="7"/>
      <c r="K46" s="7">
        <v>70010966</v>
      </c>
      <c r="L46" s="7"/>
      <c r="M46" s="7">
        <v>473241925115</v>
      </c>
      <c r="N46" s="7"/>
      <c r="O46" s="7">
        <v>466932830921</v>
      </c>
      <c r="P46" s="7"/>
      <c r="Q46" s="7">
        <f t="shared" si="1"/>
        <v>6309094194</v>
      </c>
    </row>
    <row r="47" spans="1:17">
      <c r="A47" s="1" t="s">
        <v>67</v>
      </c>
      <c r="C47" s="7">
        <v>18000000</v>
      </c>
      <c r="D47" s="7"/>
      <c r="E47" s="7">
        <v>299527146000</v>
      </c>
      <c r="F47" s="7"/>
      <c r="G47" s="7">
        <v>300821518800</v>
      </c>
      <c r="H47" s="7"/>
      <c r="I47" s="7">
        <f t="shared" si="0"/>
        <v>-1294372800</v>
      </c>
      <c r="J47" s="7"/>
      <c r="K47" s="7">
        <v>18000000</v>
      </c>
      <c r="L47" s="7"/>
      <c r="M47" s="7">
        <v>299527146000</v>
      </c>
      <c r="N47" s="7"/>
      <c r="O47" s="7">
        <v>301894651600</v>
      </c>
      <c r="P47" s="7"/>
      <c r="Q47" s="7">
        <f t="shared" si="1"/>
        <v>-2367505600</v>
      </c>
    </row>
    <row r="48" spans="1:17">
      <c r="A48" s="1" t="s">
        <v>58</v>
      </c>
      <c r="C48" s="7">
        <v>28325252</v>
      </c>
      <c r="D48" s="7"/>
      <c r="E48" s="7">
        <v>167250897498</v>
      </c>
      <c r="F48" s="7"/>
      <c r="G48" s="7">
        <v>181329255873</v>
      </c>
      <c r="H48" s="7"/>
      <c r="I48" s="7">
        <f t="shared" si="0"/>
        <v>-14078358375</v>
      </c>
      <c r="J48" s="7"/>
      <c r="K48" s="7">
        <v>28325252</v>
      </c>
      <c r="L48" s="7"/>
      <c r="M48" s="7">
        <v>167250897498</v>
      </c>
      <c r="N48" s="7"/>
      <c r="O48" s="7">
        <v>184989629051</v>
      </c>
      <c r="P48" s="7"/>
      <c r="Q48" s="7">
        <f t="shared" si="1"/>
        <v>-17738731553</v>
      </c>
    </row>
    <row r="49" spans="1:17">
      <c r="A49" s="1" t="s">
        <v>22</v>
      </c>
      <c r="C49" s="7">
        <v>26645427</v>
      </c>
      <c r="D49" s="7"/>
      <c r="E49" s="7">
        <v>258247145416</v>
      </c>
      <c r="F49" s="7"/>
      <c r="G49" s="7">
        <v>283409687790</v>
      </c>
      <c r="H49" s="7"/>
      <c r="I49" s="7">
        <f t="shared" si="0"/>
        <v>-25162542374</v>
      </c>
      <c r="J49" s="7"/>
      <c r="K49" s="7">
        <v>26645427</v>
      </c>
      <c r="L49" s="7"/>
      <c r="M49" s="7">
        <v>258247145416</v>
      </c>
      <c r="N49" s="7"/>
      <c r="O49" s="7">
        <v>314664214107</v>
      </c>
      <c r="P49" s="7"/>
      <c r="Q49" s="7">
        <f t="shared" si="1"/>
        <v>-56417068691</v>
      </c>
    </row>
    <row r="50" spans="1:17">
      <c r="A50" s="1" t="s">
        <v>38</v>
      </c>
      <c r="C50" s="7">
        <v>34460427</v>
      </c>
      <c r="D50" s="7"/>
      <c r="E50" s="7">
        <v>224372787858</v>
      </c>
      <c r="F50" s="7"/>
      <c r="G50" s="7">
        <v>232784590007</v>
      </c>
      <c r="H50" s="7"/>
      <c r="I50" s="7">
        <f t="shared" si="0"/>
        <v>-8411802149</v>
      </c>
      <c r="J50" s="7"/>
      <c r="K50" s="7">
        <v>34460427</v>
      </c>
      <c r="L50" s="7"/>
      <c r="M50" s="7">
        <v>224372787858</v>
      </c>
      <c r="N50" s="7"/>
      <c r="O50" s="7">
        <v>233964296536</v>
      </c>
      <c r="P50" s="7"/>
      <c r="Q50" s="7">
        <f t="shared" si="1"/>
        <v>-9591508678</v>
      </c>
    </row>
    <row r="51" spans="1:17">
      <c r="A51" s="1" t="s">
        <v>56</v>
      </c>
      <c r="C51" s="7">
        <v>29800000</v>
      </c>
      <c r="D51" s="7"/>
      <c r="E51" s="7">
        <v>52402538610</v>
      </c>
      <c r="F51" s="7"/>
      <c r="G51" s="7">
        <v>49825364580</v>
      </c>
      <c r="H51" s="7"/>
      <c r="I51" s="7">
        <f t="shared" si="0"/>
        <v>2577174030</v>
      </c>
      <c r="J51" s="7"/>
      <c r="K51" s="7">
        <v>29800000</v>
      </c>
      <c r="L51" s="7"/>
      <c r="M51" s="7">
        <v>52402538610</v>
      </c>
      <c r="N51" s="7"/>
      <c r="O51" s="7">
        <v>59630474970</v>
      </c>
      <c r="P51" s="7"/>
      <c r="Q51" s="7">
        <f t="shared" si="1"/>
        <v>-7227936360</v>
      </c>
    </row>
    <row r="52" spans="1:17">
      <c r="A52" s="1" t="s">
        <v>44</v>
      </c>
      <c r="C52" s="7">
        <v>4785428</v>
      </c>
      <c r="D52" s="7"/>
      <c r="E52" s="7">
        <v>380223389442</v>
      </c>
      <c r="F52" s="7"/>
      <c r="G52" s="7">
        <v>423464107696</v>
      </c>
      <c r="H52" s="7"/>
      <c r="I52" s="7">
        <f t="shared" si="0"/>
        <v>-43240718254</v>
      </c>
      <c r="J52" s="7"/>
      <c r="K52" s="7">
        <v>4785428</v>
      </c>
      <c r="L52" s="7"/>
      <c r="M52" s="7">
        <v>380223389442</v>
      </c>
      <c r="N52" s="7"/>
      <c r="O52" s="7">
        <v>465658295915</v>
      </c>
      <c r="P52" s="7"/>
      <c r="Q52" s="7">
        <f t="shared" si="1"/>
        <v>-85434906473</v>
      </c>
    </row>
    <row r="53" spans="1:17">
      <c r="A53" s="1" t="s">
        <v>63</v>
      </c>
      <c r="C53" s="7">
        <v>3800001</v>
      </c>
      <c r="D53" s="7"/>
      <c r="E53" s="7">
        <v>19340241889</v>
      </c>
      <c r="F53" s="7"/>
      <c r="G53" s="7">
        <v>20360137457</v>
      </c>
      <c r="H53" s="7"/>
      <c r="I53" s="7">
        <f t="shared" si="0"/>
        <v>-1019895568</v>
      </c>
      <c r="J53" s="7"/>
      <c r="K53" s="7">
        <v>3800001</v>
      </c>
      <c r="L53" s="7"/>
      <c r="M53" s="7">
        <v>19340241889</v>
      </c>
      <c r="N53" s="7"/>
      <c r="O53" s="7">
        <v>25724032669</v>
      </c>
      <c r="P53" s="7"/>
      <c r="Q53" s="7">
        <f t="shared" si="1"/>
        <v>-6383790780</v>
      </c>
    </row>
    <row r="54" spans="1:17">
      <c r="A54" s="1" t="s">
        <v>61</v>
      </c>
      <c r="C54" s="7">
        <v>66599619</v>
      </c>
      <c r="D54" s="7"/>
      <c r="E54" s="7">
        <v>271632350248</v>
      </c>
      <c r="F54" s="7"/>
      <c r="G54" s="7">
        <v>314598325220</v>
      </c>
      <c r="H54" s="7"/>
      <c r="I54" s="7">
        <f t="shared" si="0"/>
        <v>-42965974972</v>
      </c>
      <c r="J54" s="7"/>
      <c r="K54" s="7">
        <v>66599619</v>
      </c>
      <c r="L54" s="7"/>
      <c r="M54" s="7">
        <v>271632350248</v>
      </c>
      <c r="N54" s="7"/>
      <c r="O54" s="7">
        <v>335650990923</v>
      </c>
      <c r="P54" s="7"/>
      <c r="Q54" s="7">
        <f t="shared" si="1"/>
        <v>-64018640675</v>
      </c>
    </row>
    <row r="55" spans="1:17">
      <c r="A55" s="1" t="s">
        <v>70</v>
      </c>
      <c r="C55" s="7">
        <v>65842000</v>
      </c>
      <c r="D55" s="7"/>
      <c r="E55" s="7">
        <v>170301524740</v>
      </c>
      <c r="F55" s="7"/>
      <c r="G55" s="7">
        <v>164868745991</v>
      </c>
      <c r="H55" s="7"/>
      <c r="I55" s="7">
        <f t="shared" si="0"/>
        <v>5432778749</v>
      </c>
      <c r="J55" s="7"/>
      <c r="K55" s="7">
        <v>65842000</v>
      </c>
      <c r="L55" s="7"/>
      <c r="M55" s="7">
        <v>170301524740</v>
      </c>
      <c r="N55" s="7"/>
      <c r="O55" s="7">
        <v>164868745991</v>
      </c>
      <c r="P55" s="7"/>
      <c r="Q55" s="7">
        <f t="shared" si="1"/>
        <v>5432778749</v>
      </c>
    </row>
    <row r="56" spans="1:17">
      <c r="A56" s="1" t="s">
        <v>20</v>
      </c>
      <c r="C56" s="7">
        <v>17225390</v>
      </c>
      <c r="D56" s="7"/>
      <c r="E56" s="7">
        <v>1028058851727</v>
      </c>
      <c r="F56" s="7"/>
      <c r="G56" s="7">
        <v>967615018506</v>
      </c>
      <c r="H56" s="7"/>
      <c r="I56" s="7">
        <f t="shared" si="0"/>
        <v>60443833221</v>
      </c>
      <c r="J56" s="7"/>
      <c r="K56" s="7">
        <v>17225390</v>
      </c>
      <c r="L56" s="7"/>
      <c r="M56" s="7">
        <v>1028058851727</v>
      </c>
      <c r="N56" s="7"/>
      <c r="O56" s="7">
        <v>1006483999076</v>
      </c>
      <c r="P56" s="7"/>
      <c r="Q56" s="7">
        <f t="shared" si="1"/>
        <v>21574852651</v>
      </c>
    </row>
    <row r="57" spans="1:17">
      <c r="A57" s="1" t="s">
        <v>41</v>
      </c>
      <c r="C57" s="7">
        <v>66410148</v>
      </c>
      <c r="D57" s="7"/>
      <c r="E57" s="7">
        <v>1351327205969</v>
      </c>
      <c r="F57" s="7"/>
      <c r="G57" s="7">
        <v>1350667055892</v>
      </c>
      <c r="H57" s="7"/>
      <c r="I57" s="7">
        <f t="shared" si="0"/>
        <v>660150077</v>
      </c>
      <c r="J57" s="7"/>
      <c r="K57" s="7">
        <v>66410148</v>
      </c>
      <c r="L57" s="7"/>
      <c r="M57" s="7">
        <v>1351327205969</v>
      </c>
      <c r="N57" s="7"/>
      <c r="O57" s="7">
        <v>1377073058940</v>
      </c>
      <c r="P57" s="7"/>
      <c r="Q57" s="7">
        <f t="shared" si="1"/>
        <v>-25745852971</v>
      </c>
    </row>
    <row r="58" spans="1:17">
      <c r="A58" s="1" t="s">
        <v>32</v>
      </c>
      <c r="C58" s="7">
        <v>164500000</v>
      </c>
      <c r="D58" s="7"/>
      <c r="E58" s="7">
        <v>247571134650</v>
      </c>
      <c r="F58" s="7"/>
      <c r="G58" s="7">
        <v>247571134650</v>
      </c>
      <c r="H58" s="7"/>
      <c r="I58" s="7">
        <f t="shared" si="0"/>
        <v>0</v>
      </c>
      <c r="J58" s="7"/>
      <c r="K58" s="7">
        <v>164500000</v>
      </c>
      <c r="L58" s="7"/>
      <c r="M58" s="7">
        <v>247571134650</v>
      </c>
      <c r="N58" s="7"/>
      <c r="O58" s="7">
        <v>249169840904</v>
      </c>
      <c r="P58" s="7"/>
      <c r="Q58" s="7">
        <f t="shared" si="1"/>
        <v>-1598706254</v>
      </c>
    </row>
    <row r="59" spans="1:17">
      <c r="A59" s="1" t="s">
        <v>24</v>
      </c>
      <c r="C59" s="7">
        <v>3502979</v>
      </c>
      <c r="D59" s="7"/>
      <c r="E59" s="7">
        <v>569781958670</v>
      </c>
      <c r="F59" s="7"/>
      <c r="G59" s="7">
        <v>563897148365</v>
      </c>
      <c r="H59" s="7"/>
      <c r="I59" s="7">
        <f t="shared" si="0"/>
        <v>5884810305</v>
      </c>
      <c r="J59" s="7"/>
      <c r="K59" s="7">
        <v>3502979</v>
      </c>
      <c r="L59" s="7"/>
      <c r="M59" s="7">
        <v>569781958670</v>
      </c>
      <c r="N59" s="7"/>
      <c r="O59" s="7">
        <v>588655281377</v>
      </c>
      <c r="P59" s="7"/>
      <c r="Q59" s="7">
        <f t="shared" si="1"/>
        <v>-18873322707</v>
      </c>
    </row>
    <row r="60" spans="1:17">
      <c r="A60" s="1" t="s">
        <v>25</v>
      </c>
      <c r="C60" s="7">
        <v>18653968</v>
      </c>
      <c r="D60" s="7"/>
      <c r="E60" s="7">
        <v>284820125036</v>
      </c>
      <c r="F60" s="7"/>
      <c r="G60" s="7">
        <v>269429454217</v>
      </c>
      <c r="H60" s="7"/>
      <c r="I60" s="7">
        <f t="shared" si="0"/>
        <v>15390670819</v>
      </c>
      <c r="J60" s="7"/>
      <c r="K60" s="7">
        <v>18653968</v>
      </c>
      <c r="L60" s="7"/>
      <c r="M60" s="7">
        <v>284820125036</v>
      </c>
      <c r="N60" s="7"/>
      <c r="O60" s="7">
        <v>278886372431</v>
      </c>
      <c r="P60" s="7"/>
      <c r="Q60" s="7">
        <f t="shared" si="1"/>
        <v>5933752605</v>
      </c>
    </row>
    <row r="61" spans="1:17">
      <c r="A61" s="1" t="s">
        <v>34</v>
      </c>
      <c r="C61" s="7">
        <v>10428718</v>
      </c>
      <c r="D61" s="7"/>
      <c r="E61" s="7">
        <v>210961676052</v>
      </c>
      <c r="F61" s="7"/>
      <c r="G61" s="7">
        <v>227548343457</v>
      </c>
      <c r="H61" s="7"/>
      <c r="I61" s="7">
        <f t="shared" si="0"/>
        <v>-16586667405</v>
      </c>
      <c r="J61" s="7"/>
      <c r="K61" s="7">
        <v>10428718</v>
      </c>
      <c r="L61" s="7"/>
      <c r="M61" s="7">
        <v>210961676052</v>
      </c>
      <c r="N61" s="7"/>
      <c r="O61" s="7">
        <v>227548343457</v>
      </c>
      <c r="P61" s="7"/>
      <c r="Q61" s="7">
        <f t="shared" si="1"/>
        <v>-16586667405</v>
      </c>
    </row>
    <row r="62" spans="1:17">
      <c r="A62" s="13" t="s">
        <v>179</v>
      </c>
      <c r="C62" s="7" t="s">
        <v>178</v>
      </c>
      <c r="D62" s="7"/>
      <c r="E62" s="7" t="s">
        <v>178</v>
      </c>
      <c r="F62" s="7"/>
      <c r="G62" s="7" t="s">
        <v>178</v>
      </c>
      <c r="H62" s="7"/>
      <c r="I62" s="7" t="s">
        <v>178</v>
      </c>
      <c r="J62" s="7"/>
      <c r="K62" s="7" t="s">
        <v>178</v>
      </c>
      <c r="L62" s="7"/>
      <c r="M62" s="7" t="s">
        <v>178</v>
      </c>
      <c r="N62" s="7"/>
      <c r="O62" s="7" t="s">
        <v>178</v>
      </c>
      <c r="P62" s="7"/>
      <c r="Q62" s="14">
        <v>-974766513</v>
      </c>
    </row>
    <row r="63" spans="1:17">
      <c r="A63" s="13" t="s">
        <v>180</v>
      </c>
      <c r="C63" s="7" t="s">
        <v>178</v>
      </c>
      <c r="D63" s="7"/>
      <c r="E63" s="7" t="s">
        <v>178</v>
      </c>
      <c r="F63" s="7"/>
      <c r="G63" s="7" t="s">
        <v>178</v>
      </c>
      <c r="H63" s="7"/>
      <c r="I63" s="7" t="s">
        <v>178</v>
      </c>
      <c r="J63" s="7"/>
      <c r="K63" s="7" t="s">
        <v>178</v>
      </c>
      <c r="L63" s="7"/>
      <c r="M63" s="7" t="s">
        <v>178</v>
      </c>
      <c r="N63" s="7"/>
      <c r="O63" s="7" t="s">
        <v>178</v>
      </c>
      <c r="P63" s="7"/>
      <c r="Q63" s="14">
        <v>1685007804</v>
      </c>
    </row>
    <row r="64" spans="1:17">
      <c r="A64" s="13" t="s">
        <v>181</v>
      </c>
      <c r="C64" s="7" t="s">
        <v>178</v>
      </c>
      <c r="D64" s="7"/>
      <c r="E64" s="7" t="s">
        <v>178</v>
      </c>
      <c r="F64" s="7"/>
      <c r="G64" s="7" t="s">
        <v>178</v>
      </c>
      <c r="H64" s="7"/>
      <c r="I64" s="7" t="s">
        <v>178</v>
      </c>
      <c r="J64" s="7"/>
      <c r="K64" s="7" t="s">
        <v>178</v>
      </c>
      <c r="L64" s="7"/>
      <c r="M64" s="7" t="s">
        <v>178</v>
      </c>
      <c r="N64" s="7"/>
      <c r="O64" s="7" t="s">
        <v>178</v>
      </c>
      <c r="P64" s="7"/>
      <c r="Q64" s="14">
        <v>372056</v>
      </c>
    </row>
    <row r="65" spans="1:17">
      <c r="A65" s="13" t="s">
        <v>182</v>
      </c>
      <c r="C65" s="7" t="s">
        <v>178</v>
      </c>
      <c r="D65" s="7"/>
      <c r="E65" s="7" t="s">
        <v>178</v>
      </c>
      <c r="F65" s="7"/>
      <c r="G65" s="7" t="s">
        <v>178</v>
      </c>
      <c r="H65" s="7"/>
      <c r="I65" s="7" t="s">
        <v>178</v>
      </c>
      <c r="J65" s="7"/>
      <c r="K65" s="7" t="s">
        <v>178</v>
      </c>
      <c r="L65" s="7"/>
      <c r="M65" s="7" t="s">
        <v>178</v>
      </c>
      <c r="N65" s="7"/>
      <c r="O65" s="7" t="s">
        <v>178</v>
      </c>
      <c r="P65" s="7"/>
      <c r="Q65" s="14">
        <v>283316673</v>
      </c>
    </row>
    <row r="66" spans="1:17">
      <c r="A66" s="13" t="s">
        <v>183</v>
      </c>
      <c r="C66" s="7" t="s">
        <v>178</v>
      </c>
      <c r="D66" s="7"/>
      <c r="E66" s="7" t="s">
        <v>178</v>
      </c>
      <c r="F66" s="7"/>
      <c r="G66" s="7" t="s">
        <v>178</v>
      </c>
      <c r="H66" s="7"/>
      <c r="I66" s="7" t="s">
        <v>178</v>
      </c>
      <c r="J66" s="7"/>
      <c r="K66" s="7" t="s">
        <v>178</v>
      </c>
      <c r="L66" s="7"/>
      <c r="M66" s="7" t="s">
        <v>178</v>
      </c>
      <c r="N66" s="7"/>
      <c r="O66" s="7" t="s">
        <v>178</v>
      </c>
      <c r="P66" s="7"/>
      <c r="Q66" s="14">
        <v>8417538</v>
      </c>
    </row>
    <row r="67" spans="1:17">
      <c r="A67" s="13" t="s">
        <v>184</v>
      </c>
      <c r="C67" s="7" t="s">
        <v>178</v>
      </c>
      <c r="D67" s="7"/>
      <c r="E67" s="7" t="s">
        <v>178</v>
      </c>
      <c r="F67" s="7"/>
      <c r="G67" s="7" t="s">
        <v>178</v>
      </c>
      <c r="H67" s="7"/>
      <c r="I67" s="7" t="s">
        <v>178</v>
      </c>
      <c r="J67" s="7"/>
      <c r="K67" s="7" t="s">
        <v>178</v>
      </c>
      <c r="L67" s="7"/>
      <c r="M67" s="7" t="s">
        <v>178</v>
      </c>
      <c r="N67" s="7"/>
      <c r="O67" s="7" t="s">
        <v>178</v>
      </c>
      <c r="P67" s="7"/>
      <c r="Q67" s="14">
        <v>809763750</v>
      </c>
    </row>
    <row r="68" spans="1:17">
      <c r="A68" s="13" t="s">
        <v>185</v>
      </c>
      <c r="C68" s="7" t="s">
        <v>178</v>
      </c>
      <c r="D68" s="7"/>
      <c r="E68" s="7" t="s">
        <v>178</v>
      </c>
      <c r="F68" s="7"/>
      <c r="G68" s="7" t="s">
        <v>178</v>
      </c>
      <c r="H68" s="7"/>
      <c r="I68" s="7" t="s">
        <v>178</v>
      </c>
      <c r="J68" s="7"/>
      <c r="K68" s="7" t="s">
        <v>178</v>
      </c>
      <c r="L68" s="7"/>
      <c r="M68" s="7" t="s">
        <v>178</v>
      </c>
      <c r="N68" s="7"/>
      <c r="O68" s="7" t="s">
        <v>178</v>
      </c>
      <c r="P68" s="7"/>
      <c r="Q68" s="14">
        <v>13567414</v>
      </c>
    </row>
    <row r="69" spans="1:17">
      <c r="A69" s="13" t="s">
        <v>186</v>
      </c>
      <c r="C69" s="7" t="s">
        <v>178</v>
      </c>
      <c r="D69" s="7"/>
      <c r="E69" s="7" t="s">
        <v>178</v>
      </c>
      <c r="F69" s="7"/>
      <c r="G69" s="7" t="s">
        <v>178</v>
      </c>
      <c r="H69" s="7"/>
      <c r="I69" s="7" t="s">
        <v>178</v>
      </c>
      <c r="J69" s="7"/>
      <c r="K69" s="7" t="s">
        <v>178</v>
      </c>
      <c r="L69" s="7"/>
      <c r="M69" s="7" t="s">
        <v>178</v>
      </c>
      <c r="N69" s="7"/>
      <c r="O69" s="7" t="s">
        <v>178</v>
      </c>
      <c r="P69" s="7"/>
      <c r="Q69" s="14">
        <v>779958959</v>
      </c>
    </row>
    <row r="70" spans="1:17">
      <c r="A70" s="13" t="s">
        <v>187</v>
      </c>
      <c r="C70" s="7" t="s">
        <v>178</v>
      </c>
      <c r="D70" s="7"/>
      <c r="E70" s="7" t="s">
        <v>178</v>
      </c>
      <c r="F70" s="7"/>
      <c r="G70" s="7" t="s">
        <v>178</v>
      </c>
      <c r="H70" s="7"/>
      <c r="I70" s="7" t="s">
        <v>178</v>
      </c>
      <c r="J70" s="7"/>
      <c r="K70" s="7" t="s">
        <v>178</v>
      </c>
      <c r="L70" s="7"/>
      <c r="M70" s="7" t="s">
        <v>178</v>
      </c>
      <c r="N70" s="7"/>
      <c r="O70" s="7" t="s">
        <v>178</v>
      </c>
      <c r="P70" s="7"/>
      <c r="Q70" s="14">
        <v>78718717</v>
      </c>
    </row>
    <row r="71" spans="1:17">
      <c r="A71" s="13" t="s">
        <v>188</v>
      </c>
      <c r="C71" s="7" t="s">
        <v>178</v>
      </c>
      <c r="D71" s="7"/>
      <c r="E71" s="7" t="s">
        <v>178</v>
      </c>
      <c r="F71" s="7"/>
      <c r="G71" s="7" t="s">
        <v>178</v>
      </c>
      <c r="H71" s="7"/>
      <c r="I71" s="7" t="s">
        <v>178</v>
      </c>
      <c r="J71" s="7"/>
      <c r="K71" s="7" t="s">
        <v>178</v>
      </c>
      <c r="L71" s="7"/>
      <c r="M71" s="7" t="s">
        <v>178</v>
      </c>
      <c r="N71" s="7"/>
      <c r="O71" s="7" t="s">
        <v>178</v>
      </c>
      <c r="P71" s="7"/>
      <c r="Q71" s="14">
        <v>103038</v>
      </c>
    </row>
    <row r="72" spans="1:17">
      <c r="A72" s="13" t="s">
        <v>189</v>
      </c>
      <c r="C72" s="7" t="s">
        <v>178</v>
      </c>
      <c r="D72" s="7"/>
      <c r="E72" s="7" t="s">
        <v>178</v>
      </c>
      <c r="F72" s="7"/>
      <c r="G72" s="7" t="s">
        <v>178</v>
      </c>
      <c r="H72" s="7"/>
      <c r="I72" s="7" t="s">
        <v>178</v>
      </c>
      <c r="J72" s="7"/>
      <c r="K72" s="7" t="s">
        <v>178</v>
      </c>
      <c r="L72" s="7"/>
      <c r="M72" s="7" t="s">
        <v>178</v>
      </c>
      <c r="N72" s="7"/>
      <c r="O72" s="7" t="s">
        <v>178</v>
      </c>
      <c r="P72" s="7"/>
      <c r="Q72" s="14">
        <v>20590834</v>
      </c>
    </row>
    <row r="73" spans="1:17">
      <c r="A73" s="13" t="s">
        <v>190</v>
      </c>
      <c r="C73" s="7" t="s">
        <v>178</v>
      </c>
      <c r="D73" s="7"/>
      <c r="E73" s="7" t="s">
        <v>178</v>
      </c>
      <c r="F73" s="7"/>
      <c r="G73" s="7" t="s">
        <v>178</v>
      </c>
      <c r="H73" s="7"/>
      <c r="I73" s="7" t="s">
        <v>178</v>
      </c>
      <c r="J73" s="7"/>
      <c r="K73" s="7" t="s">
        <v>178</v>
      </c>
      <c r="L73" s="7"/>
      <c r="M73" s="7" t="s">
        <v>178</v>
      </c>
      <c r="N73" s="7"/>
      <c r="O73" s="7" t="s">
        <v>178</v>
      </c>
      <c r="P73" s="7"/>
      <c r="Q73" s="14">
        <v>1375805</v>
      </c>
    </row>
    <row r="74" spans="1:17">
      <c r="A74" s="13" t="s">
        <v>191</v>
      </c>
      <c r="C74" s="7" t="s">
        <v>178</v>
      </c>
      <c r="D74" s="7"/>
      <c r="E74" s="7" t="s">
        <v>178</v>
      </c>
      <c r="F74" s="7"/>
      <c r="G74" s="7" t="s">
        <v>178</v>
      </c>
      <c r="H74" s="7"/>
      <c r="I74" s="7" t="s">
        <v>178</v>
      </c>
      <c r="J74" s="7"/>
      <c r="K74" s="7" t="s">
        <v>178</v>
      </c>
      <c r="L74" s="7"/>
      <c r="M74" s="7" t="s">
        <v>178</v>
      </c>
      <c r="N74" s="7"/>
      <c r="O74" s="7" t="s">
        <v>178</v>
      </c>
      <c r="P74" s="7"/>
      <c r="Q74" s="14">
        <v>-232300061</v>
      </c>
    </row>
    <row r="75" spans="1:17">
      <c r="A75" s="13" t="s">
        <v>192</v>
      </c>
      <c r="C75" s="7" t="s">
        <v>178</v>
      </c>
      <c r="D75" s="7"/>
      <c r="E75" s="7" t="s">
        <v>178</v>
      </c>
      <c r="F75" s="7"/>
      <c r="G75" s="7" t="s">
        <v>178</v>
      </c>
      <c r="H75" s="7"/>
      <c r="I75" s="7" t="s">
        <v>178</v>
      </c>
      <c r="J75" s="7"/>
      <c r="K75" s="7" t="s">
        <v>178</v>
      </c>
      <c r="L75" s="7"/>
      <c r="M75" s="7" t="s">
        <v>178</v>
      </c>
      <c r="N75" s="7"/>
      <c r="O75" s="7" t="s">
        <v>178</v>
      </c>
      <c r="P75" s="7"/>
      <c r="Q75" s="14">
        <v>-167757959</v>
      </c>
    </row>
    <row r="76" spans="1:17">
      <c r="A76" s="1" t="s">
        <v>97</v>
      </c>
      <c r="C76" s="7">
        <v>97135</v>
      </c>
      <c r="D76" s="7"/>
      <c r="E76" s="7">
        <v>77913400736</v>
      </c>
      <c r="F76" s="7"/>
      <c r="G76" s="7">
        <v>76582892434</v>
      </c>
      <c r="H76" s="7"/>
      <c r="I76" s="7">
        <f t="shared" si="0"/>
        <v>1330508302</v>
      </c>
      <c r="J76" s="7"/>
      <c r="K76" s="7">
        <v>97135</v>
      </c>
      <c r="L76" s="7"/>
      <c r="M76" s="7">
        <v>77913400736</v>
      </c>
      <c r="N76" s="7"/>
      <c r="O76" s="7">
        <v>75174824151</v>
      </c>
      <c r="P76" s="7"/>
      <c r="Q76" s="7">
        <f t="shared" si="1"/>
        <v>2738576585</v>
      </c>
    </row>
    <row r="77" spans="1:17">
      <c r="A77" s="1" t="s">
        <v>91</v>
      </c>
      <c r="C77" s="7">
        <v>16164</v>
      </c>
      <c r="D77" s="7"/>
      <c r="E77" s="7">
        <v>13633317273</v>
      </c>
      <c r="F77" s="7"/>
      <c r="G77" s="7">
        <v>13448434629</v>
      </c>
      <c r="H77" s="7"/>
      <c r="I77" s="7">
        <f t="shared" si="0"/>
        <v>184882644</v>
      </c>
      <c r="J77" s="7"/>
      <c r="K77" s="7">
        <v>16164</v>
      </c>
      <c r="L77" s="7"/>
      <c r="M77" s="7">
        <v>13633317273</v>
      </c>
      <c r="N77" s="7"/>
      <c r="O77" s="7">
        <v>13157535364</v>
      </c>
      <c r="P77" s="7"/>
      <c r="Q77" s="7">
        <f t="shared" si="1"/>
        <v>475781909</v>
      </c>
    </row>
    <row r="78" spans="1:17">
      <c r="A78" s="1" t="s">
        <v>106</v>
      </c>
      <c r="C78" s="7">
        <v>120600</v>
      </c>
      <c r="D78" s="7"/>
      <c r="E78" s="7">
        <v>120578141250</v>
      </c>
      <c r="F78" s="7"/>
      <c r="G78" s="7">
        <v>118853873830</v>
      </c>
      <c r="H78" s="7"/>
      <c r="I78" s="7">
        <f t="shared" si="0"/>
        <v>1724267420</v>
      </c>
      <c r="J78" s="7"/>
      <c r="K78" s="7">
        <v>120600</v>
      </c>
      <c r="L78" s="7"/>
      <c r="M78" s="7">
        <v>120578141250</v>
      </c>
      <c r="N78" s="7"/>
      <c r="O78" s="7">
        <v>118853873830</v>
      </c>
      <c r="P78" s="7"/>
      <c r="Q78" s="7">
        <f t="shared" si="1"/>
        <v>1724267420</v>
      </c>
    </row>
    <row r="79" spans="1:17">
      <c r="A79" s="1" t="s">
        <v>109</v>
      </c>
      <c r="C79" s="7">
        <v>87250</v>
      </c>
      <c r="D79" s="7"/>
      <c r="E79" s="7">
        <v>82759072198</v>
      </c>
      <c r="F79" s="7"/>
      <c r="G79" s="7">
        <v>82479922803</v>
      </c>
      <c r="H79" s="7"/>
      <c r="I79" s="7">
        <f>E79-G79</f>
        <v>279149395</v>
      </c>
      <c r="J79" s="7"/>
      <c r="K79" s="7">
        <v>87250</v>
      </c>
      <c r="L79" s="7"/>
      <c r="M79" s="7">
        <v>82759072198</v>
      </c>
      <c r="N79" s="7"/>
      <c r="O79" s="7">
        <v>81533431887</v>
      </c>
      <c r="P79" s="7"/>
      <c r="Q79" s="7">
        <f t="shared" si="1"/>
        <v>1225640311</v>
      </c>
    </row>
    <row r="80" spans="1:17">
      <c r="A80" s="1" t="s">
        <v>94</v>
      </c>
      <c r="C80" s="7">
        <v>120912</v>
      </c>
      <c r="D80" s="7"/>
      <c r="E80" s="7">
        <v>98408155648</v>
      </c>
      <c r="F80" s="7"/>
      <c r="G80" s="7">
        <v>98218340458</v>
      </c>
      <c r="H80" s="7"/>
      <c r="I80" s="7">
        <f t="shared" si="0"/>
        <v>189815190</v>
      </c>
      <c r="J80" s="7"/>
      <c r="K80" s="7">
        <v>120912</v>
      </c>
      <c r="L80" s="7"/>
      <c r="M80" s="7">
        <v>98408155648</v>
      </c>
      <c r="N80" s="7"/>
      <c r="O80" s="7">
        <v>94594073476</v>
      </c>
      <c r="P80" s="7"/>
      <c r="Q80" s="7">
        <f t="shared" si="1"/>
        <v>3814082172</v>
      </c>
    </row>
    <row r="81" spans="1:20">
      <c r="A81" s="1" t="s">
        <v>103</v>
      </c>
      <c r="C81" s="7">
        <v>1681</v>
      </c>
      <c r="D81" s="7"/>
      <c r="E81" s="7">
        <v>1656913479</v>
      </c>
      <c r="F81" s="7"/>
      <c r="G81" s="7">
        <v>1650610872</v>
      </c>
      <c r="H81" s="7"/>
      <c r="I81" s="7">
        <f t="shared" si="0"/>
        <v>6302607</v>
      </c>
      <c r="J81" s="7"/>
      <c r="K81" s="7">
        <v>1681</v>
      </c>
      <c r="L81" s="7"/>
      <c r="M81" s="7">
        <v>1656913479</v>
      </c>
      <c r="N81" s="7"/>
      <c r="O81" s="7">
        <v>1632459363</v>
      </c>
      <c r="P81" s="7"/>
      <c r="Q81" s="7">
        <f t="shared" si="1"/>
        <v>24454116</v>
      </c>
    </row>
    <row r="82" spans="1:20">
      <c r="A82" s="1" t="s">
        <v>88</v>
      </c>
      <c r="C82" s="7">
        <v>100</v>
      </c>
      <c r="D82" s="7"/>
      <c r="E82" s="7">
        <v>99089036</v>
      </c>
      <c r="F82" s="7"/>
      <c r="G82" s="7">
        <v>97729283</v>
      </c>
      <c r="H82" s="7"/>
      <c r="I82" s="7">
        <f t="shared" si="0"/>
        <v>1359753</v>
      </c>
      <c r="J82" s="7"/>
      <c r="K82" s="7">
        <v>100</v>
      </c>
      <c r="L82" s="7"/>
      <c r="M82" s="7">
        <v>99089036</v>
      </c>
      <c r="N82" s="7"/>
      <c r="O82" s="7">
        <v>95511685</v>
      </c>
      <c r="P82" s="7"/>
      <c r="Q82" s="7">
        <f t="shared" si="1"/>
        <v>3577351</v>
      </c>
      <c r="T82" s="3"/>
    </row>
    <row r="83" spans="1:20" ht="24.75" thickBot="1">
      <c r="C83" s="7"/>
      <c r="D83" s="7"/>
      <c r="E83" s="11">
        <f>SUM(E8:E82)</f>
        <v>21867479234848</v>
      </c>
      <c r="F83" s="7"/>
      <c r="G83" s="11">
        <f>SUM(G8:G82)</f>
        <v>21803939020726</v>
      </c>
      <c r="H83" s="7"/>
      <c r="I83" s="11">
        <f>SUM(I8:I82)</f>
        <v>63540214122</v>
      </c>
      <c r="J83" s="7"/>
      <c r="K83" s="7"/>
      <c r="L83" s="7"/>
      <c r="M83" s="11">
        <f>SUM(M8:M82)</f>
        <v>21867479234848</v>
      </c>
      <c r="N83" s="7"/>
      <c r="O83" s="11">
        <f>SUM(O8:O82)</f>
        <v>22819423070784</v>
      </c>
      <c r="P83" s="7"/>
      <c r="Q83" s="11">
        <f>SUM(Q8:Q82)</f>
        <v>-949637467881</v>
      </c>
      <c r="T83" s="3"/>
    </row>
    <row r="84" spans="1:20" ht="24.75" thickTop="1"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T84" s="3"/>
    </row>
    <row r="85" spans="1:20">
      <c r="I85" s="4"/>
      <c r="J85" s="4"/>
      <c r="K85" s="4"/>
      <c r="L85" s="4"/>
      <c r="M85" s="4"/>
      <c r="N85" s="4"/>
      <c r="O85" s="4"/>
      <c r="P85" s="4"/>
      <c r="Q85" s="4"/>
    </row>
    <row r="86" spans="1:20">
      <c r="I86" s="4"/>
      <c r="J86" s="4"/>
      <c r="K86" s="4"/>
      <c r="L86" s="4"/>
      <c r="M86" s="4"/>
      <c r="N86" s="4"/>
      <c r="O86" s="4"/>
      <c r="P86" s="4"/>
      <c r="Q86" s="4"/>
    </row>
    <row r="87" spans="1:20">
      <c r="I87" s="4"/>
      <c r="J87" s="4"/>
      <c r="K87" s="4"/>
      <c r="L87" s="4"/>
      <c r="M87" s="4"/>
      <c r="N87" s="4"/>
      <c r="O87" s="4"/>
      <c r="P87" s="4"/>
      <c r="Q87" s="4"/>
    </row>
    <row r="88" spans="1:20">
      <c r="I88" s="7"/>
      <c r="J88" s="7"/>
      <c r="K88" s="7"/>
      <c r="L88" s="7"/>
      <c r="M88" s="7"/>
      <c r="N88" s="7"/>
      <c r="O88" s="7"/>
      <c r="P88" s="7"/>
      <c r="Q88" s="7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53"/>
  <sheetViews>
    <sheetView rightToLeft="1" workbookViewId="0">
      <selection activeCell="G47" sqref="G47"/>
    </sheetView>
  </sheetViews>
  <sheetFormatPr defaultRowHeight="24"/>
  <cols>
    <col min="1" max="1" width="32.140625" style="1" bestFit="1" customWidth="1"/>
    <col min="2" max="2" width="1" style="1" customWidth="1"/>
    <col min="3" max="3" width="12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9.570312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5703125" style="1" bestFit="1" customWidth="1"/>
    <col min="18" max="18" width="1" style="1" customWidth="1"/>
    <col min="19" max="19" width="15.42578125" style="1" bestFit="1" customWidth="1"/>
    <col min="20" max="20" width="19.85546875" style="1" bestFit="1" customWidth="1"/>
    <col min="21" max="21" width="12.42578125" style="1" bestFit="1" customWidth="1"/>
    <col min="22" max="16384" width="9.140625" style="1"/>
  </cols>
  <sheetData>
    <row r="2" spans="1:17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4.75">
      <c r="A3" s="18" t="s">
        <v>131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4.75">
      <c r="A6" s="18" t="s">
        <v>3</v>
      </c>
      <c r="C6" s="19" t="s">
        <v>133</v>
      </c>
      <c r="D6" s="19" t="s">
        <v>133</v>
      </c>
      <c r="E6" s="19" t="s">
        <v>133</v>
      </c>
      <c r="F6" s="19" t="s">
        <v>133</v>
      </c>
      <c r="G6" s="19" t="s">
        <v>133</v>
      </c>
      <c r="H6" s="19" t="s">
        <v>133</v>
      </c>
      <c r="I6" s="19" t="s">
        <v>133</v>
      </c>
      <c r="K6" s="19" t="s">
        <v>134</v>
      </c>
      <c r="L6" s="19" t="s">
        <v>134</v>
      </c>
      <c r="M6" s="19" t="s">
        <v>134</v>
      </c>
      <c r="N6" s="19" t="s">
        <v>134</v>
      </c>
      <c r="O6" s="19" t="s">
        <v>134</v>
      </c>
      <c r="P6" s="19" t="s">
        <v>134</v>
      </c>
      <c r="Q6" s="19" t="s">
        <v>134</v>
      </c>
    </row>
    <row r="7" spans="1:17" ht="24.75">
      <c r="A7" s="19" t="s">
        <v>3</v>
      </c>
      <c r="C7" s="19" t="s">
        <v>7</v>
      </c>
      <c r="E7" s="19" t="s">
        <v>147</v>
      </c>
      <c r="G7" s="19" t="s">
        <v>148</v>
      </c>
      <c r="I7" s="19" t="s">
        <v>150</v>
      </c>
      <c r="K7" s="19" t="s">
        <v>7</v>
      </c>
      <c r="M7" s="19" t="s">
        <v>147</v>
      </c>
      <c r="O7" s="19" t="s">
        <v>148</v>
      </c>
      <c r="Q7" s="19" t="s">
        <v>150</v>
      </c>
    </row>
    <row r="8" spans="1:17">
      <c r="A8" s="1" t="s">
        <v>18</v>
      </c>
      <c r="C8" s="7">
        <v>4640000</v>
      </c>
      <c r="D8" s="7"/>
      <c r="E8" s="7">
        <v>26936369456</v>
      </c>
      <c r="F8" s="7"/>
      <c r="G8" s="7">
        <v>27052604200</v>
      </c>
      <c r="H8" s="7"/>
      <c r="I8" s="7">
        <f>E8-G8</f>
        <v>-116234744</v>
      </c>
      <c r="J8" s="7"/>
      <c r="K8" s="7">
        <v>4640000</v>
      </c>
      <c r="L8" s="7"/>
      <c r="M8" s="7">
        <v>26936369456</v>
      </c>
      <c r="N8" s="7"/>
      <c r="O8" s="7">
        <v>27052604200</v>
      </c>
      <c r="P8" s="7"/>
      <c r="Q8" s="7">
        <f>M8-O8</f>
        <v>-116234744</v>
      </c>
    </row>
    <row r="9" spans="1:17">
      <c r="A9" s="1" t="s">
        <v>60</v>
      </c>
      <c r="C9" s="7">
        <v>630000</v>
      </c>
      <c r="D9" s="7"/>
      <c r="E9" s="7">
        <v>12859329049</v>
      </c>
      <c r="F9" s="7"/>
      <c r="G9" s="7">
        <v>13163806531</v>
      </c>
      <c r="H9" s="7"/>
      <c r="I9" s="7">
        <f t="shared" ref="I9:I42" si="0">E9-G9</f>
        <v>-304477482</v>
      </c>
      <c r="J9" s="7"/>
      <c r="K9" s="7">
        <v>630000</v>
      </c>
      <c r="L9" s="7"/>
      <c r="M9" s="7">
        <v>12859329049</v>
      </c>
      <c r="N9" s="7"/>
      <c r="O9" s="7">
        <v>13163806531</v>
      </c>
      <c r="P9" s="7"/>
      <c r="Q9" s="7">
        <f t="shared" ref="Q9:Q42" si="1">M9-O9</f>
        <v>-304477482</v>
      </c>
    </row>
    <row r="10" spans="1:17">
      <c r="A10" s="1" t="s">
        <v>53</v>
      </c>
      <c r="C10" s="7">
        <v>713316</v>
      </c>
      <c r="D10" s="7"/>
      <c r="E10" s="7">
        <v>10936985103</v>
      </c>
      <c r="F10" s="7"/>
      <c r="G10" s="7">
        <v>11607504714</v>
      </c>
      <c r="H10" s="7"/>
      <c r="I10" s="7">
        <f t="shared" si="0"/>
        <v>-670519611</v>
      </c>
      <c r="J10" s="7"/>
      <c r="K10" s="7">
        <v>713316</v>
      </c>
      <c r="L10" s="7"/>
      <c r="M10" s="7">
        <v>10936985103</v>
      </c>
      <c r="N10" s="7"/>
      <c r="O10" s="7">
        <v>11607504714</v>
      </c>
      <c r="P10" s="7"/>
      <c r="Q10" s="7">
        <f t="shared" si="1"/>
        <v>-670519611</v>
      </c>
    </row>
    <row r="11" spans="1:17">
      <c r="A11" s="1" t="s">
        <v>38</v>
      </c>
      <c r="C11" s="7">
        <v>5098498</v>
      </c>
      <c r="D11" s="7"/>
      <c r="E11" s="7">
        <v>34258268784</v>
      </c>
      <c r="F11" s="7"/>
      <c r="G11" s="7">
        <v>34615545887</v>
      </c>
      <c r="H11" s="7"/>
      <c r="I11" s="7">
        <f t="shared" si="0"/>
        <v>-357277103</v>
      </c>
      <c r="J11" s="7"/>
      <c r="K11" s="7">
        <v>27484076</v>
      </c>
      <c r="L11" s="7"/>
      <c r="M11" s="7">
        <v>185603335808</v>
      </c>
      <c r="N11" s="7"/>
      <c r="O11" s="7">
        <v>186599327268</v>
      </c>
      <c r="P11" s="7"/>
      <c r="Q11" s="7">
        <f t="shared" si="1"/>
        <v>-995991460</v>
      </c>
    </row>
    <row r="12" spans="1:17">
      <c r="A12" s="1" t="s">
        <v>31</v>
      </c>
      <c r="C12" s="7">
        <v>67100864</v>
      </c>
      <c r="D12" s="7"/>
      <c r="E12" s="7">
        <v>179226407744</v>
      </c>
      <c r="F12" s="7"/>
      <c r="G12" s="7">
        <v>218847995072</v>
      </c>
      <c r="H12" s="7"/>
      <c r="I12" s="7">
        <f t="shared" si="0"/>
        <v>-39621587328</v>
      </c>
      <c r="J12" s="7"/>
      <c r="K12" s="7">
        <v>67100864</v>
      </c>
      <c r="L12" s="7"/>
      <c r="M12" s="7">
        <v>179226407744</v>
      </c>
      <c r="N12" s="7"/>
      <c r="O12" s="7">
        <v>218847995072</v>
      </c>
      <c r="P12" s="7"/>
      <c r="Q12" s="7">
        <f t="shared" si="1"/>
        <v>-39621587328</v>
      </c>
    </row>
    <row r="13" spans="1:17">
      <c r="A13" s="1" t="s">
        <v>64</v>
      </c>
      <c r="C13" s="7">
        <v>1476919</v>
      </c>
      <c r="D13" s="7"/>
      <c r="E13" s="7">
        <v>110853661177</v>
      </c>
      <c r="F13" s="7"/>
      <c r="G13" s="7">
        <v>121781493985</v>
      </c>
      <c r="H13" s="7"/>
      <c r="I13" s="7">
        <f t="shared" si="0"/>
        <v>-10927832808</v>
      </c>
      <c r="J13" s="7"/>
      <c r="K13" s="7">
        <v>1476919</v>
      </c>
      <c r="L13" s="7"/>
      <c r="M13" s="7">
        <v>110853661177</v>
      </c>
      <c r="N13" s="7"/>
      <c r="O13" s="7">
        <v>121781493985</v>
      </c>
      <c r="P13" s="7"/>
      <c r="Q13" s="7">
        <f t="shared" si="1"/>
        <v>-10927832808</v>
      </c>
    </row>
    <row r="14" spans="1:17">
      <c r="A14" s="1" t="s">
        <v>50</v>
      </c>
      <c r="C14" s="7">
        <v>750000</v>
      </c>
      <c r="D14" s="7"/>
      <c r="E14" s="7">
        <v>4931730809</v>
      </c>
      <c r="F14" s="7"/>
      <c r="G14" s="7">
        <v>3607655957</v>
      </c>
      <c r="H14" s="7"/>
      <c r="I14" s="7">
        <f t="shared" si="0"/>
        <v>1324074852</v>
      </c>
      <c r="J14" s="7"/>
      <c r="K14" s="7">
        <v>750000</v>
      </c>
      <c r="L14" s="7"/>
      <c r="M14" s="7">
        <v>4931730809</v>
      </c>
      <c r="N14" s="7"/>
      <c r="O14" s="7">
        <v>3607655957</v>
      </c>
      <c r="P14" s="7"/>
      <c r="Q14" s="7">
        <f t="shared" si="1"/>
        <v>1324074852</v>
      </c>
    </row>
    <row r="15" spans="1:17">
      <c r="A15" s="1" t="s">
        <v>17</v>
      </c>
      <c r="C15" s="7">
        <v>0</v>
      </c>
      <c r="D15" s="7"/>
      <c r="E15" s="7">
        <v>0</v>
      </c>
      <c r="F15" s="7"/>
      <c r="G15" s="7">
        <v>0</v>
      </c>
      <c r="H15" s="7"/>
      <c r="I15" s="7">
        <f t="shared" si="0"/>
        <v>0</v>
      </c>
      <c r="J15" s="7"/>
      <c r="K15" s="7">
        <v>27361088</v>
      </c>
      <c r="L15" s="7"/>
      <c r="M15" s="7">
        <v>120240311013</v>
      </c>
      <c r="N15" s="7"/>
      <c r="O15" s="7">
        <v>123453035767</v>
      </c>
      <c r="P15" s="7"/>
      <c r="Q15" s="7">
        <f t="shared" si="1"/>
        <v>-3212724754</v>
      </c>
    </row>
    <row r="16" spans="1:17">
      <c r="A16" s="1" t="s">
        <v>151</v>
      </c>
      <c r="C16" s="7">
        <v>0</v>
      </c>
      <c r="D16" s="7"/>
      <c r="E16" s="7">
        <v>0</v>
      </c>
      <c r="F16" s="7"/>
      <c r="G16" s="7">
        <v>0</v>
      </c>
      <c r="H16" s="7"/>
      <c r="I16" s="7">
        <f t="shared" si="0"/>
        <v>0</v>
      </c>
      <c r="J16" s="7"/>
      <c r="K16" s="7">
        <v>5523585</v>
      </c>
      <c r="L16" s="7"/>
      <c r="M16" s="7">
        <v>34097369150</v>
      </c>
      <c r="N16" s="7"/>
      <c r="O16" s="7">
        <v>39917531995</v>
      </c>
      <c r="P16" s="7"/>
      <c r="Q16" s="7">
        <f t="shared" si="1"/>
        <v>-5820162845</v>
      </c>
    </row>
    <row r="17" spans="1:19">
      <c r="A17" s="1" t="s">
        <v>152</v>
      </c>
      <c r="C17" s="7">
        <v>0</v>
      </c>
      <c r="D17" s="7"/>
      <c r="E17" s="7">
        <v>0</v>
      </c>
      <c r="F17" s="7"/>
      <c r="G17" s="7">
        <v>0</v>
      </c>
      <c r="H17" s="7"/>
      <c r="I17" s="7">
        <f t="shared" si="0"/>
        <v>0</v>
      </c>
      <c r="J17" s="7"/>
      <c r="K17" s="7">
        <v>1315738</v>
      </c>
      <c r="L17" s="7"/>
      <c r="M17" s="7">
        <v>57851530550</v>
      </c>
      <c r="N17" s="7"/>
      <c r="O17" s="7">
        <v>55913125092</v>
      </c>
      <c r="P17" s="7"/>
      <c r="Q17" s="7">
        <f t="shared" si="1"/>
        <v>1938405458</v>
      </c>
    </row>
    <row r="18" spans="1:19">
      <c r="A18" s="1" t="s">
        <v>153</v>
      </c>
      <c r="C18" s="7">
        <v>0</v>
      </c>
      <c r="D18" s="7"/>
      <c r="E18" s="7">
        <v>0</v>
      </c>
      <c r="F18" s="7"/>
      <c r="G18" s="7">
        <v>0</v>
      </c>
      <c r="H18" s="7"/>
      <c r="I18" s="7">
        <f t="shared" si="0"/>
        <v>0</v>
      </c>
      <c r="J18" s="7"/>
      <c r="K18" s="7">
        <v>42505941</v>
      </c>
      <c r="L18" s="7"/>
      <c r="M18" s="7">
        <v>106586442896</v>
      </c>
      <c r="N18" s="7"/>
      <c r="O18" s="7">
        <v>106562143301</v>
      </c>
      <c r="P18" s="7"/>
      <c r="Q18" s="7">
        <f t="shared" si="1"/>
        <v>24299595</v>
      </c>
    </row>
    <row r="19" spans="1:19">
      <c r="A19" s="1" t="s">
        <v>51</v>
      </c>
      <c r="C19" s="7">
        <v>0</v>
      </c>
      <c r="D19" s="7"/>
      <c r="E19" s="7">
        <v>0</v>
      </c>
      <c r="F19" s="7"/>
      <c r="G19" s="7">
        <v>0</v>
      </c>
      <c r="H19" s="7"/>
      <c r="I19" s="7">
        <f t="shared" si="0"/>
        <v>0</v>
      </c>
      <c r="J19" s="7"/>
      <c r="K19" s="7">
        <v>172459</v>
      </c>
      <c r="L19" s="7"/>
      <c r="M19" s="7">
        <v>3493259021</v>
      </c>
      <c r="N19" s="7"/>
      <c r="O19" s="7">
        <v>3555517640</v>
      </c>
      <c r="P19" s="7"/>
      <c r="Q19" s="7">
        <f t="shared" si="1"/>
        <v>-62258619</v>
      </c>
    </row>
    <row r="20" spans="1:19">
      <c r="A20" s="1" t="s">
        <v>23</v>
      </c>
      <c r="C20" s="7">
        <v>0</v>
      </c>
      <c r="D20" s="7"/>
      <c r="E20" s="7">
        <v>0</v>
      </c>
      <c r="F20" s="7"/>
      <c r="G20" s="7">
        <v>0</v>
      </c>
      <c r="H20" s="7"/>
      <c r="I20" s="7">
        <f t="shared" si="0"/>
        <v>0</v>
      </c>
      <c r="J20" s="7"/>
      <c r="K20" s="7">
        <v>10271520</v>
      </c>
      <c r="L20" s="7"/>
      <c r="M20" s="7">
        <v>131566543336</v>
      </c>
      <c r="N20" s="7"/>
      <c r="O20" s="7">
        <v>134368922642</v>
      </c>
      <c r="P20" s="7"/>
      <c r="Q20" s="7">
        <f t="shared" si="1"/>
        <v>-2802379306</v>
      </c>
    </row>
    <row r="21" spans="1:19">
      <c r="A21" s="1" t="s">
        <v>27</v>
      </c>
      <c r="C21" s="7">
        <v>0</v>
      </c>
      <c r="D21" s="7"/>
      <c r="E21" s="7">
        <v>0</v>
      </c>
      <c r="F21" s="7"/>
      <c r="G21" s="7">
        <v>0</v>
      </c>
      <c r="H21" s="7"/>
      <c r="I21" s="7">
        <v>0</v>
      </c>
      <c r="J21" s="7"/>
      <c r="K21" s="7">
        <v>1800000</v>
      </c>
      <c r="L21" s="7"/>
      <c r="M21" s="7">
        <v>10234738914</v>
      </c>
      <c r="N21" s="7"/>
      <c r="O21" s="7">
        <v>9009973635</v>
      </c>
      <c r="P21" s="7"/>
      <c r="Q21" s="7">
        <f t="shared" si="1"/>
        <v>1224765279</v>
      </c>
    </row>
    <row r="22" spans="1:19">
      <c r="A22" s="1" t="s">
        <v>193</v>
      </c>
      <c r="C22" s="7">
        <v>0</v>
      </c>
      <c r="D22" s="7"/>
      <c r="E22" s="7">
        <v>0</v>
      </c>
      <c r="F22" s="7"/>
      <c r="G22" s="7">
        <v>0</v>
      </c>
      <c r="H22" s="7"/>
      <c r="I22" s="7">
        <v>34924041</v>
      </c>
      <c r="J22" s="7"/>
      <c r="K22" s="7">
        <v>0</v>
      </c>
      <c r="L22" s="7"/>
      <c r="M22" s="7">
        <v>0</v>
      </c>
      <c r="N22" s="7"/>
      <c r="O22" s="7">
        <v>0</v>
      </c>
      <c r="P22" s="7"/>
      <c r="Q22" s="7">
        <v>34924041</v>
      </c>
    </row>
    <row r="23" spans="1:19">
      <c r="A23" s="1" t="s">
        <v>194</v>
      </c>
      <c r="C23" s="7">
        <v>0</v>
      </c>
      <c r="D23" s="7"/>
      <c r="E23" s="7">
        <v>0</v>
      </c>
      <c r="F23" s="7"/>
      <c r="G23" s="7">
        <v>0</v>
      </c>
      <c r="H23" s="7"/>
      <c r="I23" s="7">
        <v>-2862419245</v>
      </c>
      <c r="J23" s="7"/>
      <c r="K23" s="7">
        <v>0</v>
      </c>
      <c r="L23" s="7"/>
      <c r="M23" s="7">
        <v>0</v>
      </c>
      <c r="N23" s="7"/>
      <c r="O23" s="7">
        <v>0</v>
      </c>
      <c r="P23" s="7"/>
      <c r="Q23" s="7">
        <v>-2862419245</v>
      </c>
    </row>
    <row r="24" spans="1:19">
      <c r="A24" s="1" t="s">
        <v>195</v>
      </c>
      <c r="C24" s="7">
        <v>0</v>
      </c>
      <c r="D24" s="7"/>
      <c r="E24" s="7">
        <v>0</v>
      </c>
      <c r="F24" s="7"/>
      <c r="G24" s="7">
        <v>0</v>
      </c>
      <c r="H24" s="7"/>
      <c r="I24" s="7">
        <v>267875368</v>
      </c>
      <c r="J24" s="7"/>
      <c r="K24" s="7">
        <v>0</v>
      </c>
      <c r="L24" s="7"/>
      <c r="M24" s="7">
        <v>0</v>
      </c>
      <c r="N24" s="7"/>
      <c r="O24" s="7">
        <v>0</v>
      </c>
      <c r="P24" s="7"/>
      <c r="Q24" s="7">
        <v>267875368</v>
      </c>
      <c r="S24" s="12"/>
    </row>
    <row r="25" spans="1:19">
      <c r="A25" s="1" t="s">
        <v>196</v>
      </c>
      <c r="C25" s="7">
        <v>0</v>
      </c>
      <c r="D25" s="7"/>
      <c r="E25" s="7">
        <v>0</v>
      </c>
      <c r="F25" s="7"/>
      <c r="G25" s="7">
        <v>0</v>
      </c>
      <c r="H25" s="7"/>
      <c r="I25" s="7">
        <v>-58525492</v>
      </c>
      <c r="J25" s="7"/>
      <c r="K25" s="7">
        <v>0</v>
      </c>
      <c r="L25" s="7"/>
      <c r="M25" s="7">
        <v>0</v>
      </c>
      <c r="N25" s="7"/>
      <c r="O25" s="7">
        <v>0</v>
      </c>
      <c r="P25" s="7"/>
      <c r="Q25" s="7">
        <v>-58525492</v>
      </c>
    </row>
    <row r="26" spans="1:19">
      <c r="A26" s="1" t="s">
        <v>197</v>
      </c>
      <c r="C26" s="7">
        <v>0</v>
      </c>
      <c r="D26" s="7"/>
      <c r="E26" s="7">
        <v>0</v>
      </c>
      <c r="F26" s="7"/>
      <c r="G26" s="7">
        <v>0</v>
      </c>
      <c r="H26" s="7"/>
      <c r="I26" s="7">
        <v>64607135</v>
      </c>
      <c r="J26" s="7"/>
      <c r="K26" s="7">
        <v>0</v>
      </c>
      <c r="L26" s="7"/>
      <c r="M26" s="7">
        <v>0</v>
      </c>
      <c r="N26" s="7"/>
      <c r="O26" s="7">
        <v>0</v>
      </c>
      <c r="P26" s="7"/>
      <c r="Q26" s="7">
        <v>64607135</v>
      </c>
    </row>
    <row r="27" spans="1:19">
      <c r="A27" s="1" t="s">
        <v>102</v>
      </c>
      <c r="C27" s="7">
        <v>65000</v>
      </c>
      <c r="D27" s="7"/>
      <c r="E27" s="7">
        <v>65000000000</v>
      </c>
      <c r="F27" s="7"/>
      <c r="G27" s="7">
        <v>62440680575</v>
      </c>
      <c r="H27" s="7"/>
      <c r="I27" s="7">
        <f t="shared" si="0"/>
        <v>2559319425</v>
      </c>
      <c r="J27" s="7"/>
      <c r="K27" s="7">
        <v>105000</v>
      </c>
      <c r="L27" s="7"/>
      <c r="M27" s="7">
        <v>103878551985</v>
      </c>
      <c r="N27" s="7"/>
      <c r="O27" s="7">
        <v>100865714775</v>
      </c>
      <c r="P27" s="7"/>
      <c r="Q27" s="7">
        <f t="shared" si="1"/>
        <v>3012837210</v>
      </c>
    </row>
    <row r="28" spans="1:19">
      <c r="A28" s="1" t="s">
        <v>85</v>
      </c>
      <c r="C28" s="7">
        <v>2100</v>
      </c>
      <c r="D28" s="7"/>
      <c r="E28" s="7">
        <v>2100000000</v>
      </c>
      <c r="F28" s="7"/>
      <c r="G28" s="7">
        <v>2050572266</v>
      </c>
      <c r="H28" s="7"/>
      <c r="I28" s="7">
        <f t="shared" si="0"/>
        <v>49427734</v>
      </c>
      <c r="J28" s="7"/>
      <c r="K28" s="7">
        <v>2100</v>
      </c>
      <c r="L28" s="7"/>
      <c r="M28" s="7">
        <v>2100000000</v>
      </c>
      <c r="N28" s="7"/>
      <c r="O28" s="7">
        <v>2050572266</v>
      </c>
      <c r="P28" s="7"/>
      <c r="Q28" s="7">
        <f t="shared" si="1"/>
        <v>49427734</v>
      </c>
    </row>
    <row r="29" spans="1:19">
      <c r="A29" s="1" t="s">
        <v>81</v>
      </c>
      <c r="C29" s="7">
        <v>26435</v>
      </c>
      <c r="D29" s="7"/>
      <c r="E29" s="7">
        <v>26435000000</v>
      </c>
      <c r="F29" s="7"/>
      <c r="G29" s="7">
        <v>25793240627</v>
      </c>
      <c r="H29" s="7"/>
      <c r="I29" s="7">
        <f t="shared" si="0"/>
        <v>641759373</v>
      </c>
      <c r="J29" s="7"/>
      <c r="K29" s="7">
        <v>26435</v>
      </c>
      <c r="L29" s="7"/>
      <c r="M29" s="7">
        <v>26435000000</v>
      </c>
      <c r="N29" s="7"/>
      <c r="O29" s="7">
        <v>25793240627</v>
      </c>
      <c r="P29" s="7"/>
      <c r="Q29" s="7">
        <f t="shared" si="1"/>
        <v>641759373</v>
      </c>
    </row>
    <row r="30" spans="1:19">
      <c r="A30" s="1" t="s">
        <v>94</v>
      </c>
      <c r="C30" s="7">
        <v>61888</v>
      </c>
      <c r="D30" s="7"/>
      <c r="E30" s="7">
        <v>49990252826</v>
      </c>
      <c r="F30" s="7"/>
      <c r="G30" s="7">
        <v>48417345005</v>
      </c>
      <c r="H30" s="7"/>
      <c r="I30" s="7">
        <f t="shared" si="0"/>
        <v>1572907821</v>
      </c>
      <c r="J30" s="7"/>
      <c r="K30" s="7">
        <v>61888</v>
      </c>
      <c r="L30" s="7"/>
      <c r="M30" s="7">
        <v>49990252826</v>
      </c>
      <c r="N30" s="7"/>
      <c r="O30" s="7">
        <v>48417345005</v>
      </c>
      <c r="P30" s="7"/>
      <c r="Q30" s="7">
        <f t="shared" si="1"/>
        <v>1572907821</v>
      </c>
    </row>
    <row r="31" spans="1:19">
      <c r="A31" s="1" t="s">
        <v>100</v>
      </c>
      <c r="C31" s="7">
        <v>60</v>
      </c>
      <c r="D31" s="7"/>
      <c r="E31" s="7">
        <v>60000000</v>
      </c>
      <c r="F31" s="7"/>
      <c r="G31" s="7">
        <v>57495377</v>
      </c>
      <c r="H31" s="7"/>
      <c r="I31" s="7">
        <f t="shared" si="0"/>
        <v>2504623</v>
      </c>
      <c r="J31" s="7"/>
      <c r="K31" s="7">
        <v>50060</v>
      </c>
      <c r="L31" s="7"/>
      <c r="M31" s="7">
        <v>48580204120</v>
      </c>
      <c r="N31" s="7"/>
      <c r="O31" s="7">
        <v>47970309605</v>
      </c>
      <c r="P31" s="7"/>
      <c r="Q31" s="7">
        <f t="shared" si="1"/>
        <v>609894515</v>
      </c>
    </row>
    <row r="32" spans="1:19">
      <c r="A32" s="1" t="s">
        <v>154</v>
      </c>
      <c r="C32" s="7">
        <v>0</v>
      </c>
      <c r="D32" s="7"/>
      <c r="E32" s="7">
        <v>0</v>
      </c>
      <c r="F32" s="7"/>
      <c r="G32" s="7">
        <v>0</v>
      </c>
      <c r="H32" s="7"/>
      <c r="I32" s="7">
        <f t="shared" si="0"/>
        <v>0</v>
      </c>
      <c r="J32" s="7"/>
      <c r="K32" s="7">
        <v>388</v>
      </c>
      <c r="L32" s="7"/>
      <c r="M32" s="7">
        <v>388000000</v>
      </c>
      <c r="N32" s="7"/>
      <c r="O32" s="7">
        <v>380263020</v>
      </c>
      <c r="P32" s="7"/>
      <c r="Q32" s="7">
        <f t="shared" si="1"/>
        <v>7736980</v>
      </c>
    </row>
    <row r="33" spans="1:20">
      <c r="A33" s="1" t="s">
        <v>155</v>
      </c>
      <c r="C33" s="7">
        <v>0</v>
      </c>
      <c r="D33" s="7"/>
      <c r="E33" s="7">
        <v>0</v>
      </c>
      <c r="F33" s="7"/>
      <c r="G33" s="7">
        <v>0</v>
      </c>
      <c r="H33" s="7"/>
      <c r="I33" s="7">
        <f t="shared" si="0"/>
        <v>0</v>
      </c>
      <c r="J33" s="7"/>
      <c r="K33" s="7">
        <v>25500</v>
      </c>
      <c r="L33" s="7"/>
      <c r="M33" s="7">
        <v>15532039309</v>
      </c>
      <c r="N33" s="7"/>
      <c r="O33" s="7">
        <v>15345327830</v>
      </c>
      <c r="P33" s="7"/>
      <c r="Q33" s="7">
        <f t="shared" si="1"/>
        <v>186711479</v>
      </c>
    </row>
    <row r="34" spans="1:20">
      <c r="A34" s="1" t="s">
        <v>109</v>
      </c>
      <c r="C34" s="7">
        <v>0</v>
      </c>
      <c r="D34" s="7"/>
      <c r="E34" s="7">
        <v>0</v>
      </c>
      <c r="F34" s="7"/>
      <c r="G34" s="7">
        <v>0</v>
      </c>
      <c r="H34" s="7"/>
      <c r="I34" s="7">
        <f t="shared" si="0"/>
        <v>0</v>
      </c>
      <c r="J34" s="7"/>
      <c r="K34" s="7">
        <v>127750</v>
      </c>
      <c r="L34" s="7"/>
      <c r="M34" s="7">
        <v>119984047506</v>
      </c>
      <c r="N34" s="7"/>
      <c r="O34" s="7">
        <v>119379895970</v>
      </c>
      <c r="P34" s="7"/>
      <c r="Q34" s="7">
        <f t="shared" si="1"/>
        <v>604151536</v>
      </c>
    </row>
    <row r="35" spans="1:20">
      <c r="A35" s="1" t="s">
        <v>156</v>
      </c>
      <c r="C35" s="7">
        <v>0</v>
      </c>
      <c r="D35" s="7"/>
      <c r="E35" s="7">
        <v>0</v>
      </c>
      <c r="F35" s="7"/>
      <c r="G35" s="7">
        <v>0</v>
      </c>
      <c r="H35" s="7"/>
      <c r="I35" s="7">
        <f t="shared" si="0"/>
        <v>0</v>
      </c>
      <c r="J35" s="7"/>
      <c r="K35" s="7">
        <v>28000</v>
      </c>
      <c r="L35" s="7"/>
      <c r="M35" s="7">
        <v>18365510648</v>
      </c>
      <c r="N35" s="7"/>
      <c r="O35" s="7">
        <v>18185648099</v>
      </c>
      <c r="P35" s="7"/>
      <c r="Q35" s="7">
        <f t="shared" si="1"/>
        <v>179862549</v>
      </c>
    </row>
    <row r="36" spans="1:20">
      <c r="A36" s="1" t="s">
        <v>157</v>
      </c>
      <c r="C36" s="7">
        <v>0</v>
      </c>
      <c r="D36" s="7"/>
      <c r="E36" s="7">
        <v>0</v>
      </c>
      <c r="F36" s="7"/>
      <c r="G36" s="7">
        <v>0</v>
      </c>
      <c r="H36" s="7"/>
      <c r="I36" s="7">
        <f t="shared" si="0"/>
        <v>0</v>
      </c>
      <c r="J36" s="7"/>
      <c r="K36" s="7">
        <v>440000</v>
      </c>
      <c r="L36" s="7"/>
      <c r="M36" s="7">
        <v>437991373626</v>
      </c>
      <c r="N36" s="7"/>
      <c r="O36" s="7">
        <v>431223026657</v>
      </c>
      <c r="P36" s="7"/>
      <c r="Q36" s="7">
        <f t="shared" si="1"/>
        <v>6768346969</v>
      </c>
    </row>
    <row r="37" spans="1:20">
      <c r="A37" s="1" t="s">
        <v>158</v>
      </c>
      <c r="C37" s="7">
        <v>0</v>
      </c>
      <c r="D37" s="7"/>
      <c r="E37" s="7">
        <v>0</v>
      </c>
      <c r="F37" s="7"/>
      <c r="G37" s="7">
        <v>0</v>
      </c>
      <c r="H37" s="7"/>
      <c r="I37" s="7">
        <f t="shared" si="0"/>
        <v>0</v>
      </c>
      <c r="J37" s="7"/>
      <c r="K37" s="7">
        <v>25000</v>
      </c>
      <c r="L37" s="7"/>
      <c r="M37" s="7">
        <v>15700903697</v>
      </c>
      <c r="N37" s="7"/>
      <c r="O37" s="7">
        <v>15502189718</v>
      </c>
      <c r="P37" s="7"/>
      <c r="Q37" s="7">
        <f t="shared" si="1"/>
        <v>198713979</v>
      </c>
    </row>
    <row r="38" spans="1:20">
      <c r="A38" s="1" t="s">
        <v>159</v>
      </c>
      <c r="C38" s="7">
        <v>0</v>
      </c>
      <c r="D38" s="7"/>
      <c r="E38" s="7">
        <v>0</v>
      </c>
      <c r="F38" s="7"/>
      <c r="G38" s="7">
        <v>0</v>
      </c>
      <c r="H38" s="7"/>
      <c r="I38" s="7">
        <f t="shared" si="0"/>
        <v>0</v>
      </c>
      <c r="J38" s="7"/>
      <c r="K38" s="7">
        <v>6400</v>
      </c>
      <c r="L38" s="7"/>
      <c r="M38" s="7">
        <v>4346796003</v>
      </c>
      <c r="N38" s="7"/>
      <c r="O38" s="7">
        <v>4297332967</v>
      </c>
      <c r="P38" s="7"/>
      <c r="Q38" s="7">
        <f t="shared" si="1"/>
        <v>49463036</v>
      </c>
    </row>
    <row r="39" spans="1:20">
      <c r="A39" s="1" t="s">
        <v>97</v>
      </c>
      <c r="C39" s="7">
        <v>0</v>
      </c>
      <c r="D39" s="7"/>
      <c r="E39" s="7">
        <v>0</v>
      </c>
      <c r="F39" s="7"/>
      <c r="G39" s="7">
        <v>0</v>
      </c>
      <c r="H39" s="7"/>
      <c r="I39" s="7">
        <f t="shared" si="0"/>
        <v>0</v>
      </c>
      <c r="J39" s="7"/>
      <c r="K39" s="7">
        <v>31865</v>
      </c>
      <c r="L39" s="7"/>
      <c r="M39" s="7">
        <v>25074001668</v>
      </c>
      <c r="N39" s="7"/>
      <c r="O39" s="7">
        <v>24660995229</v>
      </c>
      <c r="P39" s="7"/>
      <c r="Q39" s="7">
        <f t="shared" si="1"/>
        <v>413006439</v>
      </c>
    </row>
    <row r="40" spans="1:20">
      <c r="A40" s="1" t="s">
        <v>160</v>
      </c>
      <c r="C40" s="7">
        <v>0</v>
      </c>
      <c r="D40" s="7"/>
      <c r="E40" s="7">
        <v>0</v>
      </c>
      <c r="F40" s="7"/>
      <c r="G40" s="7">
        <v>0</v>
      </c>
      <c r="H40" s="7"/>
      <c r="I40" s="7">
        <f t="shared" si="0"/>
        <v>0</v>
      </c>
      <c r="J40" s="7"/>
      <c r="K40" s="7">
        <v>285598</v>
      </c>
      <c r="L40" s="7"/>
      <c r="M40" s="7">
        <v>285598000000</v>
      </c>
      <c r="N40" s="7"/>
      <c r="O40" s="7">
        <v>279866720741</v>
      </c>
      <c r="P40" s="7"/>
      <c r="Q40" s="7">
        <f t="shared" si="1"/>
        <v>5731279259</v>
      </c>
    </row>
    <row r="41" spans="1:20">
      <c r="A41" s="1" t="s">
        <v>161</v>
      </c>
      <c r="C41" s="7">
        <v>0</v>
      </c>
      <c r="D41" s="7"/>
      <c r="E41" s="7">
        <v>0</v>
      </c>
      <c r="F41" s="7"/>
      <c r="G41" s="7">
        <v>0</v>
      </c>
      <c r="H41" s="7"/>
      <c r="I41" s="7">
        <f t="shared" si="0"/>
        <v>0</v>
      </c>
      <c r="J41" s="7"/>
      <c r="K41" s="7">
        <v>100000</v>
      </c>
      <c r="L41" s="7"/>
      <c r="M41" s="7">
        <v>59799159438</v>
      </c>
      <c r="N41" s="7"/>
      <c r="O41" s="7">
        <v>59129280875</v>
      </c>
      <c r="P41" s="7"/>
      <c r="Q41" s="7">
        <f t="shared" si="1"/>
        <v>669878563</v>
      </c>
    </row>
    <row r="42" spans="1:20">
      <c r="A42" s="1" t="s">
        <v>91</v>
      </c>
      <c r="C42" s="7">
        <v>0</v>
      </c>
      <c r="D42" s="7"/>
      <c r="E42" s="7">
        <v>0</v>
      </c>
      <c r="F42" s="7"/>
      <c r="G42" s="7">
        <v>0</v>
      </c>
      <c r="H42" s="7"/>
      <c r="I42" s="7">
        <f t="shared" si="0"/>
        <v>0</v>
      </c>
      <c r="J42" s="7"/>
      <c r="K42" s="7">
        <v>96604</v>
      </c>
      <c r="L42" s="7"/>
      <c r="M42" s="7">
        <v>79985204536</v>
      </c>
      <c r="N42" s="7"/>
      <c r="O42" s="7">
        <v>78635891261</v>
      </c>
      <c r="P42" s="7"/>
      <c r="Q42" s="7">
        <f t="shared" si="1"/>
        <v>1349313275</v>
      </c>
    </row>
    <row r="43" spans="1:20" ht="24.75" thickBot="1">
      <c r="C43" s="7"/>
      <c r="D43" s="7"/>
      <c r="E43" s="11">
        <f>SUM(E8:E42)</f>
        <v>523588004948</v>
      </c>
      <c r="F43" s="7"/>
      <c r="G43" s="11">
        <f>SUM(G8:G42)</f>
        <v>569435940196</v>
      </c>
      <c r="H43" s="7"/>
      <c r="I43" s="11">
        <f>SUM(I8:I42)</f>
        <v>-48401473441</v>
      </c>
      <c r="J43" s="7"/>
      <c r="K43" s="7"/>
      <c r="L43" s="7"/>
      <c r="M43" s="11">
        <f>SUM(M8:M42)</f>
        <v>2289167059388</v>
      </c>
      <c r="N43" s="7"/>
      <c r="O43" s="11">
        <f>SUM(O8:O42)</f>
        <v>2327144392444</v>
      </c>
      <c r="P43" s="7"/>
      <c r="Q43" s="11">
        <f>SUM(Q8:Q42)</f>
        <v>-40530871249</v>
      </c>
      <c r="S43" s="3"/>
      <c r="T43" s="3"/>
    </row>
    <row r="44" spans="1:20" ht="24.75" thickTop="1"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>
        <f t="shared" ref="J44:R44" si="2">SUM(R8:R26)</f>
        <v>0</v>
      </c>
      <c r="S44" s="3"/>
      <c r="T44" s="3"/>
    </row>
    <row r="45" spans="1:20"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3"/>
      <c r="T45" s="3"/>
    </row>
    <row r="46" spans="1:20"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3"/>
      <c r="T46" s="3"/>
    </row>
    <row r="47" spans="1:20">
      <c r="I47" s="5"/>
      <c r="J47" s="5"/>
      <c r="K47" s="5"/>
      <c r="L47" s="5"/>
      <c r="M47" s="5"/>
      <c r="N47" s="5"/>
      <c r="O47" s="5"/>
      <c r="P47" s="5"/>
      <c r="Q47" s="5"/>
      <c r="R47" s="5"/>
      <c r="S47" s="3"/>
      <c r="T47" s="3"/>
    </row>
    <row r="48" spans="1:20">
      <c r="I48" s="5"/>
      <c r="J48" s="5"/>
      <c r="K48" s="5"/>
      <c r="L48" s="5"/>
      <c r="M48" s="5"/>
      <c r="N48" s="5"/>
      <c r="O48" s="5"/>
      <c r="P48" s="5"/>
      <c r="Q48" s="5"/>
      <c r="R48" s="5">
        <f>SUM(R27:R42)</f>
        <v>0</v>
      </c>
      <c r="T48" s="10"/>
    </row>
    <row r="49" spans="7:20">
      <c r="I49" s="7"/>
      <c r="J49" s="7"/>
      <c r="K49" s="7"/>
      <c r="L49" s="7"/>
      <c r="M49" s="7"/>
      <c r="N49" s="7"/>
      <c r="O49" s="7"/>
      <c r="P49" s="7"/>
      <c r="Q49" s="7"/>
      <c r="R49" s="7"/>
      <c r="T49" s="15"/>
    </row>
    <row r="50" spans="7:20">
      <c r="I50" s="7"/>
    </row>
    <row r="51" spans="7:20">
      <c r="G51" s="12"/>
      <c r="I51" s="12"/>
    </row>
    <row r="52" spans="7:20">
      <c r="I52" s="3"/>
    </row>
    <row r="53" spans="7:20">
      <c r="I53" s="12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88"/>
  <sheetViews>
    <sheetView rightToLeft="1" topLeftCell="A74" workbookViewId="0">
      <selection activeCell="E26" sqref="E26"/>
    </sheetView>
  </sheetViews>
  <sheetFormatPr defaultRowHeight="24"/>
  <cols>
    <col min="1" max="1" width="44.42578125" style="1" bestFit="1" customWidth="1"/>
    <col min="2" max="2" width="1" style="1" customWidth="1"/>
    <col min="3" max="3" width="18.855468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6.85546875" style="1" bestFit="1" customWidth="1"/>
    <col min="8" max="8" width="1" style="1" customWidth="1"/>
    <col min="9" max="9" width="17.425781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16.85546875" style="1" bestFit="1" customWidth="1"/>
    <col min="18" max="18" width="1" style="1" customWidth="1"/>
    <col min="19" max="19" width="18.1406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1" ht="24.75">
      <c r="A3" s="18" t="s">
        <v>131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1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6" spans="1:21" ht="24.75">
      <c r="A6" s="18" t="s">
        <v>3</v>
      </c>
      <c r="C6" s="19" t="s">
        <v>133</v>
      </c>
      <c r="D6" s="19" t="s">
        <v>133</v>
      </c>
      <c r="E6" s="19" t="s">
        <v>133</v>
      </c>
      <c r="F6" s="19" t="s">
        <v>133</v>
      </c>
      <c r="G6" s="19" t="s">
        <v>133</v>
      </c>
      <c r="H6" s="19" t="s">
        <v>133</v>
      </c>
      <c r="I6" s="19" t="s">
        <v>133</v>
      </c>
      <c r="J6" s="19" t="s">
        <v>133</v>
      </c>
      <c r="K6" s="19" t="s">
        <v>133</v>
      </c>
      <c r="M6" s="19" t="s">
        <v>134</v>
      </c>
      <c r="N6" s="19" t="s">
        <v>134</v>
      </c>
      <c r="O6" s="19" t="s">
        <v>134</v>
      </c>
      <c r="P6" s="19" t="s">
        <v>134</v>
      </c>
      <c r="Q6" s="19" t="s">
        <v>134</v>
      </c>
      <c r="R6" s="19" t="s">
        <v>134</v>
      </c>
      <c r="S6" s="19" t="s">
        <v>134</v>
      </c>
      <c r="T6" s="19" t="s">
        <v>134</v>
      </c>
      <c r="U6" s="19" t="s">
        <v>134</v>
      </c>
    </row>
    <row r="7" spans="1:21" ht="24.75">
      <c r="A7" s="19" t="s">
        <v>3</v>
      </c>
      <c r="C7" s="19" t="s">
        <v>162</v>
      </c>
      <c r="E7" s="19" t="s">
        <v>163</v>
      </c>
      <c r="G7" s="19" t="s">
        <v>164</v>
      </c>
      <c r="I7" s="19" t="s">
        <v>118</v>
      </c>
      <c r="K7" s="19" t="s">
        <v>165</v>
      </c>
      <c r="M7" s="19" t="s">
        <v>162</v>
      </c>
      <c r="O7" s="19" t="s">
        <v>163</v>
      </c>
      <c r="Q7" s="19" t="s">
        <v>164</v>
      </c>
      <c r="S7" s="19" t="s">
        <v>118</v>
      </c>
      <c r="U7" s="19" t="s">
        <v>165</v>
      </c>
    </row>
    <row r="8" spans="1:21">
      <c r="A8" s="1" t="s">
        <v>18</v>
      </c>
      <c r="C8" s="7">
        <v>0</v>
      </c>
      <c r="D8" s="7"/>
      <c r="E8" s="7">
        <v>0</v>
      </c>
      <c r="F8" s="7"/>
      <c r="G8" s="7">
        <v>-116234744</v>
      </c>
      <c r="H8" s="7"/>
      <c r="I8" s="7">
        <f>C8+E8+G8</f>
        <v>-116234744</v>
      </c>
      <c r="J8" s="4"/>
      <c r="K8" s="17">
        <f>I8/$I$87</f>
        <v>-1.7620571862959736E-2</v>
      </c>
      <c r="L8" s="4"/>
      <c r="M8" s="7">
        <v>0</v>
      </c>
      <c r="N8" s="7"/>
      <c r="O8" s="7">
        <v>0</v>
      </c>
      <c r="P8" s="7"/>
      <c r="Q8" s="7">
        <v>-116234744</v>
      </c>
      <c r="R8" s="7"/>
      <c r="S8" s="7">
        <f>M8+O8+Q8</f>
        <v>-116234744</v>
      </c>
      <c r="T8" s="4"/>
      <c r="U8" s="8">
        <f>S8/$S$87</f>
        <v>1.1995131436334507E-4</v>
      </c>
    </row>
    <row r="9" spans="1:21">
      <c r="A9" s="1" t="s">
        <v>60</v>
      </c>
      <c r="C9" s="7">
        <v>0</v>
      </c>
      <c r="D9" s="7"/>
      <c r="E9" s="7">
        <v>17151690595</v>
      </c>
      <c r="F9" s="7"/>
      <c r="G9" s="7">
        <v>-304477482</v>
      </c>
      <c r="H9" s="7"/>
      <c r="I9" s="7">
        <f t="shared" ref="I9:I66" si="0">C9+E9+G9</f>
        <v>16847213113</v>
      </c>
      <c r="J9" s="4"/>
      <c r="K9" s="17">
        <f t="shared" ref="K9:K72" si="1">I9/$I$87</f>
        <v>2.5539483215811454</v>
      </c>
      <c r="L9" s="4"/>
      <c r="M9" s="7">
        <v>0</v>
      </c>
      <c r="N9" s="7"/>
      <c r="O9" s="7">
        <v>-15646716785</v>
      </c>
      <c r="P9" s="7"/>
      <c r="Q9" s="7">
        <v>-304477482</v>
      </c>
      <c r="R9" s="7"/>
      <c r="S9" s="7">
        <f t="shared" ref="S9:S72" si="2">M9+O9+Q9</f>
        <v>-15951194267</v>
      </c>
      <c r="T9" s="4"/>
      <c r="U9" s="8">
        <f t="shared" ref="U9:U72" si="3">S9/$S$87</f>
        <v>1.6461228821493378E-2</v>
      </c>
    </row>
    <row r="10" spans="1:21">
      <c r="A10" s="1" t="s">
        <v>53</v>
      </c>
      <c r="C10" s="7">
        <v>0</v>
      </c>
      <c r="D10" s="7"/>
      <c r="E10" s="7">
        <v>-16746414796</v>
      </c>
      <c r="F10" s="7"/>
      <c r="G10" s="7">
        <v>-670519611</v>
      </c>
      <c r="H10" s="7"/>
      <c r="I10" s="7">
        <f t="shared" si="0"/>
        <v>-17416934407</v>
      </c>
      <c r="J10" s="4"/>
      <c r="K10" s="17">
        <f t="shared" si="1"/>
        <v>-2.640315053741586</v>
      </c>
      <c r="L10" s="4"/>
      <c r="M10" s="7">
        <v>0</v>
      </c>
      <c r="N10" s="7"/>
      <c r="O10" s="7">
        <v>-20735537346</v>
      </c>
      <c r="P10" s="7"/>
      <c r="Q10" s="7">
        <v>-670519611</v>
      </c>
      <c r="R10" s="7"/>
      <c r="S10" s="7">
        <f t="shared" si="2"/>
        <v>-21406056957</v>
      </c>
      <c r="T10" s="4"/>
      <c r="U10" s="8">
        <f t="shared" si="3"/>
        <v>2.209050907643223E-2</v>
      </c>
    </row>
    <row r="11" spans="1:21">
      <c r="A11" s="1" t="s">
        <v>38</v>
      </c>
      <c r="C11" s="7">
        <v>0</v>
      </c>
      <c r="D11" s="7"/>
      <c r="E11" s="7">
        <v>-8411802148</v>
      </c>
      <c r="F11" s="7"/>
      <c r="G11" s="7">
        <v>-357277103</v>
      </c>
      <c r="H11" s="7"/>
      <c r="I11" s="7">
        <f t="shared" si="0"/>
        <v>-8769079251</v>
      </c>
      <c r="J11" s="4"/>
      <c r="K11" s="17">
        <f t="shared" si="1"/>
        <v>-1.3293459924016748</v>
      </c>
      <c r="L11" s="4"/>
      <c r="M11" s="7">
        <v>0</v>
      </c>
      <c r="N11" s="7"/>
      <c r="O11" s="7">
        <v>-9591508677</v>
      </c>
      <c r="P11" s="7"/>
      <c r="Q11" s="7">
        <v>-995991460</v>
      </c>
      <c r="R11" s="7"/>
      <c r="S11" s="7">
        <f t="shared" si="2"/>
        <v>-10587500137</v>
      </c>
      <c r="T11" s="4"/>
      <c r="U11" s="8">
        <f t="shared" si="3"/>
        <v>1.0926032213356498E-2</v>
      </c>
    </row>
    <row r="12" spans="1:21">
      <c r="A12" s="1" t="s">
        <v>31</v>
      </c>
      <c r="C12" s="7">
        <v>0</v>
      </c>
      <c r="D12" s="7"/>
      <c r="E12" s="7">
        <v>0</v>
      </c>
      <c r="F12" s="7"/>
      <c r="G12" s="7">
        <v>-39621587328</v>
      </c>
      <c r="H12" s="7"/>
      <c r="I12" s="7">
        <f t="shared" si="0"/>
        <v>-39621587328</v>
      </c>
      <c r="J12" s="4"/>
      <c r="K12" s="17">
        <f t="shared" si="1"/>
        <v>-6.0064228888185003</v>
      </c>
      <c r="L12" s="4"/>
      <c r="M12" s="7">
        <v>0</v>
      </c>
      <c r="N12" s="7"/>
      <c r="O12" s="7">
        <v>0</v>
      </c>
      <c r="P12" s="7"/>
      <c r="Q12" s="7">
        <v>-39621587328</v>
      </c>
      <c r="R12" s="7"/>
      <c r="S12" s="7">
        <f t="shared" si="2"/>
        <v>-39621587328</v>
      </c>
      <c r="T12" s="4"/>
      <c r="U12" s="8">
        <f t="shared" si="3"/>
        <v>4.0888475455803965E-2</v>
      </c>
    </row>
    <row r="13" spans="1:21">
      <c r="A13" s="1" t="s">
        <v>64</v>
      </c>
      <c r="C13" s="7">
        <v>0</v>
      </c>
      <c r="D13" s="7"/>
      <c r="E13" s="7">
        <v>0</v>
      </c>
      <c r="F13" s="7"/>
      <c r="G13" s="7">
        <v>-10927832808</v>
      </c>
      <c r="H13" s="7"/>
      <c r="I13" s="7">
        <f t="shared" si="0"/>
        <v>-10927832808</v>
      </c>
      <c r="J13" s="4"/>
      <c r="K13" s="17">
        <f t="shared" si="1"/>
        <v>-1.6566016035598881</v>
      </c>
      <c r="L13" s="4"/>
      <c r="M13" s="7">
        <v>0</v>
      </c>
      <c r="N13" s="7"/>
      <c r="O13" s="7">
        <v>0</v>
      </c>
      <c r="P13" s="7"/>
      <c r="Q13" s="7">
        <v>-10927832808</v>
      </c>
      <c r="R13" s="7"/>
      <c r="S13" s="7">
        <f t="shared" si="2"/>
        <v>-10927832808</v>
      </c>
      <c r="T13" s="4"/>
      <c r="U13" s="8">
        <f t="shared" si="3"/>
        <v>1.1277246917345848E-2</v>
      </c>
    </row>
    <row r="14" spans="1:21">
      <c r="A14" s="1" t="s">
        <v>50</v>
      </c>
      <c r="C14" s="7">
        <v>0</v>
      </c>
      <c r="D14" s="7"/>
      <c r="E14" s="7">
        <v>9135560943</v>
      </c>
      <c r="F14" s="7"/>
      <c r="G14" s="7">
        <v>1324074852</v>
      </c>
      <c r="H14" s="7"/>
      <c r="I14" s="7">
        <f t="shared" si="0"/>
        <v>10459635795</v>
      </c>
      <c r="J14" s="4"/>
      <c r="K14" s="17">
        <f t="shared" si="1"/>
        <v>1.5856254149463562</v>
      </c>
      <c r="L14" s="4"/>
      <c r="M14" s="7">
        <v>0</v>
      </c>
      <c r="N14" s="7"/>
      <c r="O14" s="7">
        <v>9135560221</v>
      </c>
      <c r="P14" s="7"/>
      <c r="Q14" s="7">
        <v>1324074852</v>
      </c>
      <c r="R14" s="7"/>
      <c r="S14" s="7">
        <f t="shared" si="2"/>
        <v>10459635073</v>
      </c>
      <c r="T14" s="4"/>
      <c r="U14" s="8">
        <f t="shared" si="3"/>
        <v>-1.0794078703070854E-2</v>
      </c>
    </row>
    <row r="15" spans="1:21">
      <c r="A15" s="1" t="s">
        <v>17</v>
      </c>
      <c r="C15" s="7">
        <v>0</v>
      </c>
      <c r="D15" s="7"/>
      <c r="E15" s="7">
        <v>11175560772</v>
      </c>
      <c r="F15" s="7"/>
      <c r="G15" s="7">
        <v>0</v>
      </c>
      <c r="H15" s="7"/>
      <c r="I15" s="7">
        <f t="shared" si="0"/>
        <v>11175560772</v>
      </c>
      <c r="J15" s="4"/>
      <c r="K15" s="17">
        <f t="shared" si="1"/>
        <v>1.6941558514715684</v>
      </c>
      <c r="L15" s="4"/>
      <c r="M15" s="7">
        <v>0</v>
      </c>
      <c r="N15" s="7"/>
      <c r="O15" s="7">
        <v>-12369755358</v>
      </c>
      <c r="P15" s="7"/>
      <c r="Q15" s="7">
        <v>-3212724754</v>
      </c>
      <c r="R15" s="7"/>
      <c r="S15" s="7">
        <f t="shared" si="2"/>
        <v>-15582480112</v>
      </c>
      <c r="T15" s="4"/>
      <c r="U15" s="8">
        <f t="shared" si="3"/>
        <v>1.6080725144239871E-2</v>
      </c>
    </row>
    <row r="16" spans="1:21">
      <c r="A16" s="1" t="s">
        <v>151</v>
      </c>
      <c r="C16" s="7">
        <v>0</v>
      </c>
      <c r="D16" s="7"/>
      <c r="E16" s="7">
        <v>0</v>
      </c>
      <c r="F16" s="7"/>
      <c r="G16" s="7">
        <v>0</v>
      </c>
      <c r="H16" s="7"/>
      <c r="I16" s="7">
        <f t="shared" si="0"/>
        <v>0</v>
      </c>
      <c r="J16" s="4"/>
      <c r="K16" s="17">
        <f t="shared" si="1"/>
        <v>0</v>
      </c>
      <c r="L16" s="4"/>
      <c r="M16" s="7">
        <v>0</v>
      </c>
      <c r="N16" s="7"/>
      <c r="O16" s="7">
        <v>0</v>
      </c>
      <c r="P16" s="7"/>
      <c r="Q16" s="7">
        <v>-5820162845</v>
      </c>
      <c r="R16" s="7"/>
      <c r="S16" s="7">
        <f t="shared" si="2"/>
        <v>-5820162845</v>
      </c>
      <c r="T16" s="4"/>
      <c r="U16" s="8">
        <f t="shared" si="3"/>
        <v>6.0062607705872843E-3</v>
      </c>
    </row>
    <row r="17" spans="1:21">
      <c r="A17" s="1" t="s">
        <v>152</v>
      </c>
      <c r="C17" s="7">
        <v>0</v>
      </c>
      <c r="D17" s="7"/>
      <c r="E17" s="7">
        <v>0</v>
      </c>
      <c r="F17" s="7"/>
      <c r="G17" s="7">
        <v>0</v>
      </c>
      <c r="H17" s="7"/>
      <c r="I17" s="7">
        <f t="shared" si="0"/>
        <v>0</v>
      </c>
      <c r="J17" s="4"/>
      <c r="K17" s="17">
        <f t="shared" si="1"/>
        <v>0</v>
      </c>
      <c r="L17" s="4"/>
      <c r="M17" s="7">
        <v>0</v>
      </c>
      <c r="N17" s="7"/>
      <c r="O17" s="7">
        <v>0</v>
      </c>
      <c r="P17" s="7"/>
      <c r="Q17" s="7">
        <v>1938405458</v>
      </c>
      <c r="R17" s="7"/>
      <c r="S17" s="7">
        <f t="shared" si="2"/>
        <v>1938405458</v>
      </c>
      <c r="T17" s="4"/>
      <c r="U17" s="8">
        <f t="shared" si="3"/>
        <v>-2.0003853792303432E-3</v>
      </c>
    </row>
    <row r="18" spans="1:21">
      <c r="A18" s="1" t="s">
        <v>153</v>
      </c>
      <c r="C18" s="7">
        <v>0</v>
      </c>
      <c r="D18" s="7"/>
      <c r="E18" s="7">
        <v>0</v>
      </c>
      <c r="F18" s="7"/>
      <c r="G18" s="7">
        <v>0</v>
      </c>
      <c r="H18" s="7"/>
      <c r="I18" s="7">
        <f t="shared" si="0"/>
        <v>0</v>
      </c>
      <c r="J18" s="4"/>
      <c r="K18" s="17">
        <f t="shared" si="1"/>
        <v>0</v>
      </c>
      <c r="L18" s="4"/>
      <c r="M18" s="7">
        <v>0</v>
      </c>
      <c r="N18" s="7"/>
      <c r="O18" s="7">
        <v>0</v>
      </c>
      <c r="P18" s="7"/>
      <c r="Q18" s="7">
        <v>24299595</v>
      </c>
      <c r="R18" s="7"/>
      <c r="S18" s="7">
        <f t="shared" si="2"/>
        <v>24299595</v>
      </c>
      <c r="T18" s="4"/>
      <c r="U18" s="8">
        <f t="shared" si="3"/>
        <v>-2.5076567112729805E-5</v>
      </c>
    </row>
    <row r="19" spans="1:21">
      <c r="A19" s="1" t="s">
        <v>51</v>
      </c>
      <c r="C19" s="7">
        <v>0</v>
      </c>
      <c r="D19" s="7"/>
      <c r="E19" s="7">
        <v>-30050069629</v>
      </c>
      <c r="F19" s="7"/>
      <c r="G19" s="7">
        <v>0</v>
      </c>
      <c r="H19" s="7"/>
      <c r="I19" s="7">
        <f t="shared" si="0"/>
        <v>-30050069629</v>
      </c>
      <c r="J19" s="4"/>
      <c r="K19" s="17">
        <f t="shared" si="1"/>
        <v>-4.5554314756759675</v>
      </c>
      <c r="L19" s="4"/>
      <c r="M19" s="7">
        <v>0</v>
      </c>
      <c r="N19" s="7"/>
      <c r="O19" s="7">
        <v>-70572133284</v>
      </c>
      <c r="P19" s="7"/>
      <c r="Q19" s="7">
        <v>-62258619</v>
      </c>
      <c r="R19" s="7"/>
      <c r="S19" s="7">
        <f t="shared" si="2"/>
        <v>-70634391903</v>
      </c>
      <c r="T19" s="4"/>
      <c r="U19" s="8">
        <f t="shared" si="3"/>
        <v>7.2892904964977329E-2</v>
      </c>
    </row>
    <row r="20" spans="1:21">
      <c r="A20" s="1" t="s">
        <v>23</v>
      </c>
      <c r="C20" s="7">
        <v>0</v>
      </c>
      <c r="D20" s="7"/>
      <c r="E20" s="7">
        <v>-671077925</v>
      </c>
      <c r="F20" s="7"/>
      <c r="G20" s="7">
        <v>0</v>
      </c>
      <c r="H20" s="7"/>
      <c r="I20" s="7">
        <f t="shared" si="0"/>
        <v>-671077925</v>
      </c>
      <c r="J20" s="4"/>
      <c r="K20" s="17">
        <f t="shared" si="1"/>
        <v>-0.10173186085486112</v>
      </c>
      <c r="L20" s="4"/>
      <c r="M20" s="7">
        <v>0</v>
      </c>
      <c r="N20" s="7"/>
      <c r="O20" s="7">
        <v>-44626682097</v>
      </c>
      <c r="P20" s="7"/>
      <c r="Q20" s="7">
        <v>-2802379306</v>
      </c>
      <c r="R20" s="7"/>
      <c r="S20" s="7">
        <f t="shared" si="2"/>
        <v>-47429061403</v>
      </c>
      <c r="T20" s="4"/>
      <c r="U20" s="8">
        <f t="shared" si="3"/>
        <v>4.8945591124712667E-2</v>
      </c>
    </row>
    <row r="21" spans="1:21">
      <c r="A21" s="1" t="s">
        <v>27</v>
      </c>
      <c r="C21" s="7">
        <v>0</v>
      </c>
      <c r="D21" s="7"/>
      <c r="E21" s="7">
        <v>-858859200</v>
      </c>
      <c r="F21" s="7"/>
      <c r="G21" s="7">
        <v>0</v>
      </c>
      <c r="H21" s="7"/>
      <c r="I21" s="7">
        <f t="shared" si="0"/>
        <v>-858859200</v>
      </c>
      <c r="J21" s="4"/>
      <c r="K21" s="17">
        <f t="shared" si="1"/>
        <v>-0.13019850806196215</v>
      </c>
      <c r="L21" s="4"/>
      <c r="M21" s="7">
        <v>0</v>
      </c>
      <c r="N21" s="7"/>
      <c r="O21" s="7">
        <v>-188773933</v>
      </c>
      <c r="P21" s="7"/>
      <c r="Q21" s="7">
        <v>1224765279</v>
      </c>
      <c r="R21" s="7"/>
      <c r="S21" s="7">
        <f t="shared" si="2"/>
        <v>1035991346</v>
      </c>
      <c r="T21" s="4"/>
      <c r="U21" s="8">
        <f t="shared" si="3"/>
        <v>-1.0691168522017048E-3</v>
      </c>
    </row>
    <row r="22" spans="1:21">
      <c r="A22" s="1" t="s">
        <v>35</v>
      </c>
      <c r="C22" s="7">
        <v>0</v>
      </c>
      <c r="D22" s="7"/>
      <c r="E22" s="7">
        <v>14357470573</v>
      </c>
      <c r="F22" s="7"/>
      <c r="G22" s="7">
        <v>0</v>
      </c>
      <c r="H22" s="7"/>
      <c r="I22" s="7">
        <f t="shared" si="0"/>
        <v>14357470573</v>
      </c>
      <c r="J22" s="4"/>
      <c r="K22" s="17">
        <f t="shared" si="1"/>
        <v>2.1765165328008655</v>
      </c>
      <c r="L22" s="4"/>
      <c r="M22" s="7">
        <v>53204000000</v>
      </c>
      <c r="N22" s="7"/>
      <c r="O22" s="7">
        <v>-37793317709</v>
      </c>
      <c r="P22" s="7"/>
      <c r="Q22" s="7">
        <v>0</v>
      </c>
      <c r="R22" s="7"/>
      <c r="S22" s="7">
        <f t="shared" si="2"/>
        <v>15410682291</v>
      </c>
      <c r="T22" s="4"/>
      <c r="U22" s="8">
        <f t="shared" si="3"/>
        <v>-1.5903434140495682E-2</v>
      </c>
    </row>
    <row r="23" spans="1:21">
      <c r="A23" s="1" t="s">
        <v>30</v>
      </c>
      <c r="C23" s="7">
        <v>0</v>
      </c>
      <c r="D23" s="7"/>
      <c r="E23" s="7">
        <v>-753630612</v>
      </c>
      <c r="F23" s="7"/>
      <c r="G23" s="7">
        <v>0</v>
      </c>
      <c r="H23" s="7"/>
      <c r="I23" s="7">
        <f t="shared" si="0"/>
        <v>-753630612</v>
      </c>
      <c r="J23" s="4"/>
      <c r="K23" s="17">
        <f t="shared" si="1"/>
        <v>-0.11424641118383953</v>
      </c>
      <c r="L23" s="4"/>
      <c r="M23" s="7">
        <v>0</v>
      </c>
      <c r="N23" s="7"/>
      <c r="O23" s="7">
        <v>-26188663826</v>
      </c>
      <c r="P23" s="7"/>
      <c r="Q23" s="7">
        <v>0</v>
      </c>
      <c r="R23" s="7"/>
      <c r="S23" s="7">
        <f t="shared" si="2"/>
        <v>-26188663826</v>
      </c>
      <c r="T23" s="4"/>
      <c r="U23" s="8">
        <f t="shared" si="3"/>
        <v>2.7026038336252448E-2</v>
      </c>
    </row>
    <row r="24" spans="1:21">
      <c r="A24" s="1" t="s">
        <v>65</v>
      </c>
      <c r="C24" s="7">
        <v>0</v>
      </c>
      <c r="D24" s="7"/>
      <c r="E24" s="7">
        <v>-4573584933</v>
      </c>
      <c r="F24" s="7"/>
      <c r="G24" s="7">
        <v>0</v>
      </c>
      <c r="H24" s="7"/>
      <c r="I24" s="7">
        <f t="shared" si="0"/>
        <v>-4573584933</v>
      </c>
      <c r="J24" s="4"/>
      <c r="K24" s="17">
        <f t="shared" si="1"/>
        <v>-0.69333126404336032</v>
      </c>
      <c r="L24" s="4"/>
      <c r="M24" s="7">
        <v>0</v>
      </c>
      <c r="N24" s="7"/>
      <c r="O24" s="7">
        <v>-12026834455</v>
      </c>
      <c r="P24" s="7"/>
      <c r="Q24" s="7">
        <v>0</v>
      </c>
      <c r="R24" s="7"/>
      <c r="S24" s="7">
        <f t="shared" si="2"/>
        <v>-12026834455</v>
      </c>
      <c r="T24" s="4"/>
      <c r="U24" s="8">
        <f t="shared" si="3"/>
        <v>1.2411388805636418E-2</v>
      </c>
    </row>
    <row r="25" spans="1:21">
      <c r="A25" s="1" t="s">
        <v>15</v>
      </c>
      <c r="C25" s="7">
        <v>0</v>
      </c>
      <c r="D25" s="7"/>
      <c r="E25" s="7">
        <v>-2027862000</v>
      </c>
      <c r="F25" s="7"/>
      <c r="G25" s="7">
        <v>0</v>
      </c>
      <c r="H25" s="7"/>
      <c r="I25" s="7">
        <f t="shared" si="0"/>
        <v>-2027862000</v>
      </c>
      <c r="J25" s="4"/>
      <c r="K25" s="17">
        <f t="shared" si="1"/>
        <v>-0.30741314403518843</v>
      </c>
      <c r="L25" s="4"/>
      <c r="M25" s="7">
        <v>0</v>
      </c>
      <c r="N25" s="7"/>
      <c r="O25" s="7">
        <v>-17057898000</v>
      </c>
      <c r="P25" s="7"/>
      <c r="Q25" s="7">
        <v>0</v>
      </c>
      <c r="R25" s="7"/>
      <c r="S25" s="7">
        <f t="shared" si="2"/>
        <v>-17057898000</v>
      </c>
      <c r="T25" s="4"/>
      <c r="U25" s="8">
        <f t="shared" si="3"/>
        <v>1.7603319067626414E-2</v>
      </c>
    </row>
    <row r="26" spans="1:21">
      <c r="A26" s="1" t="s">
        <v>16</v>
      </c>
      <c r="C26" s="7">
        <v>0</v>
      </c>
      <c r="D26" s="7"/>
      <c r="E26" s="7">
        <v>-7808859180</v>
      </c>
      <c r="F26" s="7"/>
      <c r="G26" s="7">
        <v>0</v>
      </c>
      <c r="H26" s="7"/>
      <c r="I26" s="7">
        <f t="shared" si="0"/>
        <v>-7808859180</v>
      </c>
      <c r="J26" s="4"/>
      <c r="K26" s="17">
        <f t="shared" si="1"/>
        <v>-1.1837817128837385</v>
      </c>
      <c r="L26" s="4"/>
      <c r="M26" s="7">
        <v>0</v>
      </c>
      <c r="N26" s="7"/>
      <c r="O26" s="7">
        <v>-10032621001</v>
      </c>
      <c r="P26" s="7"/>
      <c r="Q26" s="7">
        <v>0</v>
      </c>
      <c r="R26" s="7"/>
      <c r="S26" s="7">
        <f t="shared" si="2"/>
        <v>-10032621001</v>
      </c>
      <c r="T26" s="4"/>
      <c r="U26" s="8">
        <f t="shared" si="3"/>
        <v>1.035341098681517E-2</v>
      </c>
    </row>
    <row r="27" spans="1:21">
      <c r="A27" s="1" t="s">
        <v>48</v>
      </c>
      <c r="C27" s="7">
        <v>0</v>
      </c>
      <c r="D27" s="7"/>
      <c r="E27" s="7">
        <v>14247324926</v>
      </c>
      <c r="F27" s="7"/>
      <c r="G27" s="7">
        <v>0</v>
      </c>
      <c r="H27" s="7"/>
      <c r="I27" s="7">
        <f t="shared" si="0"/>
        <v>14247324926</v>
      </c>
      <c r="J27" s="4"/>
      <c r="K27" s="17">
        <f t="shared" si="1"/>
        <v>2.1598190358084368</v>
      </c>
      <c r="L27" s="4"/>
      <c r="M27" s="7">
        <v>0</v>
      </c>
      <c r="N27" s="7"/>
      <c r="O27" s="7">
        <v>-57965143879</v>
      </c>
      <c r="P27" s="7"/>
      <c r="Q27" s="7">
        <v>0</v>
      </c>
      <c r="R27" s="7"/>
      <c r="S27" s="7">
        <f t="shared" si="2"/>
        <v>-57965143879</v>
      </c>
      <c r="T27" s="4"/>
      <c r="U27" s="8">
        <f t="shared" si="3"/>
        <v>5.9818561613096129E-2</v>
      </c>
    </row>
    <row r="28" spans="1:21">
      <c r="A28" s="1" t="s">
        <v>36</v>
      </c>
      <c r="C28" s="7">
        <v>0</v>
      </c>
      <c r="D28" s="7"/>
      <c r="E28" s="7">
        <v>-2211332565</v>
      </c>
      <c r="F28" s="7"/>
      <c r="G28" s="7">
        <v>0</v>
      </c>
      <c r="H28" s="7"/>
      <c r="I28" s="7">
        <f t="shared" si="0"/>
        <v>-2211332565</v>
      </c>
      <c r="J28" s="4"/>
      <c r="K28" s="17">
        <f t="shared" si="1"/>
        <v>-0.33522631042647266</v>
      </c>
      <c r="L28" s="4"/>
      <c r="M28" s="7">
        <v>0</v>
      </c>
      <c r="N28" s="7"/>
      <c r="O28" s="7">
        <v>-13267995395</v>
      </c>
      <c r="P28" s="7"/>
      <c r="Q28" s="7">
        <v>0</v>
      </c>
      <c r="R28" s="7"/>
      <c r="S28" s="7">
        <f t="shared" si="2"/>
        <v>-13267995395</v>
      </c>
      <c r="T28" s="4"/>
      <c r="U28" s="8">
        <f t="shared" si="3"/>
        <v>1.3692235486809862E-2</v>
      </c>
    </row>
    <row r="29" spans="1:21">
      <c r="A29" s="1" t="s">
        <v>71</v>
      </c>
      <c r="C29" s="7">
        <v>0</v>
      </c>
      <c r="D29" s="7"/>
      <c r="E29" s="7">
        <v>1641148425</v>
      </c>
      <c r="F29" s="7"/>
      <c r="G29" s="7">
        <v>0</v>
      </c>
      <c r="H29" s="7"/>
      <c r="I29" s="7">
        <f t="shared" si="0"/>
        <v>1641148425</v>
      </c>
      <c r="J29" s="4"/>
      <c r="K29" s="17">
        <f t="shared" si="1"/>
        <v>0.24878941326266168</v>
      </c>
      <c r="L29" s="4"/>
      <c r="M29" s="7">
        <v>0</v>
      </c>
      <c r="N29" s="7"/>
      <c r="O29" s="7">
        <v>1641148425</v>
      </c>
      <c r="P29" s="7"/>
      <c r="Q29" s="7">
        <v>0</v>
      </c>
      <c r="R29" s="7"/>
      <c r="S29" s="7">
        <f t="shared" si="2"/>
        <v>1641148425</v>
      </c>
      <c r="T29" s="4"/>
      <c r="U29" s="8">
        <f t="shared" si="3"/>
        <v>-1.6936236435818504E-3</v>
      </c>
    </row>
    <row r="30" spans="1:21">
      <c r="A30" s="1" t="s">
        <v>40</v>
      </c>
      <c r="C30" s="7">
        <v>0</v>
      </c>
      <c r="D30" s="7"/>
      <c r="E30" s="7">
        <v>-8766024209</v>
      </c>
      <c r="F30" s="7"/>
      <c r="G30" s="7">
        <v>0</v>
      </c>
      <c r="H30" s="7"/>
      <c r="I30" s="7">
        <f t="shared" si="0"/>
        <v>-8766024209</v>
      </c>
      <c r="J30" s="4"/>
      <c r="K30" s="17">
        <f t="shared" si="1"/>
        <v>-1.3288828642073602</v>
      </c>
      <c r="L30" s="4"/>
      <c r="M30" s="7">
        <v>0</v>
      </c>
      <c r="N30" s="7"/>
      <c r="O30" s="7">
        <v>-20687817133</v>
      </c>
      <c r="P30" s="7"/>
      <c r="Q30" s="7">
        <v>0</v>
      </c>
      <c r="R30" s="7"/>
      <c r="S30" s="7">
        <f t="shared" si="2"/>
        <v>-20687817133</v>
      </c>
      <c r="T30" s="4"/>
      <c r="U30" s="8">
        <f t="shared" si="3"/>
        <v>2.1349303753892029E-2</v>
      </c>
    </row>
    <row r="31" spans="1:21">
      <c r="A31" s="1" t="s">
        <v>62</v>
      </c>
      <c r="C31" s="7">
        <v>0</v>
      </c>
      <c r="D31" s="7"/>
      <c r="E31" s="7">
        <v>-4830291009</v>
      </c>
      <c r="F31" s="7"/>
      <c r="G31" s="7">
        <v>0</v>
      </c>
      <c r="H31" s="7"/>
      <c r="I31" s="7">
        <f t="shared" si="0"/>
        <v>-4830291009</v>
      </c>
      <c r="J31" s="4"/>
      <c r="K31" s="17">
        <f t="shared" si="1"/>
        <v>-0.73224654620560603</v>
      </c>
      <c r="L31" s="4"/>
      <c r="M31" s="7">
        <v>0</v>
      </c>
      <c r="N31" s="7"/>
      <c r="O31" s="7">
        <v>-29283921009</v>
      </c>
      <c r="P31" s="7"/>
      <c r="Q31" s="7">
        <v>0</v>
      </c>
      <c r="R31" s="7"/>
      <c r="S31" s="7">
        <f t="shared" si="2"/>
        <v>-29283921009</v>
      </c>
      <c r="T31" s="4"/>
      <c r="U31" s="8">
        <f t="shared" si="3"/>
        <v>3.0220265420311192E-2</v>
      </c>
    </row>
    <row r="32" spans="1:21">
      <c r="A32" s="1" t="s">
        <v>45</v>
      </c>
      <c r="C32" s="7">
        <v>0</v>
      </c>
      <c r="D32" s="7"/>
      <c r="E32" s="7">
        <v>11426941972</v>
      </c>
      <c r="F32" s="7"/>
      <c r="G32" s="7">
        <v>0</v>
      </c>
      <c r="H32" s="7"/>
      <c r="I32" s="7">
        <f t="shared" si="0"/>
        <v>11426941972</v>
      </c>
      <c r="J32" s="4"/>
      <c r="K32" s="17">
        <f t="shared" si="1"/>
        <v>1.7322639106212239</v>
      </c>
      <c r="L32" s="4"/>
      <c r="M32" s="7">
        <v>0</v>
      </c>
      <c r="N32" s="7"/>
      <c r="O32" s="7">
        <v>4525521573</v>
      </c>
      <c r="P32" s="7"/>
      <c r="Q32" s="7">
        <v>0</v>
      </c>
      <c r="R32" s="7"/>
      <c r="S32" s="7">
        <f t="shared" si="2"/>
        <v>4525521573</v>
      </c>
      <c r="T32" s="4"/>
      <c r="U32" s="8">
        <f t="shared" si="3"/>
        <v>-4.6702237401669063E-3</v>
      </c>
    </row>
    <row r="33" spans="1:21">
      <c r="A33" s="1" t="s">
        <v>49</v>
      </c>
      <c r="C33" s="7">
        <v>0</v>
      </c>
      <c r="D33" s="7"/>
      <c r="E33" s="7">
        <v>-14102158665</v>
      </c>
      <c r="F33" s="7"/>
      <c r="G33" s="7">
        <v>0</v>
      </c>
      <c r="H33" s="7"/>
      <c r="I33" s="7">
        <f t="shared" si="0"/>
        <v>-14102158665</v>
      </c>
      <c r="J33" s="4"/>
      <c r="K33" s="17">
        <f t="shared" si="1"/>
        <v>-2.1378125991269257</v>
      </c>
      <c r="L33" s="4"/>
      <c r="M33" s="7">
        <v>0</v>
      </c>
      <c r="N33" s="7"/>
      <c r="O33" s="7">
        <v>-14857696502</v>
      </c>
      <c r="P33" s="7"/>
      <c r="Q33" s="7">
        <v>0</v>
      </c>
      <c r="R33" s="7"/>
      <c r="S33" s="7">
        <f t="shared" si="2"/>
        <v>-14857696502</v>
      </c>
      <c r="T33" s="4"/>
      <c r="U33" s="8">
        <f t="shared" si="3"/>
        <v>1.533276680014518E-2</v>
      </c>
    </row>
    <row r="34" spans="1:21">
      <c r="A34" s="1" t="s">
        <v>29</v>
      </c>
      <c r="C34" s="7">
        <v>0</v>
      </c>
      <c r="D34" s="7"/>
      <c r="E34" s="7">
        <v>-7083209351</v>
      </c>
      <c r="F34" s="7"/>
      <c r="G34" s="7">
        <v>0</v>
      </c>
      <c r="H34" s="7"/>
      <c r="I34" s="7">
        <f t="shared" si="0"/>
        <v>-7083209351</v>
      </c>
      <c r="J34" s="4"/>
      <c r="K34" s="17">
        <f t="shared" si="1"/>
        <v>-1.0737770402770783</v>
      </c>
      <c r="L34" s="4"/>
      <c r="M34" s="7">
        <v>0</v>
      </c>
      <c r="N34" s="7"/>
      <c r="O34" s="7">
        <v>-12597613615</v>
      </c>
      <c r="P34" s="7"/>
      <c r="Q34" s="7">
        <v>0</v>
      </c>
      <c r="R34" s="7"/>
      <c r="S34" s="7">
        <f t="shared" si="2"/>
        <v>-12597613615</v>
      </c>
      <c r="T34" s="4"/>
      <c r="U34" s="8">
        <f t="shared" si="3"/>
        <v>1.3000418454578614E-2</v>
      </c>
    </row>
    <row r="35" spans="1:21">
      <c r="A35" s="1" t="s">
        <v>43</v>
      </c>
      <c r="C35" s="7">
        <v>0</v>
      </c>
      <c r="D35" s="7"/>
      <c r="E35" s="7">
        <v>16301614621</v>
      </c>
      <c r="F35" s="7"/>
      <c r="G35" s="7">
        <v>0</v>
      </c>
      <c r="H35" s="7"/>
      <c r="I35" s="7">
        <f t="shared" si="0"/>
        <v>16301614621</v>
      </c>
      <c r="J35" s="4"/>
      <c r="K35" s="17">
        <f t="shared" si="1"/>
        <v>2.4712384785017947</v>
      </c>
      <c r="L35" s="4"/>
      <c r="M35" s="7">
        <v>0</v>
      </c>
      <c r="N35" s="7"/>
      <c r="O35" s="7">
        <v>-11489692231</v>
      </c>
      <c r="P35" s="7"/>
      <c r="Q35" s="7">
        <v>0</v>
      </c>
      <c r="R35" s="7"/>
      <c r="S35" s="7">
        <f t="shared" si="2"/>
        <v>-11489692231</v>
      </c>
      <c r="T35" s="4"/>
      <c r="U35" s="8">
        <f t="shared" si="3"/>
        <v>1.1857071623427539E-2</v>
      </c>
    </row>
    <row r="36" spans="1:21">
      <c r="A36" s="1" t="s">
        <v>47</v>
      </c>
      <c r="C36" s="7">
        <v>0</v>
      </c>
      <c r="D36" s="7"/>
      <c r="E36" s="7">
        <v>-3334789534</v>
      </c>
      <c r="F36" s="7"/>
      <c r="G36" s="7">
        <v>0</v>
      </c>
      <c r="H36" s="7"/>
      <c r="I36" s="7">
        <f t="shared" si="0"/>
        <v>-3334789534</v>
      </c>
      <c r="J36" s="4"/>
      <c r="K36" s="17">
        <f t="shared" si="1"/>
        <v>-0.50553643953216787</v>
      </c>
      <c r="L36" s="4"/>
      <c r="M36" s="7">
        <v>0</v>
      </c>
      <c r="N36" s="7"/>
      <c r="O36" s="7">
        <v>-57691858966</v>
      </c>
      <c r="P36" s="7"/>
      <c r="Q36" s="7">
        <v>0</v>
      </c>
      <c r="R36" s="7"/>
      <c r="S36" s="7">
        <f t="shared" si="2"/>
        <v>-57691858966</v>
      </c>
      <c r="T36" s="4"/>
      <c r="U36" s="8">
        <f t="shared" si="3"/>
        <v>5.953653849864747E-2</v>
      </c>
    </row>
    <row r="37" spans="1:21">
      <c r="A37" s="1" t="s">
        <v>42</v>
      </c>
      <c r="C37" s="7">
        <v>0</v>
      </c>
      <c r="D37" s="7"/>
      <c r="E37" s="7">
        <v>10701803451</v>
      </c>
      <c r="F37" s="7"/>
      <c r="G37" s="7">
        <v>0</v>
      </c>
      <c r="H37" s="7"/>
      <c r="I37" s="7">
        <f t="shared" si="0"/>
        <v>10701803451</v>
      </c>
      <c r="J37" s="4"/>
      <c r="K37" s="17">
        <f t="shared" si="1"/>
        <v>1.622336749600584</v>
      </c>
      <c r="L37" s="4"/>
      <c r="M37" s="7">
        <v>0</v>
      </c>
      <c r="N37" s="7"/>
      <c r="O37" s="7">
        <v>-39172639047</v>
      </c>
      <c r="P37" s="7"/>
      <c r="Q37" s="7">
        <v>0</v>
      </c>
      <c r="R37" s="7"/>
      <c r="S37" s="7">
        <f t="shared" si="2"/>
        <v>-39172639047</v>
      </c>
      <c r="T37" s="4"/>
      <c r="U37" s="8">
        <f t="shared" si="3"/>
        <v>4.0425172190928928E-2</v>
      </c>
    </row>
    <row r="38" spans="1:21">
      <c r="A38" s="1" t="s">
        <v>33</v>
      </c>
      <c r="C38" s="7">
        <v>0</v>
      </c>
      <c r="D38" s="7"/>
      <c r="E38" s="7">
        <v>28398277084</v>
      </c>
      <c r="F38" s="7"/>
      <c r="G38" s="7">
        <v>0</v>
      </c>
      <c r="H38" s="7"/>
      <c r="I38" s="7">
        <f t="shared" si="0"/>
        <v>28398277084</v>
      </c>
      <c r="J38" s="4"/>
      <c r="K38" s="17">
        <f t="shared" si="1"/>
        <v>4.3050284701695105</v>
      </c>
      <c r="L38" s="4"/>
      <c r="M38" s="7">
        <v>0</v>
      </c>
      <c r="N38" s="7"/>
      <c r="O38" s="7">
        <v>9644697877</v>
      </c>
      <c r="P38" s="7"/>
      <c r="Q38" s="7">
        <v>0</v>
      </c>
      <c r="R38" s="7"/>
      <c r="S38" s="7">
        <f t="shared" si="2"/>
        <v>9644697877</v>
      </c>
      <c r="T38" s="4"/>
      <c r="U38" s="8">
        <f t="shared" si="3"/>
        <v>-9.9530841396571895E-3</v>
      </c>
    </row>
    <row r="39" spans="1:21">
      <c r="A39" s="1" t="s">
        <v>21</v>
      </c>
      <c r="C39" s="7">
        <v>0</v>
      </c>
      <c r="D39" s="7"/>
      <c r="E39" s="7">
        <v>-5012039862</v>
      </c>
      <c r="F39" s="7"/>
      <c r="G39" s="7">
        <v>0</v>
      </c>
      <c r="H39" s="7"/>
      <c r="I39" s="7">
        <f t="shared" si="0"/>
        <v>-5012039862</v>
      </c>
      <c r="J39" s="4"/>
      <c r="K39" s="17">
        <f t="shared" si="1"/>
        <v>-0.75979871017214784</v>
      </c>
      <c r="L39" s="4"/>
      <c r="M39" s="7">
        <v>0</v>
      </c>
      <c r="N39" s="7"/>
      <c r="O39" s="7">
        <v>-7944135004</v>
      </c>
      <c r="P39" s="7"/>
      <c r="Q39" s="7">
        <v>0</v>
      </c>
      <c r="R39" s="7"/>
      <c r="S39" s="7">
        <f t="shared" si="2"/>
        <v>-7944135004</v>
      </c>
      <c r="T39" s="4"/>
      <c r="U39" s="8">
        <f t="shared" si="3"/>
        <v>8.1981462892855642E-3</v>
      </c>
    </row>
    <row r="40" spans="1:21">
      <c r="A40" s="1" t="s">
        <v>37</v>
      </c>
      <c r="C40" s="7">
        <v>0</v>
      </c>
      <c r="D40" s="7"/>
      <c r="E40" s="7">
        <v>-2824937254</v>
      </c>
      <c r="F40" s="7"/>
      <c r="G40" s="7">
        <v>0</v>
      </c>
      <c r="H40" s="7"/>
      <c r="I40" s="7">
        <f t="shared" si="0"/>
        <v>-2824937254</v>
      </c>
      <c r="J40" s="4"/>
      <c r="K40" s="17">
        <f t="shared" si="1"/>
        <v>-0.42824553295750484</v>
      </c>
      <c r="L40" s="4"/>
      <c r="M40" s="7">
        <v>0</v>
      </c>
      <c r="N40" s="7"/>
      <c r="O40" s="7">
        <v>4237405882</v>
      </c>
      <c r="P40" s="7"/>
      <c r="Q40" s="7">
        <v>0</v>
      </c>
      <c r="R40" s="7"/>
      <c r="S40" s="7">
        <f t="shared" si="2"/>
        <v>4237405882</v>
      </c>
      <c r="T40" s="4"/>
      <c r="U40" s="8">
        <f t="shared" si="3"/>
        <v>-4.3728956381309655E-3</v>
      </c>
    </row>
    <row r="41" spans="1:21">
      <c r="A41" s="1" t="s">
        <v>66</v>
      </c>
      <c r="C41" s="7">
        <v>0</v>
      </c>
      <c r="D41" s="7"/>
      <c r="E41" s="7">
        <v>-14505774030</v>
      </c>
      <c r="F41" s="7"/>
      <c r="G41" s="7">
        <v>0</v>
      </c>
      <c r="H41" s="7"/>
      <c r="I41" s="7">
        <f t="shared" si="0"/>
        <v>-14505774030</v>
      </c>
      <c r="J41" s="4"/>
      <c r="K41" s="17">
        <f t="shared" si="1"/>
        <v>-2.1989985517881818</v>
      </c>
      <c r="L41" s="4"/>
      <c r="M41" s="7">
        <v>0</v>
      </c>
      <c r="N41" s="7"/>
      <c r="O41" s="7">
        <v>-38602142460</v>
      </c>
      <c r="P41" s="7"/>
      <c r="Q41" s="7">
        <v>0</v>
      </c>
      <c r="R41" s="7"/>
      <c r="S41" s="7">
        <f t="shared" si="2"/>
        <v>-38602142460</v>
      </c>
      <c r="T41" s="4"/>
      <c r="U41" s="8">
        <f t="shared" si="3"/>
        <v>3.9836434150171914E-2</v>
      </c>
    </row>
    <row r="42" spans="1:21">
      <c r="A42" s="1" t="s">
        <v>26</v>
      </c>
      <c r="C42" s="7">
        <v>0</v>
      </c>
      <c r="D42" s="7"/>
      <c r="E42" s="7">
        <v>-13320980407</v>
      </c>
      <c r="F42" s="7"/>
      <c r="G42" s="7">
        <v>0</v>
      </c>
      <c r="H42" s="7"/>
      <c r="I42" s="7">
        <f t="shared" si="0"/>
        <v>-13320980407</v>
      </c>
      <c r="J42" s="4"/>
      <c r="K42" s="17">
        <f t="shared" si="1"/>
        <v>-2.019390110642151</v>
      </c>
      <c r="L42" s="4"/>
      <c r="M42" s="7">
        <v>0</v>
      </c>
      <c r="N42" s="7"/>
      <c r="O42" s="7">
        <v>-36022932933</v>
      </c>
      <c r="P42" s="7"/>
      <c r="Q42" s="7">
        <v>0</v>
      </c>
      <c r="R42" s="7"/>
      <c r="S42" s="7">
        <f t="shared" si="2"/>
        <v>-36022932933</v>
      </c>
      <c r="T42" s="4"/>
      <c r="U42" s="8">
        <f t="shared" si="3"/>
        <v>3.7174755187966681E-2</v>
      </c>
    </row>
    <row r="43" spans="1:21">
      <c r="A43" s="1" t="s">
        <v>46</v>
      </c>
      <c r="C43" s="7">
        <v>0</v>
      </c>
      <c r="D43" s="7"/>
      <c r="E43" s="7">
        <v>-1531814746</v>
      </c>
      <c r="F43" s="7"/>
      <c r="G43" s="7">
        <v>0</v>
      </c>
      <c r="H43" s="7"/>
      <c r="I43" s="7">
        <f t="shared" si="0"/>
        <v>-1531814746</v>
      </c>
      <c r="J43" s="4"/>
      <c r="K43" s="17">
        <f t="shared" si="1"/>
        <v>-0.23221500632060937</v>
      </c>
      <c r="L43" s="4"/>
      <c r="M43" s="7">
        <v>0</v>
      </c>
      <c r="N43" s="7"/>
      <c r="O43" s="7">
        <v>-3181461397</v>
      </c>
      <c r="P43" s="7"/>
      <c r="Q43" s="7">
        <v>0</v>
      </c>
      <c r="R43" s="7"/>
      <c r="S43" s="7">
        <f t="shared" si="2"/>
        <v>-3181461397</v>
      </c>
      <c r="T43" s="4"/>
      <c r="U43" s="8">
        <f t="shared" si="3"/>
        <v>3.2831876514168084E-3</v>
      </c>
    </row>
    <row r="44" spans="1:21">
      <c r="A44" s="1" t="s">
        <v>52</v>
      </c>
      <c r="C44" s="7">
        <v>0</v>
      </c>
      <c r="D44" s="7"/>
      <c r="E44" s="7">
        <v>-10613829070</v>
      </c>
      <c r="F44" s="7"/>
      <c r="G44" s="7">
        <v>0</v>
      </c>
      <c r="H44" s="7"/>
      <c r="I44" s="7">
        <f t="shared" si="0"/>
        <v>-10613829070</v>
      </c>
      <c r="J44" s="4"/>
      <c r="K44" s="17">
        <f t="shared" si="1"/>
        <v>-1.6090002991627537</v>
      </c>
      <c r="L44" s="4"/>
      <c r="M44" s="7">
        <v>0</v>
      </c>
      <c r="N44" s="7"/>
      <c r="O44" s="7">
        <v>-26140854104</v>
      </c>
      <c r="P44" s="7"/>
      <c r="Q44" s="7">
        <v>0</v>
      </c>
      <c r="R44" s="7"/>
      <c r="S44" s="7">
        <f t="shared" si="2"/>
        <v>-26140854104</v>
      </c>
      <c r="T44" s="4"/>
      <c r="U44" s="8">
        <f t="shared" si="3"/>
        <v>2.6976699913024656E-2</v>
      </c>
    </row>
    <row r="45" spans="1:21">
      <c r="A45" s="1" t="s">
        <v>57</v>
      </c>
      <c r="C45" s="7">
        <v>0</v>
      </c>
      <c r="D45" s="7"/>
      <c r="E45" s="7">
        <v>51262542984</v>
      </c>
      <c r="F45" s="7"/>
      <c r="G45" s="7">
        <v>0</v>
      </c>
      <c r="H45" s="7"/>
      <c r="I45" s="7">
        <f t="shared" si="0"/>
        <v>51262542984</v>
      </c>
      <c r="J45" s="4"/>
      <c r="K45" s="17">
        <f t="shared" si="1"/>
        <v>7.7711301409812057</v>
      </c>
      <c r="L45" s="4"/>
      <c r="M45" s="7">
        <v>0</v>
      </c>
      <c r="N45" s="7"/>
      <c r="O45" s="7">
        <v>-8147485886</v>
      </c>
      <c r="P45" s="7"/>
      <c r="Q45" s="7">
        <v>0</v>
      </c>
      <c r="R45" s="7"/>
      <c r="S45" s="7">
        <f t="shared" si="2"/>
        <v>-8147485886</v>
      </c>
      <c r="T45" s="4"/>
      <c r="U45" s="8">
        <f t="shared" si="3"/>
        <v>8.4079992534977586E-3</v>
      </c>
    </row>
    <row r="46" spans="1:21">
      <c r="A46" s="1" t="s">
        <v>69</v>
      </c>
      <c r="C46" s="7">
        <v>0</v>
      </c>
      <c r="D46" s="7"/>
      <c r="E46" s="7">
        <v>43203359</v>
      </c>
      <c r="F46" s="7"/>
      <c r="G46" s="7">
        <v>0</v>
      </c>
      <c r="H46" s="7"/>
      <c r="I46" s="7">
        <f t="shared" si="0"/>
        <v>43203359</v>
      </c>
      <c r="J46" s="4"/>
      <c r="K46" s="17">
        <f t="shared" si="1"/>
        <v>6.5494005129890275E-3</v>
      </c>
      <c r="L46" s="4"/>
      <c r="M46" s="7">
        <v>0</v>
      </c>
      <c r="N46" s="7"/>
      <c r="O46" s="7">
        <v>43203359</v>
      </c>
      <c r="P46" s="7"/>
      <c r="Q46" s="7">
        <v>0</v>
      </c>
      <c r="R46" s="7"/>
      <c r="S46" s="7">
        <f t="shared" si="2"/>
        <v>43203359</v>
      </c>
      <c r="T46" s="4"/>
      <c r="U46" s="8">
        <f t="shared" si="3"/>
        <v>-4.4584773180740636E-5</v>
      </c>
    </row>
    <row r="47" spans="1:21">
      <c r="A47" s="1" t="s">
        <v>39</v>
      </c>
      <c r="C47" s="7">
        <v>0</v>
      </c>
      <c r="D47" s="7"/>
      <c r="E47" s="7">
        <v>131199417457</v>
      </c>
      <c r="F47" s="7"/>
      <c r="G47" s="7">
        <v>0</v>
      </c>
      <c r="H47" s="7"/>
      <c r="I47" s="7">
        <f t="shared" si="0"/>
        <v>131199417457</v>
      </c>
      <c r="J47" s="4"/>
      <c r="K47" s="17">
        <f t="shared" si="1"/>
        <v>19.889137138543727</v>
      </c>
      <c r="L47" s="4"/>
      <c r="M47" s="7">
        <v>0</v>
      </c>
      <c r="N47" s="7"/>
      <c r="O47" s="7">
        <v>125774352742</v>
      </c>
      <c r="P47" s="7"/>
      <c r="Q47" s="7">
        <v>0</v>
      </c>
      <c r="R47" s="7"/>
      <c r="S47" s="7">
        <f t="shared" si="2"/>
        <v>125774352742</v>
      </c>
      <c r="T47" s="4"/>
      <c r="U47" s="8">
        <f t="shared" si="3"/>
        <v>-0.12979594917507534</v>
      </c>
    </row>
    <row r="48" spans="1:21">
      <c r="A48" s="1" t="s">
        <v>55</v>
      </c>
      <c r="C48" s="7">
        <v>0</v>
      </c>
      <c r="D48" s="7"/>
      <c r="E48" s="7">
        <v>-11679476581</v>
      </c>
      <c r="F48" s="7"/>
      <c r="G48" s="7">
        <v>0</v>
      </c>
      <c r="H48" s="7"/>
      <c r="I48" s="7">
        <f t="shared" si="0"/>
        <v>-11679476581</v>
      </c>
      <c r="J48" s="4"/>
      <c r="K48" s="17">
        <f t="shared" si="1"/>
        <v>-1.7705468204693235</v>
      </c>
      <c r="L48" s="4"/>
      <c r="M48" s="7">
        <v>0</v>
      </c>
      <c r="N48" s="7"/>
      <c r="O48" s="7">
        <v>-74688821476</v>
      </c>
      <c r="P48" s="7"/>
      <c r="Q48" s="7">
        <v>0</v>
      </c>
      <c r="R48" s="7"/>
      <c r="S48" s="7">
        <f t="shared" si="2"/>
        <v>-74688821476</v>
      </c>
      <c r="T48" s="4"/>
      <c r="U48" s="8">
        <f t="shared" si="3"/>
        <v>7.7076973682631708E-2</v>
      </c>
    </row>
    <row r="49" spans="1:21">
      <c r="A49" s="1" t="s">
        <v>54</v>
      </c>
      <c r="C49" s="7">
        <v>0</v>
      </c>
      <c r="D49" s="7"/>
      <c r="E49" s="7">
        <v>3243245373</v>
      </c>
      <c r="F49" s="7"/>
      <c r="G49" s="7">
        <v>0</v>
      </c>
      <c r="H49" s="7"/>
      <c r="I49" s="7">
        <f t="shared" si="0"/>
        <v>3243245373</v>
      </c>
      <c r="J49" s="4"/>
      <c r="K49" s="17">
        <f t="shared" si="1"/>
        <v>0.49165882934416022</v>
      </c>
      <c r="L49" s="4"/>
      <c r="M49" s="7">
        <v>0</v>
      </c>
      <c r="N49" s="7"/>
      <c r="O49" s="7">
        <v>-9434895632</v>
      </c>
      <c r="P49" s="7"/>
      <c r="Q49" s="7">
        <v>0</v>
      </c>
      <c r="R49" s="7"/>
      <c r="S49" s="7">
        <f t="shared" si="2"/>
        <v>-9434895632</v>
      </c>
      <c r="T49" s="4"/>
      <c r="U49" s="8">
        <f t="shared" si="3"/>
        <v>9.7365735320876449E-3</v>
      </c>
    </row>
    <row r="50" spans="1:21">
      <c r="A50" s="1" t="s">
        <v>59</v>
      </c>
      <c r="C50" s="7">
        <v>0</v>
      </c>
      <c r="D50" s="7"/>
      <c r="E50" s="7">
        <v>-15668190572</v>
      </c>
      <c r="F50" s="7"/>
      <c r="G50" s="7">
        <v>0</v>
      </c>
      <c r="H50" s="7"/>
      <c r="I50" s="7">
        <f t="shared" si="0"/>
        <v>-15668190572</v>
      </c>
      <c r="J50" s="4"/>
      <c r="K50" s="17">
        <f t="shared" si="1"/>
        <v>-2.3752147459151645</v>
      </c>
      <c r="L50" s="4"/>
      <c r="M50" s="7">
        <v>0</v>
      </c>
      <c r="N50" s="7"/>
      <c r="O50" s="7">
        <v>-31797210279</v>
      </c>
      <c r="P50" s="7"/>
      <c r="Q50" s="7">
        <v>0</v>
      </c>
      <c r="R50" s="7"/>
      <c r="S50" s="7">
        <f t="shared" si="2"/>
        <v>-31797210279</v>
      </c>
      <c r="T50" s="4"/>
      <c r="U50" s="8">
        <f t="shared" si="3"/>
        <v>3.2813916345475119E-2</v>
      </c>
    </row>
    <row r="51" spans="1:21">
      <c r="A51" s="1" t="s">
        <v>19</v>
      </c>
      <c r="C51" s="7">
        <v>0</v>
      </c>
      <c r="D51" s="7"/>
      <c r="E51" s="7">
        <v>22276573533</v>
      </c>
      <c r="F51" s="7"/>
      <c r="G51" s="7">
        <v>0</v>
      </c>
      <c r="H51" s="7"/>
      <c r="I51" s="7">
        <f t="shared" si="0"/>
        <v>22276573533</v>
      </c>
      <c r="J51" s="4"/>
      <c r="K51" s="17">
        <f t="shared" si="1"/>
        <v>3.3770106191203326</v>
      </c>
      <c r="L51" s="4"/>
      <c r="M51" s="7">
        <v>0</v>
      </c>
      <c r="N51" s="7"/>
      <c r="O51" s="7">
        <v>-20578663963</v>
      </c>
      <c r="P51" s="7"/>
      <c r="Q51" s="7">
        <v>0</v>
      </c>
      <c r="R51" s="7"/>
      <c r="S51" s="7">
        <f t="shared" si="2"/>
        <v>-20578663963</v>
      </c>
      <c r="T51" s="4"/>
      <c r="U51" s="8">
        <f t="shared" si="3"/>
        <v>2.1236660444689873E-2</v>
      </c>
    </row>
    <row r="52" spans="1:21">
      <c r="A52" s="1" t="s">
        <v>28</v>
      </c>
      <c r="C52" s="7">
        <v>0</v>
      </c>
      <c r="D52" s="7"/>
      <c r="E52" s="7">
        <v>-41392326414</v>
      </c>
      <c r="F52" s="7"/>
      <c r="G52" s="7">
        <v>0</v>
      </c>
      <c r="H52" s="7"/>
      <c r="I52" s="7">
        <f t="shared" si="0"/>
        <v>-41392326414</v>
      </c>
      <c r="J52" s="4"/>
      <c r="K52" s="17">
        <f t="shared" si="1"/>
        <v>-6.2748575602573142</v>
      </c>
      <c r="L52" s="4"/>
      <c r="M52" s="7">
        <v>0</v>
      </c>
      <c r="N52" s="7"/>
      <c r="O52" s="7">
        <v>-63426031202</v>
      </c>
      <c r="P52" s="7"/>
      <c r="Q52" s="7">
        <v>0</v>
      </c>
      <c r="R52" s="7"/>
      <c r="S52" s="7">
        <f t="shared" si="2"/>
        <v>-63426031202</v>
      </c>
      <c r="T52" s="4"/>
      <c r="U52" s="8">
        <f t="shared" si="3"/>
        <v>6.5454059136831194E-2</v>
      </c>
    </row>
    <row r="53" spans="1:21">
      <c r="A53" s="1" t="s">
        <v>68</v>
      </c>
      <c r="C53" s="7">
        <v>0</v>
      </c>
      <c r="D53" s="7"/>
      <c r="E53" s="7">
        <v>0</v>
      </c>
      <c r="F53" s="7"/>
      <c r="G53" s="7">
        <v>0</v>
      </c>
      <c r="H53" s="7"/>
      <c r="I53" s="7">
        <f t="shared" si="0"/>
        <v>0</v>
      </c>
      <c r="J53" s="4"/>
      <c r="K53" s="17">
        <f t="shared" si="1"/>
        <v>0</v>
      </c>
      <c r="L53" s="4"/>
      <c r="M53" s="7">
        <v>0</v>
      </c>
      <c r="N53" s="7"/>
      <c r="O53" s="7">
        <v>6309094194</v>
      </c>
      <c r="P53" s="7"/>
      <c r="Q53" s="7">
        <v>0</v>
      </c>
      <c r="R53" s="7"/>
      <c r="S53" s="7">
        <f t="shared" si="2"/>
        <v>6309094194</v>
      </c>
      <c r="T53" s="4"/>
      <c r="U53" s="8">
        <f t="shared" si="3"/>
        <v>-6.5108255498239767E-3</v>
      </c>
    </row>
    <row r="54" spans="1:21">
      <c r="A54" s="1" t="s">
        <v>67</v>
      </c>
      <c r="C54" s="7">
        <v>0</v>
      </c>
      <c r="D54" s="7"/>
      <c r="E54" s="7">
        <v>-1294372800</v>
      </c>
      <c r="F54" s="7"/>
      <c r="G54" s="7">
        <v>0</v>
      </c>
      <c r="H54" s="7"/>
      <c r="I54" s="7">
        <f t="shared" si="0"/>
        <v>-1294372800</v>
      </c>
      <c r="J54" s="4"/>
      <c r="K54" s="17">
        <f t="shared" si="1"/>
        <v>-0.19622006428525715</v>
      </c>
      <c r="L54" s="4"/>
      <c r="M54" s="7">
        <v>0</v>
      </c>
      <c r="N54" s="7"/>
      <c r="O54" s="7">
        <v>-2367505600</v>
      </c>
      <c r="P54" s="7"/>
      <c r="Q54" s="7">
        <v>0</v>
      </c>
      <c r="R54" s="7"/>
      <c r="S54" s="7">
        <f t="shared" si="2"/>
        <v>-2367505600</v>
      </c>
      <c r="T54" s="4"/>
      <c r="U54" s="8">
        <f t="shared" si="3"/>
        <v>2.4432058669357922E-3</v>
      </c>
    </row>
    <row r="55" spans="1:21">
      <c r="A55" s="1" t="s">
        <v>58</v>
      </c>
      <c r="C55" s="7">
        <v>0</v>
      </c>
      <c r="D55" s="7"/>
      <c r="E55" s="7">
        <v>-14078358374</v>
      </c>
      <c r="F55" s="7"/>
      <c r="G55" s="7">
        <v>0</v>
      </c>
      <c r="H55" s="7"/>
      <c r="I55" s="7">
        <f t="shared" si="0"/>
        <v>-14078358374</v>
      </c>
      <c r="J55" s="4"/>
      <c r="K55" s="17">
        <f t="shared" si="1"/>
        <v>-2.1342046010061155</v>
      </c>
      <c r="L55" s="4"/>
      <c r="M55" s="7">
        <v>0</v>
      </c>
      <c r="N55" s="7"/>
      <c r="O55" s="7">
        <v>-17738731552</v>
      </c>
      <c r="P55" s="7"/>
      <c r="Q55" s="7">
        <v>0</v>
      </c>
      <c r="R55" s="7"/>
      <c r="S55" s="7">
        <f t="shared" si="2"/>
        <v>-17738731552</v>
      </c>
      <c r="T55" s="4"/>
      <c r="U55" s="8">
        <f t="shared" si="3"/>
        <v>1.8305922064068381E-2</v>
      </c>
    </row>
    <row r="56" spans="1:21">
      <c r="A56" s="1" t="s">
        <v>22</v>
      </c>
      <c r="C56" s="7">
        <v>0</v>
      </c>
      <c r="D56" s="7"/>
      <c r="E56" s="7">
        <v>-25162542373</v>
      </c>
      <c r="F56" s="7"/>
      <c r="G56" s="7">
        <v>0</v>
      </c>
      <c r="H56" s="7"/>
      <c r="I56" s="7">
        <f t="shared" si="0"/>
        <v>-25162542373</v>
      </c>
      <c r="J56" s="4"/>
      <c r="K56" s="17">
        <f t="shared" si="1"/>
        <v>-3.8145082174243519</v>
      </c>
      <c r="L56" s="4"/>
      <c r="M56" s="7">
        <v>0</v>
      </c>
      <c r="N56" s="7"/>
      <c r="O56" s="7">
        <v>-56417068690</v>
      </c>
      <c r="P56" s="7"/>
      <c r="Q56" s="7">
        <v>0</v>
      </c>
      <c r="R56" s="7"/>
      <c r="S56" s="7">
        <f t="shared" si="2"/>
        <v>-56417068690</v>
      </c>
      <c r="T56" s="4"/>
      <c r="U56" s="8">
        <f t="shared" si="3"/>
        <v>5.8220987193748387E-2</v>
      </c>
    </row>
    <row r="57" spans="1:21">
      <c r="A57" s="1" t="s">
        <v>56</v>
      </c>
      <c r="C57" s="7">
        <v>0</v>
      </c>
      <c r="D57" s="7"/>
      <c r="E57" s="7">
        <v>2577174030</v>
      </c>
      <c r="F57" s="7"/>
      <c r="G57" s="7">
        <v>0</v>
      </c>
      <c r="H57" s="7"/>
      <c r="I57" s="7">
        <f t="shared" si="0"/>
        <v>2577174030</v>
      </c>
      <c r="J57" s="4"/>
      <c r="K57" s="17">
        <f t="shared" si="1"/>
        <v>0.39068593981648508</v>
      </c>
      <c r="L57" s="4"/>
      <c r="M57" s="7">
        <v>0</v>
      </c>
      <c r="N57" s="7"/>
      <c r="O57" s="7">
        <v>-7227936360</v>
      </c>
      <c r="P57" s="7"/>
      <c r="Q57" s="7">
        <v>0</v>
      </c>
      <c r="R57" s="7"/>
      <c r="S57" s="7">
        <f t="shared" si="2"/>
        <v>-7227936360</v>
      </c>
      <c r="T57" s="4"/>
      <c r="U57" s="8">
        <f t="shared" si="3"/>
        <v>7.4590474128511178E-3</v>
      </c>
    </row>
    <row r="58" spans="1:21">
      <c r="A58" s="1" t="s">
        <v>44</v>
      </c>
      <c r="C58" s="7">
        <v>0</v>
      </c>
      <c r="D58" s="7"/>
      <c r="E58" s="7">
        <v>-43240718253</v>
      </c>
      <c r="F58" s="7"/>
      <c r="G58" s="7">
        <v>0</v>
      </c>
      <c r="H58" s="7"/>
      <c r="I58" s="7">
        <f t="shared" si="0"/>
        <v>-43240718253</v>
      </c>
      <c r="J58" s="4"/>
      <c r="K58" s="17">
        <f t="shared" si="1"/>
        <v>-6.5550639779701436</v>
      </c>
      <c r="L58" s="4"/>
      <c r="M58" s="7">
        <v>0</v>
      </c>
      <c r="N58" s="7"/>
      <c r="O58" s="7">
        <v>-85434906472</v>
      </c>
      <c r="P58" s="7"/>
      <c r="Q58" s="7">
        <v>0</v>
      </c>
      <c r="R58" s="7"/>
      <c r="S58" s="7">
        <f t="shared" si="2"/>
        <v>-85434906472</v>
      </c>
      <c r="T58" s="4"/>
      <c r="U58" s="8">
        <f t="shared" si="3"/>
        <v>8.8166661457316553E-2</v>
      </c>
    </row>
    <row r="59" spans="1:21">
      <c r="A59" s="1" t="s">
        <v>63</v>
      </c>
      <c r="C59" s="7">
        <v>0</v>
      </c>
      <c r="D59" s="7"/>
      <c r="E59" s="7">
        <v>-1019895567</v>
      </c>
      <c r="F59" s="7"/>
      <c r="G59" s="7">
        <v>0</v>
      </c>
      <c r="H59" s="7"/>
      <c r="I59" s="7">
        <f t="shared" si="0"/>
        <v>-1019895567</v>
      </c>
      <c r="J59" s="4"/>
      <c r="K59" s="17">
        <f t="shared" si="1"/>
        <v>-0.15461076879936661</v>
      </c>
      <c r="L59" s="4"/>
      <c r="M59" s="7">
        <v>0</v>
      </c>
      <c r="N59" s="7"/>
      <c r="O59" s="7">
        <v>-6383790779</v>
      </c>
      <c r="P59" s="7"/>
      <c r="Q59" s="7">
        <v>0</v>
      </c>
      <c r="R59" s="7"/>
      <c r="S59" s="7">
        <f t="shared" si="2"/>
        <v>-6383790779</v>
      </c>
      <c r="T59" s="4"/>
      <c r="U59" s="8">
        <f t="shared" si="3"/>
        <v>6.5879105352669122E-3</v>
      </c>
    </row>
    <row r="60" spans="1:21">
      <c r="A60" s="1" t="s">
        <v>61</v>
      </c>
      <c r="C60" s="7">
        <v>0</v>
      </c>
      <c r="D60" s="7"/>
      <c r="E60" s="7">
        <v>-42965974971</v>
      </c>
      <c r="F60" s="7"/>
      <c r="G60" s="7">
        <v>0</v>
      </c>
      <c r="H60" s="7"/>
      <c r="I60" s="7">
        <f t="shared" si="0"/>
        <v>-42965974971</v>
      </c>
      <c r="J60" s="4"/>
      <c r="K60" s="17">
        <f t="shared" si="1"/>
        <v>-6.5134143508642719</v>
      </c>
      <c r="L60" s="4"/>
      <c r="M60" s="7">
        <v>0</v>
      </c>
      <c r="N60" s="7"/>
      <c r="O60" s="7">
        <v>-64018640674</v>
      </c>
      <c r="P60" s="7"/>
      <c r="Q60" s="7">
        <v>0</v>
      </c>
      <c r="R60" s="7"/>
      <c r="S60" s="7">
        <f t="shared" si="2"/>
        <v>-64018640674</v>
      </c>
      <c r="T60" s="4"/>
      <c r="U60" s="8">
        <f t="shared" si="3"/>
        <v>6.6065617115317971E-2</v>
      </c>
    </row>
    <row r="61" spans="1:21">
      <c r="A61" s="1" t="s">
        <v>70</v>
      </c>
      <c r="C61" s="7">
        <v>0</v>
      </c>
      <c r="D61" s="7"/>
      <c r="E61" s="7">
        <v>5432778749</v>
      </c>
      <c r="F61" s="7"/>
      <c r="G61" s="7">
        <v>0</v>
      </c>
      <c r="H61" s="7"/>
      <c r="I61" s="7">
        <f t="shared" si="0"/>
        <v>5432778749</v>
      </c>
      <c r="J61" s="4"/>
      <c r="K61" s="17">
        <f t="shared" si="1"/>
        <v>0.82358049811952083</v>
      </c>
      <c r="L61" s="4"/>
      <c r="M61" s="7">
        <v>0</v>
      </c>
      <c r="N61" s="7"/>
      <c r="O61" s="7">
        <v>5432778749</v>
      </c>
      <c r="P61" s="7"/>
      <c r="Q61" s="7">
        <v>0</v>
      </c>
      <c r="R61" s="7"/>
      <c r="S61" s="7">
        <f t="shared" si="2"/>
        <v>5432778749</v>
      </c>
      <c r="T61" s="4"/>
      <c r="U61" s="8">
        <f t="shared" si="3"/>
        <v>-5.6064901866846248E-3</v>
      </c>
    </row>
    <row r="62" spans="1:21">
      <c r="A62" s="1" t="s">
        <v>20</v>
      </c>
      <c r="C62" s="7">
        <v>0</v>
      </c>
      <c r="D62" s="7"/>
      <c r="E62" s="7">
        <v>60443833221</v>
      </c>
      <c r="F62" s="7"/>
      <c r="G62" s="7">
        <v>0</v>
      </c>
      <c r="H62" s="7"/>
      <c r="I62" s="7">
        <f t="shared" si="0"/>
        <v>60443833221</v>
      </c>
      <c r="J62" s="4"/>
      <c r="K62" s="17">
        <f t="shared" si="1"/>
        <v>9.1629651366839457</v>
      </c>
      <c r="L62" s="4"/>
      <c r="M62" s="7">
        <v>0</v>
      </c>
      <c r="N62" s="7"/>
      <c r="O62" s="7">
        <v>21574852651</v>
      </c>
      <c r="P62" s="7"/>
      <c r="Q62" s="7">
        <v>0</v>
      </c>
      <c r="R62" s="7"/>
      <c r="S62" s="7">
        <f t="shared" si="2"/>
        <v>21574852651</v>
      </c>
      <c r="T62" s="4"/>
      <c r="U62" s="8">
        <f t="shared" si="3"/>
        <v>-2.2264701961084456E-2</v>
      </c>
    </row>
    <row r="63" spans="1:21">
      <c r="A63" s="1" t="s">
        <v>41</v>
      </c>
      <c r="C63" s="7">
        <v>0</v>
      </c>
      <c r="D63" s="7"/>
      <c r="E63" s="7">
        <v>660150077</v>
      </c>
      <c r="F63" s="7"/>
      <c r="G63" s="7">
        <v>0</v>
      </c>
      <c r="H63" s="7"/>
      <c r="I63" s="7">
        <f t="shared" si="0"/>
        <v>660150077</v>
      </c>
      <c r="J63" s="4"/>
      <c r="K63" s="17">
        <f t="shared" si="1"/>
        <v>0.10007525694827446</v>
      </c>
      <c r="L63" s="4"/>
      <c r="M63" s="7">
        <v>0</v>
      </c>
      <c r="N63" s="7"/>
      <c r="O63" s="7">
        <v>-25745852970</v>
      </c>
      <c r="P63" s="7"/>
      <c r="Q63" s="7">
        <v>0</v>
      </c>
      <c r="R63" s="7"/>
      <c r="S63" s="7">
        <f t="shared" si="2"/>
        <v>-25745852970</v>
      </c>
      <c r="T63" s="4"/>
      <c r="U63" s="8">
        <f t="shared" si="3"/>
        <v>2.6569068738663295E-2</v>
      </c>
    </row>
    <row r="64" spans="1:21">
      <c r="A64" s="1" t="s">
        <v>32</v>
      </c>
      <c r="C64" s="7">
        <v>0</v>
      </c>
      <c r="D64" s="7"/>
      <c r="E64" s="7">
        <v>0</v>
      </c>
      <c r="F64" s="7"/>
      <c r="G64" s="7">
        <v>0</v>
      </c>
      <c r="H64" s="7"/>
      <c r="I64" s="7">
        <f t="shared" si="0"/>
        <v>0</v>
      </c>
      <c r="J64" s="4"/>
      <c r="K64" s="17">
        <f t="shared" si="1"/>
        <v>0</v>
      </c>
      <c r="L64" s="4"/>
      <c r="M64" s="7">
        <v>0</v>
      </c>
      <c r="N64" s="7"/>
      <c r="O64" s="7">
        <v>-1598706254</v>
      </c>
      <c r="P64" s="7"/>
      <c r="Q64" s="7">
        <v>0</v>
      </c>
      <c r="R64" s="7"/>
      <c r="S64" s="7">
        <f t="shared" si="2"/>
        <v>-1598706254</v>
      </c>
      <c r="T64" s="4"/>
      <c r="U64" s="8">
        <f t="shared" si="3"/>
        <v>1.6498243971544324E-3</v>
      </c>
    </row>
    <row r="65" spans="1:21">
      <c r="A65" s="1" t="s">
        <v>24</v>
      </c>
      <c r="C65" s="7">
        <v>0</v>
      </c>
      <c r="D65" s="7"/>
      <c r="E65" s="7">
        <v>5884810305</v>
      </c>
      <c r="F65" s="7"/>
      <c r="G65" s="7">
        <v>0</v>
      </c>
      <c r="H65" s="7"/>
      <c r="I65" s="7">
        <f t="shared" si="0"/>
        <v>5884810305</v>
      </c>
      <c r="J65" s="4"/>
      <c r="K65" s="17">
        <f t="shared" si="1"/>
        <v>0.89210608902909871</v>
      </c>
      <c r="L65" s="4"/>
      <c r="M65" s="7">
        <v>0</v>
      </c>
      <c r="N65" s="7"/>
      <c r="O65" s="7">
        <v>-18873322706</v>
      </c>
      <c r="P65" s="7"/>
      <c r="Q65" s="7">
        <v>0</v>
      </c>
      <c r="R65" s="7"/>
      <c r="S65" s="7">
        <f t="shared" si="2"/>
        <v>-18873322706</v>
      </c>
      <c r="T65" s="4"/>
      <c r="U65" s="8">
        <f t="shared" si="3"/>
        <v>1.9476791422952368E-2</v>
      </c>
    </row>
    <row r="66" spans="1:21">
      <c r="A66" s="1" t="s">
        <v>25</v>
      </c>
      <c r="C66" s="7">
        <v>0</v>
      </c>
      <c r="D66" s="7"/>
      <c r="E66" s="7">
        <v>15390670819</v>
      </c>
      <c r="F66" s="7"/>
      <c r="G66" s="7">
        <v>0</v>
      </c>
      <c r="H66" s="7"/>
      <c r="I66" s="7">
        <f t="shared" si="0"/>
        <v>15390670819</v>
      </c>
      <c r="J66" s="4"/>
      <c r="K66" s="17">
        <f t="shared" si="1"/>
        <v>2.3331442205038697</v>
      </c>
      <c r="L66" s="4"/>
      <c r="M66" s="7">
        <v>0</v>
      </c>
      <c r="N66" s="7"/>
      <c r="O66" s="7">
        <v>5933752605</v>
      </c>
      <c r="P66" s="7"/>
      <c r="Q66" s="7">
        <v>0</v>
      </c>
      <c r="R66" s="7"/>
      <c r="S66" s="7">
        <f>M66+O66+Q66</f>
        <v>5933752605</v>
      </c>
      <c r="T66" s="4"/>
      <c r="U66" s="8">
        <f t="shared" si="3"/>
        <v>-6.1234825283967816E-3</v>
      </c>
    </row>
    <row r="67" spans="1:21">
      <c r="A67" s="1" t="s">
        <v>34</v>
      </c>
      <c r="C67" s="7">
        <v>0</v>
      </c>
      <c r="D67" s="7"/>
      <c r="E67" s="7">
        <v>-16586667404</v>
      </c>
      <c r="F67" s="7"/>
      <c r="G67" s="7">
        <v>0</v>
      </c>
      <c r="H67" s="7"/>
      <c r="I67" s="7">
        <f>C67+E67+G67</f>
        <v>-16586667404</v>
      </c>
      <c r="J67" s="4"/>
      <c r="K67" s="17">
        <f t="shared" si="1"/>
        <v>-2.5144509713824794</v>
      </c>
      <c r="L67" s="4"/>
      <c r="M67" s="7">
        <v>0</v>
      </c>
      <c r="N67" s="7"/>
      <c r="O67" s="7">
        <v>-16586667404</v>
      </c>
      <c r="P67" s="7"/>
      <c r="Q67" s="7">
        <v>0</v>
      </c>
      <c r="R67" s="7"/>
      <c r="S67" s="7">
        <f t="shared" si="2"/>
        <v>-16586667404</v>
      </c>
      <c r="T67" s="4"/>
      <c r="U67" s="8">
        <f t="shared" si="3"/>
        <v>1.7117021017549215E-2</v>
      </c>
    </row>
    <row r="68" spans="1:21">
      <c r="A68" s="1" t="s">
        <v>193</v>
      </c>
      <c r="C68" s="7">
        <v>0</v>
      </c>
      <c r="D68" s="7"/>
      <c r="E68" s="7">
        <v>0</v>
      </c>
      <c r="F68" s="7"/>
      <c r="G68" s="7">
        <v>34924041</v>
      </c>
      <c r="H68" s="7"/>
      <c r="I68" s="7">
        <f t="shared" ref="I68:I73" si="4">C68+E68+G68</f>
        <v>34924041</v>
      </c>
      <c r="J68" s="4"/>
      <c r="K68" s="17">
        <f t="shared" si="1"/>
        <v>5.2942997335241881E-3</v>
      </c>
      <c r="L68" s="4"/>
      <c r="M68" s="7">
        <v>0</v>
      </c>
      <c r="N68" s="7"/>
      <c r="O68" s="7">
        <v>0</v>
      </c>
      <c r="P68" s="7"/>
      <c r="Q68" s="7">
        <v>34924041</v>
      </c>
      <c r="R68" s="7"/>
      <c r="S68" s="7">
        <f t="shared" si="2"/>
        <v>34924041</v>
      </c>
      <c r="T68" s="4"/>
      <c r="U68" s="8">
        <f t="shared" si="3"/>
        <v>-3.6040726521747677E-5</v>
      </c>
    </row>
    <row r="69" spans="1:21">
      <c r="A69" s="1" t="s">
        <v>194</v>
      </c>
      <c r="C69" s="7">
        <v>0</v>
      </c>
      <c r="D69" s="7"/>
      <c r="E69" s="7">
        <v>0</v>
      </c>
      <c r="F69" s="7"/>
      <c r="G69" s="7">
        <v>-2862419245</v>
      </c>
      <c r="H69" s="7"/>
      <c r="I69" s="7">
        <f t="shared" si="4"/>
        <v>-2862419245</v>
      </c>
      <c r="J69" s="4"/>
      <c r="K69" s="17">
        <f t="shared" si="1"/>
        <v>-0.43392760436966638</v>
      </c>
      <c r="L69" s="4"/>
      <c r="M69" s="7">
        <v>0</v>
      </c>
      <c r="N69" s="7"/>
      <c r="O69" s="7">
        <v>0</v>
      </c>
      <c r="P69" s="7"/>
      <c r="Q69" s="7">
        <v>-2862419245</v>
      </c>
      <c r="R69" s="7"/>
      <c r="S69" s="7">
        <f t="shared" si="2"/>
        <v>-2862419245</v>
      </c>
      <c r="T69" s="4"/>
      <c r="U69" s="8">
        <f t="shared" si="3"/>
        <v>2.9539442242560781E-3</v>
      </c>
    </row>
    <row r="70" spans="1:21">
      <c r="A70" s="1" t="s">
        <v>195</v>
      </c>
      <c r="C70" s="7">
        <v>0</v>
      </c>
      <c r="D70" s="7"/>
      <c r="E70" s="7">
        <v>0</v>
      </c>
      <c r="F70" s="7"/>
      <c r="G70" s="7">
        <v>267875368</v>
      </c>
      <c r="H70" s="7"/>
      <c r="I70" s="7">
        <f t="shared" si="4"/>
        <v>267875368</v>
      </c>
      <c r="J70" s="4"/>
      <c r="K70" s="17">
        <f t="shared" si="1"/>
        <v>4.0608487701067973E-2</v>
      </c>
      <c r="L70" s="4"/>
      <c r="M70" s="7">
        <v>0</v>
      </c>
      <c r="N70" s="7"/>
      <c r="O70" s="7">
        <v>0</v>
      </c>
      <c r="P70" s="7"/>
      <c r="Q70" s="7">
        <v>267875368</v>
      </c>
      <c r="R70" s="7"/>
      <c r="S70" s="7">
        <f t="shared" si="2"/>
        <v>267875368</v>
      </c>
      <c r="T70" s="4"/>
      <c r="U70" s="8">
        <f t="shared" si="3"/>
        <v>-2.7644060090298598E-4</v>
      </c>
    </row>
    <row r="71" spans="1:21">
      <c r="A71" s="1" t="s">
        <v>196</v>
      </c>
      <c r="C71" s="7">
        <v>0</v>
      </c>
      <c r="D71" s="7"/>
      <c r="E71" s="7">
        <v>0</v>
      </c>
      <c r="F71" s="7"/>
      <c r="G71" s="7">
        <v>-58525492</v>
      </c>
      <c r="H71" s="7"/>
      <c r="I71" s="7">
        <f t="shared" si="4"/>
        <v>-58525492</v>
      </c>
      <c r="J71" s="4"/>
      <c r="K71" s="17">
        <f t="shared" si="1"/>
        <v>-8.872154762960334E-3</v>
      </c>
      <c r="L71" s="4"/>
      <c r="M71" s="7">
        <v>0</v>
      </c>
      <c r="N71" s="7"/>
      <c r="O71" s="7">
        <v>0</v>
      </c>
      <c r="P71" s="7"/>
      <c r="Q71" s="7">
        <v>-58525492</v>
      </c>
      <c r="R71" s="7"/>
      <c r="S71" s="7">
        <f t="shared" si="2"/>
        <v>-58525492</v>
      </c>
      <c r="T71" s="4"/>
      <c r="U71" s="8">
        <f t="shared" si="3"/>
        <v>6.0396826693758936E-5</v>
      </c>
    </row>
    <row r="72" spans="1:21">
      <c r="A72" s="1" t="s">
        <v>197</v>
      </c>
      <c r="C72" s="7">
        <v>0</v>
      </c>
      <c r="D72" s="7"/>
      <c r="E72" s="7">
        <v>0</v>
      </c>
      <c r="F72" s="7"/>
      <c r="G72" s="7">
        <v>64607135</v>
      </c>
      <c r="H72" s="7"/>
      <c r="I72" s="7">
        <f t="shared" si="4"/>
        <v>64607135</v>
      </c>
      <c r="J72" s="4"/>
      <c r="K72" s="17">
        <f t="shared" si="1"/>
        <v>9.7940996465518178E-3</v>
      </c>
      <c r="L72" s="4"/>
      <c r="M72" s="7">
        <v>0</v>
      </c>
      <c r="N72" s="7"/>
      <c r="O72" s="7">
        <v>0</v>
      </c>
      <c r="P72" s="7"/>
      <c r="Q72" s="7">
        <v>64607135</v>
      </c>
      <c r="R72" s="7"/>
      <c r="S72" s="7">
        <f t="shared" si="2"/>
        <v>64607135</v>
      </c>
      <c r="T72" s="4"/>
      <c r="U72" s="8">
        <f t="shared" si="3"/>
        <v>-6.6672928367270918E-5</v>
      </c>
    </row>
    <row r="73" spans="1:21">
      <c r="A73" s="13" t="s">
        <v>179</v>
      </c>
      <c r="C73" s="7">
        <v>0</v>
      </c>
      <c r="D73" s="7"/>
      <c r="E73" s="7">
        <v>0</v>
      </c>
      <c r="F73" s="7"/>
      <c r="G73" s="7">
        <v>0</v>
      </c>
      <c r="H73" s="7"/>
      <c r="I73" s="7">
        <f t="shared" si="4"/>
        <v>0</v>
      </c>
      <c r="J73" s="4"/>
      <c r="K73" s="17">
        <f t="shared" ref="K73:K86" si="5">I73/$I$87</f>
        <v>0</v>
      </c>
      <c r="L73" s="4"/>
      <c r="M73" s="7">
        <v>0</v>
      </c>
      <c r="N73" s="7"/>
      <c r="O73" s="7">
        <v>-974766513</v>
      </c>
      <c r="P73" s="7"/>
      <c r="Q73" s="7">
        <v>0</v>
      </c>
      <c r="R73" s="7"/>
      <c r="S73" s="7">
        <f t="shared" ref="S73:S86" si="6">M73+O73+Q73</f>
        <v>-974766513</v>
      </c>
      <c r="T73" s="4"/>
      <c r="U73" s="8">
        <f t="shared" ref="U73:U86" si="7">S73/$S$87</f>
        <v>1.0059343739056601E-3</v>
      </c>
    </row>
    <row r="74" spans="1:21">
      <c r="A74" s="13" t="s">
        <v>180</v>
      </c>
      <c r="C74" s="7">
        <v>0</v>
      </c>
      <c r="D74" s="7"/>
      <c r="E74" s="7">
        <v>0</v>
      </c>
      <c r="F74" s="7"/>
      <c r="G74" s="7">
        <v>0</v>
      </c>
      <c r="H74" s="7"/>
      <c r="I74" s="7">
        <f t="shared" ref="I74:I86" si="8">C74+E74+G74</f>
        <v>0</v>
      </c>
      <c r="J74" s="4"/>
      <c r="K74" s="17">
        <f t="shared" si="5"/>
        <v>0</v>
      </c>
      <c r="L74" s="4"/>
      <c r="M74" s="7">
        <v>0</v>
      </c>
      <c r="N74" s="7"/>
      <c r="O74" s="7">
        <v>1685007804</v>
      </c>
      <c r="P74" s="7"/>
      <c r="Q74" s="7">
        <v>0</v>
      </c>
      <c r="R74" s="7"/>
      <c r="S74" s="7">
        <f t="shared" si="6"/>
        <v>1685007804</v>
      </c>
      <c r="T74" s="4"/>
      <c r="U74" s="8">
        <f t="shared" si="7"/>
        <v>-1.7388854128013026E-3</v>
      </c>
    </row>
    <row r="75" spans="1:21">
      <c r="A75" s="13" t="s">
        <v>181</v>
      </c>
      <c r="C75" s="7">
        <v>0</v>
      </c>
      <c r="D75" s="7"/>
      <c r="E75" s="7">
        <v>0</v>
      </c>
      <c r="F75" s="7"/>
      <c r="G75" s="7">
        <v>0</v>
      </c>
      <c r="H75" s="7"/>
      <c r="I75" s="7">
        <f t="shared" si="8"/>
        <v>0</v>
      </c>
      <c r="J75" s="4"/>
      <c r="K75" s="17">
        <f t="shared" si="5"/>
        <v>0</v>
      </c>
      <c r="L75" s="4"/>
      <c r="M75" s="7">
        <v>0</v>
      </c>
      <c r="N75" s="7"/>
      <c r="O75" s="7">
        <v>372056</v>
      </c>
      <c r="P75" s="7"/>
      <c r="Q75" s="7">
        <v>0</v>
      </c>
      <c r="R75" s="7"/>
      <c r="S75" s="7">
        <f t="shared" si="6"/>
        <v>372056</v>
      </c>
      <c r="T75" s="4"/>
      <c r="U75" s="8">
        <f t="shared" si="7"/>
        <v>-3.8395237672454212E-7</v>
      </c>
    </row>
    <row r="76" spans="1:21">
      <c r="A76" s="13" t="s">
        <v>182</v>
      </c>
      <c r="C76" s="7">
        <v>0</v>
      </c>
      <c r="D76" s="7"/>
      <c r="E76" s="7">
        <v>0</v>
      </c>
      <c r="F76" s="7"/>
      <c r="G76" s="7">
        <v>0</v>
      </c>
      <c r="H76" s="7"/>
      <c r="I76" s="7">
        <f t="shared" si="8"/>
        <v>0</v>
      </c>
      <c r="J76" s="4"/>
      <c r="K76" s="17">
        <f t="shared" si="5"/>
        <v>0</v>
      </c>
      <c r="L76" s="4"/>
      <c r="M76" s="7">
        <v>0</v>
      </c>
      <c r="N76" s="7"/>
      <c r="O76" s="7">
        <v>283316673</v>
      </c>
      <c r="P76" s="7"/>
      <c r="Q76" s="7">
        <v>0</v>
      </c>
      <c r="R76" s="7"/>
      <c r="S76" s="7">
        <f t="shared" si="6"/>
        <v>283316673</v>
      </c>
      <c r="T76" s="4"/>
      <c r="U76" s="8">
        <f t="shared" si="7"/>
        <v>-2.9237563690422922E-4</v>
      </c>
    </row>
    <row r="77" spans="1:21">
      <c r="A77" s="13" t="s">
        <v>183</v>
      </c>
      <c r="C77" s="7">
        <v>0</v>
      </c>
      <c r="D77" s="7"/>
      <c r="E77" s="7">
        <v>0</v>
      </c>
      <c r="F77" s="7"/>
      <c r="G77" s="7">
        <v>0</v>
      </c>
      <c r="H77" s="7"/>
      <c r="I77" s="7">
        <f t="shared" si="8"/>
        <v>0</v>
      </c>
      <c r="J77" s="4"/>
      <c r="K77" s="17">
        <f t="shared" si="5"/>
        <v>0</v>
      </c>
      <c r="L77" s="4"/>
      <c r="M77" s="7">
        <v>0</v>
      </c>
      <c r="N77" s="7"/>
      <c r="O77" s="7">
        <v>8417538</v>
      </c>
      <c r="P77" s="7"/>
      <c r="Q77" s="7">
        <v>0</v>
      </c>
      <c r="R77" s="7"/>
      <c r="S77" s="7">
        <f t="shared" si="6"/>
        <v>8417538</v>
      </c>
      <c r="T77" s="4"/>
      <c r="U77" s="8">
        <f t="shared" si="7"/>
        <v>-8.6866862011878562E-6</v>
      </c>
    </row>
    <row r="78" spans="1:21">
      <c r="A78" s="13" t="s">
        <v>184</v>
      </c>
      <c r="C78" s="7">
        <v>0</v>
      </c>
      <c r="D78" s="7"/>
      <c r="E78" s="7">
        <v>0</v>
      </c>
      <c r="F78" s="7"/>
      <c r="G78" s="7">
        <v>0</v>
      </c>
      <c r="H78" s="7"/>
      <c r="I78" s="7">
        <f t="shared" si="8"/>
        <v>0</v>
      </c>
      <c r="J78" s="4"/>
      <c r="K78" s="17">
        <f t="shared" si="5"/>
        <v>0</v>
      </c>
      <c r="L78" s="4"/>
      <c r="M78" s="7">
        <v>0</v>
      </c>
      <c r="N78" s="7"/>
      <c r="O78" s="7">
        <v>809763750</v>
      </c>
      <c r="P78" s="7"/>
      <c r="Q78" s="7">
        <v>0</v>
      </c>
      <c r="R78" s="7"/>
      <c r="S78" s="7">
        <f>M78+O78+Q78</f>
        <v>809763750</v>
      </c>
      <c r="T78" s="4"/>
      <c r="U78" s="8">
        <f t="shared" si="7"/>
        <v>-8.3565569806125402E-4</v>
      </c>
    </row>
    <row r="79" spans="1:21">
      <c r="A79" s="13" t="s">
        <v>185</v>
      </c>
      <c r="C79" s="7">
        <v>0</v>
      </c>
      <c r="D79" s="7"/>
      <c r="E79" s="7">
        <v>0</v>
      </c>
      <c r="F79" s="7"/>
      <c r="G79" s="7">
        <v>0</v>
      </c>
      <c r="H79" s="7"/>
      <c r="I79" s="7">
        <f t="shared" si="8"/>
        <v>0</v>
      </c>
      <c r="J79" s="4"/>
      <c r="K79" s="17">
        <f t="shared" si="5"/>
        <v>0</v>
      </c>
      <c r="L79" s="4"/>
      <c r="M79" s="7">
        <v>0</v>
      </c>
      <c r="N79" s="7"/>
      <c r="O79" s="7">
        <v>13567414</v>
      </c>
      <c r="P79" s="7"/>
      <c r="Q79" s="7">
        <v>0</v>
      </c>
      <c r="R79" s="7"/>
      <c r="S79" s="7">
        <f t="shared" si="6"/>
        <v>13567414</v>
      </c>
      <c r="T79" s="4"/>
      <c r="U79" s="8">
        <f t="shared" si="7"/>
        <v>-1.4001227910061461E-5</v>
      </c>
    </row>
    <row r="80" spans="1:21">
      <c r="A80" s="13" t="s">
        <v>186</v>
      </c>
      <c r="C80" s="7">
        <v>0</v>
      </c>
      <c r="D80" s="7"/>
      <c r="E80" s="7">
        <v>0</v>
      </c>
      <c r="F80" s="7"/>
      <c r="G80" s="7">
        <v>0</v>
      </c>
      <c r="H80" s="7"/>
      <c r="I80" s="7">
        <f t="shared" si="8"/>
        <v>0</v>
      </c>
      <c r="J80" s="4"/>
      <c r="K80" s="17">
        <f t="shared" si="5"/>
        <v>0</v>
      </c>
      <c r="L80" s="4"/>
      <c r="M80" s="7">
        <v>0</v>
      </c>
      <c r="N80" s="7"/>
      <c r="O80" s="7">
        <v>779958959</v>
      </c>
      <c r="P80" s="7"/>
      <c r="Q80" s="7">
        <v>0</v>
      </c>
      <c r="R80" s="7"/>
      <c r="S80" s="7">
        <f t="shared" si="6"/>
        <v>779958959</v>
      </c>
      <c r="T80" s="4"/>
      <c r="U80" s="8">
        <f t="shared" si="7"/>
        <v>-8.0489790799140369E-4</v>
      </c>
    </row>
    <row r="81" spans="1:21">
      <c r="A81" s="13" t="s">
        <v>187</v>
      </c>
      <c r="C81" s="7">
        <v>0</v>
      </c>
      <c r="D81" s="7"/>
      <c r="E81" s="7">
        <v>0</v>
      </c>
      <c r="F81" s="7"/>
      <c r="G81" s="7">
        <v>0</v>
      </c>
      <c r="H81" s="7"/>
      <c r="I81" s="7">
        <f t="shared" si="8"/>
        <v>0</v>
      </c>
      <c r="J81" s="4"/>
      <c r="K81" s="17">
        <f t="shared" si="5"/>
        <v>0</v>
      </c>
      <c r="L81" s="4"/>
      <c r="M81" s="7">
        <v>0</v>
      </c>
      <c r="N81" s="7"/>
      <c r="O81" s="7">
        <v>78718717</v>
      </c>
      <c r="P81" s="7"/>
      <c r="Q81" s="7">
        <v>0</v>
      </c>
      <c r="R81" s="7"/>
      <c r="S81" s="7">
        <f t="shared" si="6"/>
        <v>78718717</v>
      </c>
      <c r="T81" s="4"/>
      <c r="U81" s="8">
        <f t="shared" si="7"/>
        <v>-8.1235723882578477E-5</v>
      </c>
    </row>
    <row r="82" spans="1:21">
      <c r="A82" s="13" t="s">
        <v>188</v>
      </c>
      <c r="C82" s="7">
        <v>0</v>
      </c>
      <c r="D82" s="7"/>
      <c r="E82" s="7">
        <v>0</v>
      </c>
      <c r="F82" s="7"/>
      <c r="G82" s="7">
        <v>0</v>
      </c>
      <c r="H82" s="7"/>
      <c r="I82" s="7">
        <f t="shared" si="8"/>
        <v>0</v>
      </c>
      <c r="J82" s="4"/>
      <c r="K82" s="17">
        <f t="shared" si="5"/>
        <v>0</v>
      </c>
      <c r="L82" s="4"/>
      <c r="M82" s="7">
        <v>0</v>
      </c>
      <c r="N82" s="7"/>
      <c r="O82" s="7">
        <v>103038</v>
      </c>
      <c r="P82" s="7"/>
      <c r="Q82" s="7">
        <v>0</v>
      </c>
      <c r="R82" s="7"/>
      <c r="S82" s="7">
        <f t="shared" si="6"/>
        <v>103038</v>
      </c>
      <c r="T82" s="4"/>
      <c r="U82" s="8">
        <f t="shared" si="7"/>
        <v>-1.0633260851308236E-7</v>
      </c>
    </row>
    <row r="83" spans="1:21">
      <c r="A83" s="13" t="s">
        <v>189</v>
      </c>
      <c r="C83" s="7">
        <v>0</v>
      </c>
      <c r="D83" s="7"/>
      <c r="E83" s="7">
        <v>0</v>
      </c>
      <c r="F83" s="7"/>
      <c r="G83" s="7">
        <v>0</v>
      </c>
      <c r="H83" s="7"/>
      <c r="I83" s="7">
        <f t="shared" si="8"/>
        <v>0</v>
      </c>
      <c r="J83" s="4"/>
      <c r="K83" s="17">
        <f>I83/$I$87</f>
        <v>0</v>
      </c>
      <c r="L83" s="4"/>
      <c r="M83" s="7">
        <v>0</v>
      </c>
      <c r="N83" s="7"/>
      <c r="O83" s="7">
        <v>20590834</v>
      </c>
      <c r="P83" s="7"/>
      <c r="Q83" s="7">
        <v>0</v>
      </c>
      <c r="R83" s="7"/>
      <c r="S83" s="7">
        <f t="shared" si="6"/>
        <v>20590834</v>
      </c>
      <c r="T83" s="4"/>
      <c r="U83" s="8">
        <f t="shared" si="7"/>
        <v>-2.1249219614898054E-5</v>
      </c>
    </row>
    <row r="84" spans="1:21">
      <c r="A84" s="13" t="s">
        <v>190</v>
      </c>
      <c r="C84" s="7">
        <v>0</v>
      </c>
      <c r="D84" s="7"/>
      <c r="E84" s="7">
        <v>0</v>
      </c>
      <c r="F84" s="7"/>
      <c r="G84" s="7">
        <v>0</v>
      </c>
      <c r="H84" s="7"/>
      <c r="I84" s="7">
        <f t="shared" si="8"/>
        <v>0</v>
      </c>
      <c r="J84" s="4"/>
      <c r="K84" s="17">
        <f t="shared" si="5"/>
        <v>0</v>
      </c>
      <c r="L84" s="4"/>
      <c r="M84" s="7">
        <v>0</v>
      </c>
      <c r="N84" s="7"/>
      <c r="O84" s="7">
        <v>1375805</v>
      </c>
      <c r="P84" s="7"/>
      <c r="Q84" s="7">
        <v>0</v>
      </c>
      <c r="R84" s="7"/>
      <c r="S84" s="7">
        <f t="shared" si="6"/>
        <v>1375805</v>
      </c>
      <c r="T84" s="4"/>
      <c r="U84" s="8">
        <f t="shared" si="7"/>
        <v>-1.4197959437813357E-6</v>
      </c>
    </row>
    <row r="85" spans="1:21">
      <c r="A85" s="13" t="s">
        <v>191</v>
      </c>
      <c r="C85" s="7">
        <v>0</v>
      </c>
      <c r="D85" s="7"/>
      <c r="E85" s="7">
        <v>0</v>
      </c>
      <c r="F85" s="7"/>
      <c r="G85" s="7">
        <v>0</v>
      </c>
      <c r="H85" s="7"/>
      <c r="I85" s="7">
        <f t="shared" si="8"/>
        <v>0</v>
      </c>
      <c r="J85" s="4"/>
      <c r="K85" s="17">
        <f t="shared" si="5"/>
        <v>0</v>
      </c>
      <c r="L85" s="4"/>
      <c r="M85" s="7">
        <v>0</v>
      </c>
      <c r="N85" s="7"/>
      <c r="O85" s="7">
        <v>-232300061</v>
      </c>
      <c r="P85" s="7"/>
      <c r="Q85" s="7">
        <v>0</v>
      </c>
      <c r="R85" s="7"/>
      <c r="S85" s="7">
        <f>M85+O85+Q85</f>
        <v>-232300061</v>
      </c>
      <c r="T85" s="4"/>
      <c r="U85" s="8">
        <f>S85/$S$87</f>
        <v>2.3972778435022178E-4</v>
      </c>
    </row>
    <row r="86" spans="1:21">
      <c r="A86" s="13" t="s">
        <v>192</v>
      </c>
      <c r="C86" s="7">
        <v>0</v>
      </c>
      <c r="D86" s="7"/>
      <c r="E86" s="7">
        <v>0</v>
      </c>
      <c r="F86" s="7"/>
      <c r="G86" s="7">
        <v>0</v>
      </c>
      <c r="H86" s="7"/>
      <c r="I86" s="7">
        <f t="shared" si="8"/>
        <v>0</v>
      </c>
      <c r="J86" s="4"/>
      <c r="K86" s="17">
        <f t="shared" si="5"/>
        <v>0</v>
      </c>
      <c r="L86" s="4"/>
      <c r="M86" s="7">
        <v>0</v>
      </c>
      <c r="N86" s="7"/>
      <c r="O86" s="7">
        <v>-167757959</v>
      </c>
      <c r="P86" s="7"/>
      <c r="Q86" s="7">
        <v>0</v>
      </c>
      <c r="R86" s="7"/>
      <c r="S86" s="7">
        <f t="shared" si="6"/>
        <v>-167757959</v>
      </c>
      <c r="T86" s="4"/>
      <c r="U86" s="8">
        <f t="shared" si="7"/>
        <v>1.7312196839322115E-4</v>
      </c>
    </row>
    <row r="87" spans="1:21" ht="24.75" thickBot="1">
      <c r="C87" s="11">
        <f>SUM(C8:C86)</f>
        <v>0</v>
      </c>
      <c r="D87" s="7"/>
      <c r="E87" s="11">
        <f>SUM(E8:E86)</f>
        <v>59823928835</v>
      </c>
      <c r="F87" s="7"/>
      <c r="G87" s="11">
        <f>SUM(G8:G86)</f>
        <v>-53227392417</v>
      </c>
      <c r="H87" s="7"/>
      <c r="I87" s="11">
        <f>SUM(I8:I86)</f>
        <v>6596536418</v>
      </c>
      <c r="J87" s="4"/>
      <c r="K87" s="21">
        <f>SUM(K8:K86)</f>
        <v>0.99999999999999944</v>
      </c>
      <c r="L87" s="4"/>
      <c r="M87" s="11">
        <f>SUM(M8:M86)</f>
        <v>53204000000</v>
      </c>
      <c r="N87" s="4"/>
      <c r="O87" s="11">
        <f>SUM(O8:O86)</f>
        <v>-959643847712</v>
      </c>
      <c r="P87" s="4"/>
      <c r="Q87" s="11">
        <f>SUM(Q8:Q86)</f>
        <v>-62576161966</v>
      </c>
      <c r="R87" s="4"/>
      <c r="S87" s="11">
        <f>SUM(S8:S86)</f>
        <v>-969016009678</v>
      </c>
      <c r="T87" s="4"/>
      <c r="U87" s="20">
        <f>SUM(U8:U86)</f>
        <v>0.99999999999999956</v>
      </c>
    </row>
    <row r="88" spans="1:21" ht="24.75" thickTop="1">
      <c r="C88" s="12"/>
      <c r="D88" s="12"/>
      <c r="E88" s="12"/>
      <c r="F88" s="12"/>
      <c r="G88" s="12"/>
      <c r="H88" s="12"/>
      <c r="I88" s="12"/>
      <c r="M88" s="12"/>
      <c r="O88" s="12"/>
      <c r="Q88" s="12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1"/>
  <sheetViews>
    <sheetView rightToLeft="1" topLeftCell="A13" workbookViewId="0">
      <selection activeCell="A28" sqref="A28:XFD28"/>
    </sheetView>
  </sheetViews>
  <sheetFormatPr defaultRowHeight="24"/>
  <cols>
    <col min="1" max="1" width="30.85546875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4.2851562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18.1406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4.75">
      <c r="A3" s="18" t="s">
        <v>131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4.75">
      <c r="A6" s="22" t="s">
        <v>135</v>
      </c>
      <c r="C6" s="19" t="s">
        <v>133</v>
      </c>
      <c r="D6" s="19" t="s">
        <v>133</v>
      </c>
      <c r="E6" s="19" t="s">
        <v>133</v>
      </c>
      <c r="F6" s="19" t="s">
        <v>133</v>
      </c>
      <c r="G6" s="19" t="s">
        <v>133</v>
      </c>
      <c r="H6" s="19" t="s">
        <v>133</v>
      </c>
      <c r="I6" s="19" t="s">
        <v>133</v>
      </c>
      <c r="K6" s="19" t="s">
        <v>134</v>
      </c>
      <c r="L6" s="19" t="s">
        <v>134</v>
      </c>
      <c r="M6" s="19" t="s">
        <v>134</v>
      </c>
      <c r="N6" s="19" t="s">
        <v>134</v>
      </c>
      <c r="O6" s="19" t="s">
        <v>134</v>
      </c>
      <c r="P6" s="19" t="s">
        <v>134</v>
      </c>
      <c r="Q6" s="19" t="s">
        <v>134</v>
      </c>
    </row>
    <row r="7" spans="1:17" ht="24.75">
      <c r="A7" s="19" t="s">
        <v>135</v>
      </c>
      <c r="C7" s="19" t="s">
        <v>166</v>
      </c>
      <c r="E7" s="19" t="s">
        <v>163</v>
      </c>
      <c r="G7" s="19" t="s">
        <v>164</v>
      </c>
      <c r="I7" s="19" t="s">
        <v>167</v>
      </c>
      <c r="K7" s="19" t="s">
        <v>166</v>
      </c>
      <c r="M7" s="19" t="s">
        <v>163</v>
      </c>
      <c r="O7" s="19" t="s">
        <v>164</v>
      </c>
      <c r="Q7" s="19" t="s">
        <v>167</v>
      </c>
    </row>
    <row r="8" spans="1:17">
      <c r="A8" s="1" t="s">
        <v>102</v>
      </c>
      <c r="C8" s="5">
        <v>0</v>
      </c>
      <c r="D8" s="4"/>
      <c r="E8" s="5">
        <v>0</v>
      </c>
      <c r="F8" s="4"/>
      <c r="G8" s="5">
        <v>2559319425</v>
      </c>
      <c r="H8" s="4"/>
      <c r="I8" s="5">
        <f>C8+E8+G8</f>
        <v>2559319425</v>
      </c>
      <c r="J8" s="4"/>
      <c r="K8" s="5">
        <v>0</v>
      </c>
      <c r="L8" s="4"/>
      <c r="M8" s="5">
        <v>0</v>
      </c>
      <c r="N8" s="4"/>
      <c r="O8" s="5">
        <v>3012837210</v>
      </c>
      <c r="P8" s="4"/>
      <c r="Q8" s="5">
        <f>O8+M8+K8</f>
        <v>3012837210</v>
      </c>
    </row>
    <row r="9" spans="1:17">
      <c r="A9" s="1" t="s">
        <v>85</v>
      </c>
      <c r="C9" s="5">
        <v>0</v>
      </c>
      <c r="D9" s="4"/>
      <c r="E9" s="5">
        <v>0</v>
      </c>
      <c r="F9" s="4"/>
      <c r="G9" s="5">
        <v>49427734</v>
      </c>
      <c r="H9" s="4"/>
      <c r="I9" s="5">
        <f t="shared" ref="I9:I26" si="0">C9+E9+G9</f>
        <v>49427734</v>
      </c>
      <c r="J9" s="4"/>
      <c r="K9" s="5">
        <v>0</v>
      </c>
      <c r="L9" s="4"/>
      <c r="M9" s="5">
        <v>0</v>
      </c>
      <c r="N9" s="4"/>
      <c r="O9" s="5">
        <v>49427734</v>
      </c>
      <c r="P9" s="4"/>
      <c r="Q9" s="5">
        <f t="shared" ref="Q9:Q26" si="1">O9+M9+K9</f>
        <v>49427734</v>
      </c>
    </row>
    <row r="10" spans="1:17">
      <c r="A10" s="1" t="s">
        <v>81</v>
      </c>
      <c r="C10" s="5">
        <v>0</v>
      </c>
      <c r="D10" s="4"/>
      <c r="E10" s="5">
        <v>0</v>
      </c>
      <c r="F10" s="4"/>
      <c r="G10" s="5">
        <v>641759373</v>
      </c>
      <c r="H10" s="4"/>
      <c r="I10" s="5">
        <f t="shared" si="0"/>
        <v>641759373</v>
      </c>
      <c r="J10" s="4"/>
      <c r="K10" s="5">
        <v>0</v>
      </c>
      <c r="L10" s="4"/>
      <c r="M10" s="5">
        <v>0</v>
      </c>
      <c r="N10" s="4"/>
      <c r="O10" s="5">
        <v>641759373</v>
      </c>
      <c r="P10" s="4"/>
      <c r="Q10" s="5">
        <f t="shared" si="1"/>
        <v>641759373</v>
      </c>
    </row>
    <row r="11" spans="1:17">
      <c r="A11" s="1" t="s">
        <v>94</v>
      </c>
      <c r="C11" s="5">
        <v>0</v>
      </c>
      <c r="D11" s="4"/>
      <c r="E11" s="5">
        <v>189815190</v>
      </c>
      <c r="F11" s="4"/>
      <c r="G11" s="5">
        <v>1572907821</v>
      </c>
      <c r="H11" s="4"/>
      <c r="I11" s="5">
        <f t="shared" si="0"/>
        <v>1762723011</v>
      </c>
      <c r="J11" s="4"/>
      <c r="K11" s="5">
        <v>0</v>
      </c>
      <c r="L11" s="4"/>
      <c r="M11" s="5">
        <v>3814082172</v>
      </c>
      <c r="N11" s="4"/>
      <c r="O11" s="5">
        <v>1572907821</v>
      </c>
      <c r="P11" s="4"/>
      <c r="Q11" s="5">
        <f t="shared" si="1"/>
        <v>5386989993</v>
      </c>
    </row>
    <row r="12" spans="1:17">
      <c r="A12" s="1" t="s">
        <v>100</v>
      </c>
      <c r="C12" s="5">
        <v>0</v>
      </c>
      <c r="D12" s="4"/>
      <c r="E12" s="5">
        <v>0</v>
      </c>
      <c r="F12" s="4"/>
      <c r="G12" s="5">
        <v>2504623</v>
      </c>
      <c r="H12" s="4"/>
      <c r="I12" s="5">
        <f t="shared" si="0"/>
        <v>2504623</v>
      </c>
      <c r="J12" s="4"/>
      <c r="K12" s="5">
        <v>0</v>
      </c>
      <c r="L12" s="4"/>
      <c r="M12" s="5">
        <v>0</v>
      </c>
      <c r="N12" s="4"/>
      <c r="O12" s="5">
        <v>609894515</v>
      </c>
      <c r="P12" s="4"/>
      <c r="Q12" s="5">
        <f t="shared" si="1"/>
        <v>609894515</v>
      </c>
    </row>
    <row r="13" spans="1:17">
      <c r="A13" s="1" t="s">
        <v>154</v>
      </c>
      <c r="C13" s="5">
        <v>0</v>
      </c>
      <c r="D13" s="4"/>
      <c r="E13" s="5">
        <v>0</v>
      </c>
      <c r="F13" s="4"/>
      <c r="G13" s="5">
        <v>0</v>
      </c>
      <c r="H13" s="4"/>
      <c r="I13" s="5">
        <f t="shared" si="0"/>
        <v>0</v>
      </c>
      <c r="J13" s="4"/>
      <c r="K13" s="5">
        <v>0</v>
      </c>
      <c r="L13" s="4"/>
      <c r="M13" s="5">
        <v>0</v>
      </c>
      <c r="N13" s="4"/>
      <c r="O13" s="5">
        <v>7736980</v>
      </c>
      <c r="P13" s="4"/>
      <c r="Q13" s="5">
        <f t="shared" si="1"/>
        <v>7736980</v>
      </c>
    </row>
    <row r="14" spans="1:17">
      <c r="A14" s="1" t="s">
        <v>155</v>
      </c>
      <c r="C14" s="5">
        <v>0</v>
      </c>
      <c r="D14" s="4"/>
      <c r="E14" s="5">
        <v>0</v>
      </c>
      <c r="F14" s="4"/>
      <c r="G14" s="5">
        <v>0</v>
      </c>
      <c r="H14" s="4"/>
      <c r="I14" s="5">
        <f t="shared" si="0"/>
        <v>0</v>
      </c>
      <c r="J14" s="4"/>
      <c r="K14" s="5">
        <v>0</v>
      </c>
      <c r="L14" s="4"/>
      <c r="M14" s="5">
        <v>0</v>
      </c>
      <c r="N14" s="4"/>
      <c r="O14" s="5">
        <v>186711479</v>
      </c>
      <c r="P14" s="4"/>
      <c r="Q14" s="5">
        <f t="shared" si="1"/>
        <v>186711479</v>
      </c>
    </row>
    <row r="15" spans="1:17">
      <c r="A15" s="1" t="s">
        <v>109</v>
      </c>
      <c r="C15" s="5">
        <v>1288192466</v>
      </c>
      <c r="D15" s="4"/>
      <c r="E15" s="5">
        <v>279149395</v>
      </c>
      <c r="F15" s="4"/>
      <c r="G15" s="5">
        <v>0</v>
      </c>
      <c r="H15" s="4"/>
      <c r="I15" s="5">
        <f t="shared" si="0"/>
        <v>1567341861</v>
      </c>
      <c r="J15" s="4"/>
      <c r="K15" s="5">
        <v>3638282696</v>
      </c>
      <c r="L15" s="4"/>
      <c r="M15" s="5">
        <v>1225640311</v>
      </c>
      <c r="N15" s="4"/>
      <c r="O15" s="5">
        <v>604151536</v>
      </c>
      <c r="P15" s="4"/>
      <c r="Q15" s="5">
        <f t="shared" si="1"/>
        <v>5468074543</v>
      </c>
    </row>
    <row r="16" spans="1:17">
      <c r="A16" s="1" t="s">
        <v>156</v>
      </c>
      <c r="C16" s="5">
        <v>0</v>
      </c>
      <c r="D16" s="4"/>
      <c r="E16" s="5">
        <v>0</v>
      </c>
      <c r="F16" s="4"/>
      <c r="G16" s="5">
        <v>0</v>
      </c>
      <c r="H16" s="4"/>
      <c r="I16" s="5">
        <f t="shared" si="0"/>
        <v>0</v>
      </c>
      <c r="J16" s="4"/>
      <c r="K16" s="5">
        <v>0</v>
      </c>
      <c r="L16" s="4"/>
      <c r="M16" s="5">
        <v>0</v>
      </c>
      <c r="N16" s="4"/>
      <c r="O16" s="5">
        <v>179862549</v>
      </c>
      <c r="P16" s="4"/>
      <c r="Q16" s="5">
        <f t="shared" si="1"/>
        <v>179862549</v>
      </c>
    </row>
    <row r="17" spans="1:17">
      <c r="A17" s="1" t="s">
        <v>157</v>
      </c>
      <c r="C17" s="5">
        <v>0</v>
      </c>
      <c r="D17" s="4"/>
      <c r="E17" s="5">
        <v>0</v>
      </c>
      <c r="F17" s="4"/>
      <c r="G17" s="5">
        <v>0</v>
      </c>
      <c r="H17" s="4"/>
      <c r="I17" s="5">
        <f t="shared" si="0"/>
        <v>0</v>
      </c>
      <c r="J17" s="4"/>
      <c r="K17" s="5">
        <v>0</v>
      </c>
      <c r="L17" s="4"/>
      <c r="M17" s="5">
        <v>0</v>
      </c>
      <c r="N17" s="4"/>
      <c r="O17" s="5">
        <v>6768346969</v>
      </c>
      <c r="P17" s="4"/>
      <c r="Q17" s="5">
        <f t="shared" si="1"/>
        <v>6768346969</v>
      </c>
    </row>
    <row r="18" spans="1:17">
      <c r="A18" s="1" t="s">
        <v>158</v>
      </c>
      <c r="C18" s="5">
        <v>0</v>
      </c>
      <c r="D18" s="4"/>
      <c r="E18" s="5">
        <v>0</v>
      </c>
      <c r="F18" s="4"/>
      <c r="G18" s="5">
        <v>0</v>
      </c>
      <c r="H18" s="4"/>
      <c r="I18" s="5">
        <f t="shared" si="0"/>
        <v>0</v>
      </c>
      <c r="J18" s="4"/>
      <c r="K18" s="5">
        <v>0</v>
      </c>
      <c r="L18" s="4"/>
      <c r="M18" s="5">
        <v>0</v>
      </c>
      <c r="N18" s="4"/>
      <c r="O18" s="5">
        <v>198713979</v>
      </c>
      <c r="P18" s="4"/>
      <c r="Q18" s="5">
        <f t="shared" si="1"/>
        <v>198713979</v>
      </c>
    </row>
    <row r="19" spans="1:17">
      <c r="A19" s="1" t="s">
        <v>159</v>
      </c>
      <c r="C19" s="5">
        <v>0</v>
      </c>
      <c r="D19" s="4"/>
      <c r="E19" s="5">
        <v>0</v>
      </c>
      <c r="F19" s="4"/>
      <c r="G19" s="5">
        <v>0</v>
      </c>
      <c r="H19" s="4"/>
      <c r="I19" s="5">
        <f t="shared" si="0"/>
        <v>0</v>
      </c>
      <c r="J19" s="4"/>
      <c r="K19" s="5">
        <v>0</v>
      </c>
      <c r="L19" s="4"/>
      <c r="M19" s="5">
        <v>0</v>
      </c>
      <c r="N19" s="4"/>
      <c r="O19" s="5">
        <v>49463036</v>
      </c>
      <c r="P19" s="4"/>
      <c r="Q19" s="5">
        <f t="shared" si="1"/>
        <v>49463036</v>
      </c>
    </row>
    <row r="20" spans="1:17">
      <c r="A20" s="1" t="s">
        <v>97</v>
      </c>
      <c r="C20" s="5">
        <v>0</v>
      </c>
      <c r="D20" s="4"/>
      <c r="E20" s="5">
        <v>1330508302</v>
      </c>
      <c r="F20" s="4"/>
      <c r="G20" s="5">
        <v>0</v>
      </c>
      <c r="H20" s="4"/>
      <c r="I20" s="5">
        <f t="shared" si="0"/>
        <v>1330508302</v>
      </c>
      <c r="J20" s="4"/>
      <c r="K20" s="5">
        <v>0</v>
      </c>
      <c r="L20" s="4"/>
      <c r="M20" s="5">
        <v>2738576585</v>
      </c>
      <c r="N20" s="4"/>
      <c r="O20" s="5">
        <v>413006439</v>
      </c>
      <c r="P20" s="4"/>
      <c r="Q20" s="5">
        <f t="shared" si="1"/>
        <v>3151583024</v>
      </c>
    </row>
    <row r="21" spans="1:17">
      <c r="A21" s="1" t="s">
        <v>160</v>
      </c>
      <c r="C21" s="5">
        <v>0</v>
      </c>
      <c r="D21" s="4"/>
      <c r="E21" s="5">
        <v>0</v>
      </c>
      <c r="F21" s="4"/>
      <c r="G21" s="5">
        <v>0</v>
      </c>
      <c r="H21" s="4"/>
      <c r="I21" s="5">
        <f t="shared" si="0"/>
        <v>0</v>
      </c>
      <c r="J21" s="4"/>
      <c r="K21" s="5">
        <v>0</v>
      </c>
      <c r="L21" s="4"/>
      <c r="M21" s="5">
        <v>0</v>
      </c>
      <c r="N21" s="4"/>
      <c r="O21" s="5">
        <v>5731279259</v>
      </c>
      <c r="P21" s="4"/>
      <c r="Q21" s="5">
        <f t="shared" si="1"/>
        <v>5731279259</v>
      </c>
    </row>
    <row r="22" spans="1:17">
      <c r="A22" s="1" t="s">
        <v>161</v>
      </c>
      <c r="C22" s="5">
        <v>0</v>
      </c>
      <c r="D22" s="4"/>
      <c r="E22" s="5">
        <v>0</v>
      </c>
      <c r="F22" s="4"/>
      <c r="G22" s="5">
        <v>0</v>
      </c>
      <c r="H22" s="4"/>
      <c r="I22" s="5">
        <f t="shared" si="0"/>
        <v>0</v>
      </c>
      <c r="J22" s="4"/>
      <c r="K22" s="5">
        <v>0</v>
      </c>
      <c r="L22" s="4"/>
      <c r="M22" s="5">
        <v>0</v>
      </c>
      <c r="N22" s="4"/>
      <c r="O22" s="5">
        <v>669878563</v>
      </c>
      <c r="P22" s="4"/>
      <c r="Q22" s="5">
        <f t="shared" si="1"/>
        <v>669878563</v>
      </c>
    </row>
    <row r="23" spans="1:17">
      <c r="A23" s="1" t="s">
        <v>91</v>
      </c>
      <c r="C23" s="5">
        <v>0</v>
      </c>
      <c r="D23" s="4"/>
      <c r="E23" s="5">
        <v>184882644</v>
      </c>
      <c r="F23" s="4"/>
      <c r="G23" s="5">
        <v>0</v>
      </c>
      <c r="H23" s="4"/>
      <c r="I23" s="5">
        <f t="shared" si="0"/>
        <v>184882644</v>
      </c>
      <c r="J23" s="4"/>
      <c r="K23" s="5">
        <v>0</v>
      </c>
      <c r="L23" s="4"/>
      <c r="M23" s="5">
        <v>475781909</v>
      </c>
      <c r="N23" s="4"/>
      <c r="O23" s="5">
        <v>1349313275</v>
      </c>
      <c r="P23" s="4"/>
      <c r="Q23" s="5">
        <f t="shared" si="1"/>
        <v>1825095184</v>
      </c>
    </row>
    <row r="24" spans="1:17">
      <c r="A24" s="1" t="s">
        <v>103</v>
      </c>
      <c r="C24" s="5">
        <v>21811852</v>
      </c>
      <c r="D24" s="4"/>
      <c r="E24" s="5">
        <v>6302607</v>
      </c>
      <c r="F24" s="4"/>
      <c r="G24" s="5">
        <v>0</v>
      </c>
      <c r="H24" s="4"/>
      <c r="I24" s="5">
        <f t="shared" si="0"/>
        <v>28114459</v>
      </c>
      <c r="J24" s="4"/>
      <c r="K24" s="5">
        <v>43114080</v>
      </c>
      <c r="L24" s="4"/>
      <c r="M24" s="5">
        <v>24454116</v>
      </c>
      <c r="N24" s="4"/>
      <c r="O24" s="5">
        <v>0</v>
      </c>
      <c r="P24" s="4"/>
      <c r="Q24" s="5">
        <f t="shared" si="1"/>
        <v>67568196</v>
      </c>
    </row>
    <row r="25" spans="1:17">
      <c r="A25" s="1" t="s">
        <v>106</v>
      </c>
      <c r="C25" s="5">
        <v>1793567621</v>
      </c>
      <c r="D25" s="4"/>
      <c r="E25" s="5">
        <v>1724267420</v>
      </c>
      <c r="F25" s="4"/>
      <c r="G25" s="5">
        <v>0</v>
      </c>
      <c r="H25" s="4"/>
      <c r="I25" s="5">
        <f t="shared" si="0"/>
        <v>3517835041</v>
      </c>
      <c r="J25" s="4"/>
      <c r="K25" s="5">
        <v>3557286057</v>
      </c>
      <c r="L25" s="4"/>
      <c r="M25" s="5">
        <v>1724267420</v>
      </c>
      <c r="N25" s="4"/>
      <c r="O25" s="5">
        <v>0</v>
      </c>
      <c r="P25" s="4"/>
      <c r="Q25" s="5">
        <f t="shared" si="1"/>
        <v>5281553477</v>
      </c>
    </row>
    <row r="26" spans="1:17">
      <c r="A26" s="1" t="s">
        <v>88</v>
      </c>
      <c r="C26" s="5">
        <v>0</v>
      </c>
      <c r="D26" s="4"/>
      <c r="E26" s="5">
        <v>1359753</v>
      </c>
      <c r="F26" s="4"/>
      <c r="G26" s="5">
        <v>0</v>
      </c>
      <c r="H26" s="4"/>
      <c r="I26" s="5">
        <f t="shared" si="0"/>
        <v>1359753</v>
      </c>
      <c r="J26" s="4"/>
      <c r="K26" s="5">
        <v>0</v>
      </c>
      <c r="L26" s="4"/>
      <c r="M26" s="5">
        <v>3577351</v>
      </c>
      <c r="N26" s="4"/>
      <c r="O26" s="5">
        <v>0</v>
      </c>
      <c r="P26" s="4"/>
      <c r="Q26" s="5">
        <f t="shared" si="1"/>
        <v>3577351</v>
      </c>
    </row>
    <row r="27" spans="1:17" ht="24.75" thickBot="1">
      <c r="C27" s="6">
        <f>SUM(C8:C26)</f>
        <v>3103571939</v>
      </c>
      <c r="D27" s="4"/>
      <c r="E27" s="6">
        <f>SUM(E8:E26)</f>
        <v>3716285311</v>
      </c>
      <c r="F27" s="4"/>
      <c r="G27" s="6">
        <f>SUM(G8:G26)</f>
        <v>4825918976</v>
      </c>
      <c r="H27" s="4"/>
      <c r="I27" s="6">
        <f>SUM(I8:I26)</f>
        <v>11645776226</v>
      </c>
      <c r="J27" s="4"/>
      <c r="K27" s="6">
        <f>SUM(K8:K26)</f>
        <v>7238682833</v>
      </c>
      <c r="L27" s="4"/>
      <c r="M27" s="6">
        <f>SUM(M8:M26)</f>
        <v>10006379864</v>
      </c>
      <c r="N27" s="4"/>
      <c r="O27" s="6">
        <f>SUM(O8:O26)</f>
        <v>22045290717</v>
      </c>
      <c r="P27" s="4"/>
      <c r="Q27" s="6">
        <f>SUM(Q8:Q26)</f>
        <v>39290353414</v>
      </c>
    </row>
    <row r="28" spans="1:17" ht="24.75" thickTop="1">
      <c r="C28" s="5"/>
      <c r="D28" s="4"/>
      <c r="E28" s="5"/>
      <c r="F28" s="4"/>
      <c r="G28" s="5"/>
      <c r="H28" s="4"/>
      <c r="I28" s="4"/>
      <c r="J28" s="4"/>
      <c r="K28" s="5"/>
      <c r="L28" s="4"/>
      <c r="M28" s="5"/>
      <c r="N28" s="4"/>
      <c r="O28" s="5"/>
      <c r="P28" s="4"/>
      <c r="Q28" s="4"/>
    </row>
    <row r="29" spans="1:17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</sheetData>
  <mergeCells count="14">
    <mergeCell ref="K7"/>
    <mergeCell ref="M7"/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2023-11-28T04:44:54Z</dcterms:modified>
</cp:coreProperties>
</file>