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ghayouri\Desktop\پرتفوی آذر\"/>
    </mc:Choice>
  </mc:AlternateContent>
  <xr:revisionPtr revIDLastSave="0" documentId="13_ncr:1_{E8FE46A7-E889-437A-8773-A2CCA5C6D4E6}" xr6:coauthVersionLast="47" xr6:coauthVersionMax="47" xr10:uidLastSave="{00000000-0000-0000-0000-000000000000}"/>
  <bookViews>
    <workbookView xWindow="28680" yWindow="-120" windowWidth="29040" windowHeight="15840" firstSheet="2" activeTab="7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سود سهام" sheetId="8" r:id="rId5"/>
    <sheet name="درآمد ناشی از تغییر قیمت اوراق" sheetId="9" r:id="rId6"/>
    <sheet name="درآمد ناشی از فروش" sheetId="10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ایر درآمدها" sheetId="14" r:id="rId11"/>
    <sheet name="جمع درآمدها" sheetId="15" r:id="rId12"/>
  </sheets>
  <definedNames>
    <definedName name="_xlnm._FilterDatabase" localSheetId="5" hidden="1">'درآمد ناشی از تغییر قیمت اوراق'!$A$7:$A$67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5" l="1"/>
  <c r="C10" i="15"/>
  <c r="C9" i="15"/>
  <c r="C8" i="15"/>
  <c r="C7" i="15"/>
  <c r="Q17" i="10"/>
  <c r="S70" i="11"/>
  <c r="S71" i="11"/>
  <c r="S72" i="11"/>
  <c r="S73" i="11"/>
  <c r="S74" i="11"/>
  <c r="S75" i="11"/>
  <c r="S76" i="11"/>
  <c r="S77" i="11"/>
  <c r="S78" i="11"/>
  <c r="S79" i="11"/>
  <c r="S80" i="11"/>
  <c r="S81" i="11"/>
  <c r="S82" i="11"/>
  <c r="S83" i="11"/>
  <c r="Q84" i="11"/>
  <c r="M84" i="11"/>
  <c r="O84" i="11"/>
  <c r="G84" i="11"/>
  <c r="E84" i="11"/>
  <c r="C84" i="11"/>
  <c r="I70" i="11"/>
  <c r="I71" i="11"/>
  <c r="I72" i="11"/>
  <c r="I73" i="11"/>
  <c r="I74" i="11"/>
  <c r="I75" i="11"/>
  <c r="I76" i="11"/>
  <c r="I77" i="11"/>
  <c r="I78" i="11"/>
  <c r="I79" i="11"/>
  <c r="I80" i="11"/>
  <c r="I81" i="11"/>
  <c r="I82" i="11"/>
  <c r="I83" i="11"/>
  <c r="G63" i="10"/>
  <c r="I49" i="10"/>
  <c r="E63" i="10"/>
  <c r="G11" i="15"/>
  <c r="D11" i="15"/>
  <c r="F11" i="15"/>
  <c r="K11" i="13"/>
  <c r="K9" i="13"/>
  <c r="K10" i="13"/>
  <c r="K8" i="13"/>
  <c r="G11" i="13"/>
  <c r="G9" i="13"/>
  <c r="G10" i="13"/>
  <c r="G8" i="13"/>
  <c r="E11" i="13"/>
  <c r="I11" i="13"/>
  <c r="O28" i="12"/>
  <c r="M28" i="12"/>
  <c r="K28" i="12"/>
  <c r="G28" i="12"/>
  <c r="E28" i="12"/>
  <c r="C28" i="12"/>
  <c r="Q9" i="12"/>
  <c r="Q10" i="12"/>
  <c r="Q11" i="12"/>
  <c r="Q12" i="12"/>
  <c r="Q13" i="12"/>
  <c r="Q14" i="12"/>
  <c r="Q15" i="12"/>
  <c r="Q16" i="12"/>
  <c r="Q17" i="12"/>
  <c r="Q18" i="12"/>
  <c r="Q19" i="12"/>
  <c r="Q20" i="12"/>
  <c r="Q21" i="12"/>
  <c r="Q22" i="12"/>
  <c r="Q23" i="12"/>
  <c r="Q24" i="12"/>
  <c r="Q25" i="12"/>
  <c r="Q26" i="12"/>
  <c r="Q28" i="12" s="1"/>
  <c r="Q27" i="12"/>
  <c r="Q8" i="12"/>
  <c r="I8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25" i="12"/>
  <c r="I26" i="12"/>
  <c r="I28" i="12" s="1"/>
  <c r="I27" i="12"/>
  <c r="I8" i="11"/>
  <c r="S8" i="11"/>
  <c r="S9" i="11"/>
  <c r="S10" i="11"/>
  <c r="S11" i="11"/>
  <c r="S12" i="11"/>
  <c r="S13" i="11"/>
  <c r="S14" i="11"/>
  <c r="S15" i="11"/>
  <c r="S16" i="11"/>
  <c r="S17" i="11"/>
  <c r="S84" i="11" s="1"/>
  <c r="S18" i="11"/>
  <c r="S19" i="11"/>
  <c r="S20" i="11"/>
  <c r="S21" i="11"/>
  <c r="S22" i="11"/>
  <c r="S23" i="11"/>
  <c r="S24" i="11"/>
  <c r="S25" i="11"/>
  <c r="S26" i="11"/>
  <c r="S27" i="11"/>
  <c r="S28" i="11"/>
  <c r="S29" i="11"/>
  <c r="S30" i="11"/>
  <c r="S31" i="11"/>
  <c r="S32" i="11"/>
  <c r="S33" i="11"/>
  <c r="S34" i="11"/>
  <c r="S35" i="11"/>
  <c r="S36" i="11"/>
  <c r="S37" i="11"/>
  <c r="S38" i="11"/>
  <c r="S39" i="11"/>
  <c r="S40" i="11"/>
  <c r="S41" i="11"/>
  <c r="S42" i="11"/>
  <c r="S43" i="11"/>
  <c r="S44" i="11"/>
  <c r="S45" i="11"/>
  <c r="S46" i="11"/>
  <c r="S47" i="11"/>
  <c r="S48" i="11"/>
  <c r="S49" i="11"/>
  <c r="S50" i="11"/>
  <c r="S51" i="11"/>
  <c r="S52" i="11"/>
  <c r="S53" i="11"/>
  <c r="S54" i="11"/>
  <c r="S55" i="11"/>
  <c r="S56" i="11"/>
  <c r="S57" i="11"/>
  <c r="S58" i="11"/>
  <c r="S59" i="11"/>
  <c r="S60" i="11"/>
  <c r="S61" i="11"/>
  <c r="S62" i="11"/>
  <c r="S63" i="11"/>
  <c r="S64" i="11"/>
  <c r="S65" i="11"/>
  <c r="S66" i="11"/>
  <c r="S67" i="11"/>
  <c r="S68" i="11"/>
  <c r="S69" i="1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26" i="11"/>
  <c r="I27" i="11"/>
  <c r="I28" i="11"/>
  <c r="I29" i="11"/>
  <c r="I30" i="11"/>
  <c r="I31" i="11"/>
  <c r="I32" i="11"/>
  <c r="I33" i="11"/>
  <c r="I34" i="11"/>
  <c r="I35" i="11"/>
  <c r="I36" i="11"/>
  <c r="I37" i="11"/>
  <c r="I38" i="11"/>
  <c r="I39" i="11"/>
  <c r="I40" i="11"/>
  <c r="I41" i="11"/>
  <c r="I42" i="11"/>
  <c r="I43" i="11"/>
  <c r="I44" i="11"/>
  <c r="I45" i="11"/>
  <c r="I46" i="11"/>
  <c r="I47" i="11"/>
  <c r="I48" i="11"/>
  <c r="I49" i="11"/>
  <c r="I50" i="11"/>
  <c r="I51" i="11"/>
  <c r="I52" i="11"/>
  <c r="I53" i="11"/>
  <c r="I54" i="11"/>
  <c r="I55" i="11"/>
  <c r="I56" i="11"/>
  <c r="I57" i="11"/>
  <c r="I58" i="11"/>
  <c r="I59" i="11"/>
  <c r="I60" i="11"/>
  <c r="I61" i="11"/>
  <c r="I62" i="11"/>
  <c r="I63" i="11"/>
  <c r="I64" i="11"/>
  <c r="I65" i="11"/>
  <c r="I66" i="11"/>
  <c r="I67" i="11"/>
  <c r="I68" i="11"/>
  <c r="I69" i="11"/>
  <c r="I63" i="10"/>
  <c r="M63" i="10"/>
  <c r="O63" i="10"/>
  <c r="Q9" i="10"/>
  <c r="Q10" i="10"/>
  <c r="Q11" i="10"/>
  <c r="Q12" i="10"/>
  <c r="Q13" i="10"/>
  <c r="Q14" i="10"/>
  <c r="Q15" i="10"/>
  <c r="Q16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8" i="10"/>
  <c r="I80" i="9"/>
  <c r="G80" i="9"/>
  <c r="E80" i="9"/>
  <c r="M80" i="9"/>
  <c r="O80" i="9"/>
  <c r="Q80" i="9"/>
  <c r="Q65" i="9"/>
  <c r="Q9" i="9"/>
  <c r="Q10" i="9"/>
  <c r="Q11" i="9"/>
  <c r="Q12" i="9"/>
  <c r="Q13" i="9"/>
  <c r="Q14" i="9"/>
  <c r="Q15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66" i="9"/>
  <c r="Q67" i="9"/>
  <c r="Q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8" i="9"/>
  <c r="Q9" i="8"/>
  <c r="I9" i="8"/>
  <c r="K9" i="8"/>
  <c r="M9" i="8"/>
  <c r="O9" i="8"/>
  <c r="S9" i="8"/>
  <c r="I14" i="7"/>
  <c r="K14" i="7"/>
  <c r="M14" i="7"/>
  <c r="O14" i="7"/>
  <c r="Q14" i="7"/>
  <c r="S14" i="7"/>
  <c r="S11" i="6"/>
  <c r="K11" i="6"/>
  <c r="M11" i="6"/>
  <c r="O11" i="6"/>
  <c r="Q11" i="6"/>
  <c r="AK17" i="3"/>
  <c r="AI17" i="3"/>
  <c r="Q17" i="3"/>
  <c r="S17" i="3"/>
  <c r="W17" i="3"/>
  <c r="AA17" i="3"/>
  <c r="AG17" i="3"/>
  <c r="Y66" i="1"/>
  <c r="E66" i="1"/>
  <c r="G66" i="1"/>
  <c r="K66" i="1"/>
  <c r="O66" i="1"/>
  <c r="U66" i="1"/>
  <c r="W66" i="1"/>
  <c r="U76" i="11" l="1"/>
  <c r="U72" i="11"/>
  <c r="U73" i="11"/>
  <c r="U77" i="11"/>
  <c r="U70" i="11"/>
  <c r="U78" i="11"/>
  <c r="U81" i="11"/>
  <c r="U71" i="11"/>
  <c r="U79" i="11"/>
  <c r="U80" i="11"/>
  <c r="U74" i="11"/>
  <c r="U82" i="11"/>
  <c r="U75" i="11"/>
  <c r="U83" i="11"/>
  <c r="Q63" i="10"/>
  <c r="U12" i="11"/>
  <c r="I84" i="11"/>
  <c r="K70" i="11" s="1"/>
  <c r="K82" i="11"/>
  <c r="K74" i="11"/>
  <c r="K75" i="11"/>
  <c r="K18" i="11"/>
  <c r="K32" i="11"/>
  <c r="K63" i="11"/>
  <c r="K52" i="11"/>
  <c r="K16" i="11"/>
  <c r="K20" i="11"/>
  <c r="K28" i="11"/>
  <c r="K59" i="11"/>
  <c r="K35" i="11"/>
  <c r="K27" i="11"/>
  <c r="K19" i="11"/>
  <c r="K58" i="11"/>
  <c r="K34" i="11"/>
  <c r="K49" i="11"/>
  <c r="K41" i="11"/>
  <c r="K25" i="11"/>
  <c r="K17" i="11"/>
  <c r="K9" i="11"/>
  <c r="K23" i="11"/>
  <c r="K62" i="11"/>
  <c r="K54" i="11"/>
  <c r="K46" i="11"/>
  <c r="K38" i="11"/>
  <c r="K30" i="11"/>
  <c r="K14" i="11"/>
  <c r="K53" i="11"/>
  <c r="K45" i="11"/>
  <c r="K37" i="11"/>
  <c r="K29" i="11"/>
  <c r="K21" i="11"/>
  <c r="K13" i="11"/>
  <c r="U39" i="11"/>
  <c r="U55" i="11"/>
  <c r="U27" i="11"/>
  <c r="U51" i="11"/>
  <c r="U23" i="11"/>
  <c r="U47" i="11"/>
  <c r="U19" i="11"/>
  <c r="U43" i="11"/>
  <c r="U15" i="11"/>
  <c r="U67" i="11"/>
  <c r="U11" i="11"/>
  <c r="U35" i="11"/>
  <c r="U66" i="11"/>
  <c r="U63" i="11"/>
  <c r="U31" i="11"/>
  <c r="U59" i="11"/>
  <c r="U30" i="11"/>
  <c r="U58" i="11"/>
  <c r="U50" i="11"/>
  <c r="U42" i="11"/>
  <c r="U34" i="11"/>
  <c r="U26" i="11"/>
  <c r="U18" i="11"/>
  <c r="U10" i="11"/>
  <c r="U65" i="11"/>
  <c r="U57" i="11"/>
  <c r="U49" i="11"/>
  <c r="U41" i="11"/>
  <c r="U33" i="11"/>
  <c r="U25" i="11"/>
  <c r="U17" i="11"/>
  <c r="U9" i="11"/>
  <c r="U64" i="11"/>
  <c r="U56" i="11"/>
  <c r="U48" i="11"/>
  <c r="U40" i="11"/>
  <c r="U32" i="11"/>
  <c r="U24" i="11"/>
  <c r="U16" i="11"/>
  <c r="U8" i="11"/>
  <c r="U62" i="11"/>
  <c r="U54" i="11"/>
  <c r="U46" i="11"/>
  <c r="U38" i="11"/>
  <c r="U22" i="11"/>
  <c r="U14" i="11"/>
  <c r="U69" i="11"/>
  <c r="U61" i="11"/>
  <c r="U53" i="11"/>
  <c r="U45" i="11"/>
  <c r="U37" i="11"/>
  <c r="U29" i="11"/>
  <c r="U21" i="11"/>
  <c r="U13" i="11"/>
  <c r="U68" i="11"/>
  <c r="U60" i="11"/>
  <c r="U52" i="11"/>
  <c r="U44" i="11"/>
  <c r="U36" i="11"/>
  <c r="U28" i="11"/>
  <c r="U20" i="11"/>
  <c r="E8" i="15" l="1"/>
  <c r="E9" i="15"/>
  <c r="E10" i="15"/>
  <c r="E7" i="15"/>
  <c r="U84" i="11"/>
  <c r="K77" i="11"/>
  <c r="K61" i="11"/>
  <c r="K8" i="11"/>
  <c r="K10" i="11"/>
  <c r="K84" i="11" s="1"/>
  <c r="K24" i="11"/>
  <c r="K56" i="11"/>
  <c r="K69" i="11"/>
  <c r="K15" i="11"/>
  <c r="K26" i="11"/>
  <c r="K55" i="11"/>
  <c r="K36" i="11"/>
  <c r="K33" i="11"/>
  <c r="K42" i="11"/>
  <c r="K43" i="11"/>
  <c r="K68" i="11"/>
  <c r="K40" i="11"/>
  <c r="K71" i="11"/>
  <c r="K78" i="11"/>
  <c r="K50" i="11"/>
  <c r="K51" i="11"/>
  <c r="K47" i="11"/>
  <c r="K12" i="11"/>
  <c r="K79" i="11"/>
  <c r="K80" i="11"/>
  <c r="K73" i="11"/>
  <c r="K31" i="11"/>
  <c r="K57" i="11"/>
  <c r="K66" i="11"/>
  <c r="K67" i="11"/>
  <c r="K64" i="11"/>
  <c r="K60" i="11"/>
  <c r="K83" i="11"/>
  <c r="K72" i="11"/>
  <c r="K22" i="11"/>
  <c r="K65" i="11"/>
  <c r="K11" i="11"/>
  <c r="K48" i="11"/>
  <c r="K44" i="11"/>
  <c r="K39" i="11"/>
  <c r="K76" i="11"/>
  <c r="K81" i="11"/>
  <c r="E11" i="15" l="1"/>
</calcChain>
</file>

<file path=xl/sharedStrings.xml><?xml version="1.0" encoding="utf-8"?>
<sst xmlns="http://schemas.openxmlformats.org/spreadsheetml/2006/main" count="799" uniqueCount="208">
  <si>
    <t>صندوق سرمایه‌گذاری مشترک امید توسعه</t>
  </si>
  <si>
    <t>صورت وضعیت سبد</t>
  </si>
  <si>
    <t>برای ماه منتهی به 1402/09/30</t>
  </si>
  <si>
    <t>نام شرکت</t>
  </si>
  <si>
    <t>1402/08/30</t>
  </si>
  <si>
    <t>تغییرات طی دوره</t>
  </si>
  <si>
    <t>1402/09/30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</si>
  <si>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</si>
  <si>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</si>
  <si>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</si>
  <si>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</si>
  <si>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</si>
  <si>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</si>
  <si>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</si>
  <si>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</si>
  <si>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اختیارف فملی-9000-1402/09/05</t>
  </si>
  <si>
    <t>اقتصادی و خودکفایی آزادگان</t>
  </si>
  <si>
    <t>ایران‌ خودرو</t>
  </si>
  <si>
    <t>بانک خاورمیانه</t>
  </si>
  <si>
    <t>بانک ملت</t>
  </si>
  <si>
    <t>بهمن  دیزل</t>
  </si>
  <si>
    <t>پارس‌ دارو</t>
  </si>
  <si>
    <t>پالایش نفت اصفهان</t>
  </si>
  <si>
    <t>پالایش نفت بندرعباس</t>
  </si>
  <si>
    <t>پالایش نفت تبریز</t>
  </si>
  <si>
    <t>پتروشیمی پردیس</t>
  </si>
  <si>
    <t>پتروشیمی تندگویان</t>
  </si>
  <si>
    <t>پتروشیمی‌شیراز</t>
  </si>
  <si>
    <t>پرتو بار فرابر خلیج فارس</t>
  </si>
  <si>
    <t>تراکتورسازی‌ایران‌</t>
  </si>
  <si>
    <t>توزیع دارو پخش</t>
  </si>
  <si>
    <t>توسعه معادن کرومیت کاوندگان</t>
  </si>
  <si>
    <t>توسعه‌معادن‌وفلزات‌</t>
  </si>
  <si>
    <t>ح. گسترش سوخت سبززاگرس(س. عام)</t>
  </si>
  <si>
    <t>داروپخش‌ (هلدینگ‌</t>
  </si>
  <si>
    <t>زغال سنگ پروده طبس</t>
  </si>
  <si>
    <t>سرمایه گذاری تامین اجتماعی</t>
  </si>
  <si>
    <t>سرمایه گذاری دارویی تامین</t>
  </si>
  <si>
    <t>سرمایه گذاری صدرتامین</t>
  </si>
  <si>
    <t>سرمایه‌ گذاری‌ پارس‌ توشه‌</t>
  </si>
  <si>
    <t>سرمایه‌گذاری‌ سپه‌</t>
  </si>
  <si>
    <t>سرمایه‌گذاری‌صندوق‌بازنشستگی‌</t>
  </si>
  <si>
    <t>سرمایه‌گذاری‌غدیر(هلدینگ‌</t>
  </si>
  <si>
    <t>سیمان خوزستان</t>
  </si>
  <si>
    <t>سیمان ساوه</t>
  </si>
  <si>
    <t>سیمان فارس نو</t>
  </si>
  <si>
    <t>سیمان فارس و خوزستان</t>
  </si>
  <si>
    <t>سیمان ممتازان کرمان</t>
  </si>
  <si>
    <t>سیمان‌ شمال‌</t>
  </si>
  <si>
    <t>سیمان‌هرمزگان‌</t>
  </si>
  <si>
    <t>شرکت صنایع غذایی مینو شرق</t>
  </si>
  <si>
    <t>صبا فولاد خلیج فارس</t>
  </si>
  <si>
    <t>صنایع پتروشیمی کرمانشاه</t>
  </si>
  <si>
    <t>صنایع‌ کاشی‌ و سرامیک‌ سینا</t>
  </si>
  <si>
    <t>صنایع‌خاک‌چینی‌ایران‌</t>
  </si>
  <si>
    <t>فولاد آلیاژی ایران</t>
  </si>
  <si>
    <t>فولاد مبارکه اصفهان</t>
  </si>
  <si>
    <t>گروه‌بهمن‌</t>
  </si>
  <si>
    <t>گسترش نفت و گاز پارسیان</t>
  </si>
  <si>
    <t>گلتاش‌</t>
  </si>
  <si>
    <t>مبین انرژی خلیج فارس</t>
  </si>
  <si>
    <t>مدیریت صنعت شوینده ت.ص.بهشهر</t>
  </si>
  <si>
    <t>مس‌ شهیدباهنر</t>
  </si>
  <si>
    <t>ملی‌ صنایع‌ مس‌ ایران‌</t>
  </si>
  <si>
    <t>مولد نیروگاهی تجارت فارس</t>
  </si>
  <si>
    <t>نفت سپاهان</t>
  </si>
  <si>
    <t>نفت‌ بهران‌</t>
  </si>
  <si>
    <t>کشت و دامداری فکا</t>
  </si>
  <si>
    <t>کویر تایر</t>
  </si>
  <si>
    <t>توسعه معدنی و صنعتی صبانور</t>
  </si>
  <si>
    <t>فولاد کاوه جنوب کیش</t>
  </si>
  <si>
    <t>ح. مبین انرژی خلیج فارس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</si>
  <si>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</si>
  <si>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</si>
  <si>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</si>
  <si>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</si>
  <si>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</si>
  <si>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</si>
  <si>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</si>
  <si>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</si>
  <si>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</si>
  <si>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اسنادخزانه-م21بودجه98-020906</t>
  </si>
  <si>
    <t>بله</t>
  </si>
  <si>
    <t>1399/01/27</t>
  </si>
  <si>
    <t>1402/09/06</t>
  </si>
  <si>
    <t>اسنادخزانه-م4بودجه00-030522</t>
  </si>
  <si>
    <t>1400/03/11</t>
  </si>
  <si>
    <t>1403/05/22</t>
  </si>
  <si>
    <t>اسنادخزانه-م6بودجه00-030723</t>
  </si>
  <si>
    <t>1400/02/22</t>
  </si>
  <si>
    <t>1403/07/23</t>
  </si>
  <si>
    <t>اسنادخزانه-م6بودجه01-030814</t>
  </si>
  <si>
    <t>1401/12/10</t>
  </si>
  <si>
    <t>1403/08/14</t>
  </si>
  <si>
    <t>مرابحه عام دولت3-ش.خ0211</t>
  </si>
  <si>
    <t>1399/03/13</t>
  </si>
  <si>
    <t>1402/11/13</t>
  </si>
  <si>
    <t>مرابحه عام دولت5-ش.خ 0209</t>
  </si>
  <si>
    <t>1399/08/27</t>
  </si>
  <si>
    <t>1402/09/27</t>
  </si>
  <si>
    <t>مرابحه عام دولت94-ش.خ030816</t>
  </si>
  <si>
    <t>1400/09/16</t>
  </si>
  <si>
    <t>1403/08/16</t>
  </si>
  <si>
    <t>گام بانک ملت0211</t>
  </si>
  <si>
    <t>1402/02/16</t>
  </si>
  <si>
    <t>1402/11/30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</si>
  <si>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</si>
  <si>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</si>
  <si>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</si>
  <si>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</si>
  <si>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</si>
  <si>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</si>
  <si>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</si>
  <si>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</si>
  <si>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</si>
  <si>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</si>
  <si>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</si>
  <si>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</si>
  <si>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</si>
  <si>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بانک پاسارگاد هفت تیر</t>
  </si>
  <si>
    <t>207-8100-15888888-1</t>
  </si>
  <si>
    <t>1399/04/16</t>
  </si>
  <si>
    <t xml:space="preserve">بانک خاورمیانه ظفر </t>
  </si>
  <si>
    <t>1009-10-810-707074687</t>
  </si>
  <si>
    <t>1401/06/14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</si>
  <si>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</si>
  <si>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</si>
  <si>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</si>
  <si>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</si>
  <si>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</si>
  <si>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</si>
  <si>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</si>
  <si>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</si>
  <si>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</si>
  <si>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</si>
  <si>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</si>
  <si>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</si>
  <si>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</si>
  <si>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</si>
  <si>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</si>
  <si>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</si>
  <si>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1402/07/30</t>
  </si>
  <si>
    <t>بهای فروش</t>
  </si>
  <si>
    <t>ارزش دفتری</t>
  </si>
  <si>
    <t>سود و زیان ناشی از تغییر قیمت</t>
  </si>
  <si>
    <t>سود و زیان ناشی از فروش</t>
  </si>
  <si>
    <t>بانک‌اقتصادنوین‌</t>
  </si>
  <si>
    <t>صنایع فروآلیاژ ایران</t>
  </si>
  <si>
    <t>کاشی‌ وسرامیک‌ حافظ‌</t>
  </si>
  <si>
    <t>بانک تجارت</t>
  </si>
  <si>
    <t>ح . سرمایه‌گذاری‌ سپه‌</t>
  </si>
  <si>
    <t>نفت ایرانول</t>
  </si>
  <si>
    <t>اسنادخزانه-م20بودجه98-020806</t>
  </si>
  <si>
    <t>گام بانک صادرات ایران0207</t>
  </si>
  <si>
    <t>اسنادخزانه-م4بودجه01-040917</t>
  </si>
  <si>
    <t>اسنادخزانه-م10بودجه99-020807</t>
  </si>
  <si>
    <t>اسناد خزانه-م1بودجه01-040326</t>
  </si>
  <si>
    <t>گواهی اعتبارمولد رفاه0208</t>
  </si>
  <si>
    <t>اسناد خزانه-م3بودجه01-040520</t>
  </si>
  <si>
    <t>گواهی اعتبار مولد سپه0207</t>
  </si>
  <si>
    <t>اسنادخزانه-م8بودجه01-040728</t>
  </si>
  <si>
    <t>گواهی اعتبار مولد سامان0207</t>
  </si>
  <si>
    <t>گواهی اعتبار مولد سامان0208</t>
  </si>
  <si>
    <t>اسنادخزانه-م5بودجه01-041015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</si>
  <si>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</si>
  <si>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</si>
  <si>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</si>
  <si>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</si>
  <si>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</si>
  <si>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</si>
  <si>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</si>
  <si>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</si>
  <si>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</si>
  <si>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</si>
  <si>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</si>
  <si>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سایر درآمدها برای تنزیل سود سهام</t>
  </si>
  <si>
    <t>سرمایه‌گذاری در سهام</t>
  </si>
  <si>
    <t>سرمایه‌گذاری در اوراق بهادار</t>
  </si>
  <si>
    <t>درآمد سپرده بانکی</t>
  </si>
  <si>
    <t>1402/09/01</t>
  </si>
  <si>
    <t>-</t>
  </si>
  <si>
    <t>ارزشیابی اوراق اختیارخ خودرو-2600-1402/09/08</t>
  </si>
  <si>
    <t>ارزشیابی اوراق اختیارخ خودرو-2400-1402/10/06</t>
  </si>
  <si>
    <t>ارزشیابی اوراق اختیارخ خودرو-2600-1402/10/06</t>
  </si>
  <si>
    <t>ارزشیابی اوراق اختیارخ شپنا-8000-1402/10/03</t>
  </si>
  <si>
    <t>ارزشیابی اوراق اختیارخ شپنا-9000-1402/10/03</t>
  </si>
  <si>
    <t>ارزشیابی اوراق اختیارخ شپنا-10000-1402/10/03</t>
  </si>
  <si>
    <t>ارزشیابی اوراق اختیارخ وبملت-5000-1402/09/29</t>
  </si>
  <si>
    <t>ارزشیابی اوراق اختیارخ وبملت-5500-1402/09/29</t>
  </si>
  <si>
    <t>ارزشیابی اوراق اختیارخ شستا-1112-1402/10/13</t>
  </si>
  <si>
    <t>ارزشیابی اوراق اختیارخ شستا-1212-1402/10/13</t>
  </si>
  <si>
    <t>ارزشیابی اوراق اختیارخ شستا-1312-1402/10/13</t>
  </si>
  <si>
    <t>ارزشیابی اوراق اختیارخ وبملت-4500-1402/11/25</t>
  </si>
  <si>
    <t>از ابتدای سال مالی</t>
  </si>
  <si>
    <t>تا پایان ماه</t>
  </si>
  <si>
    <t>اختیارخ خودرو-2200-1402/09/08</t>
  </si>
  <si>
    <t>اختیارخ خودرو-2400-1402/09/08</t>
  </si>
  <si>
    <t>اختیارخ خودرو-2600-1402/09/08</t>
  </si>
  <si>
    <t>اختیارخ شستا-1112-1402/09/15</t>
  </si>
  <si>
    <t>اختیارخ شستا-1212-1402/09/15</t>
  </si>
  <si>
    <t>اختیارخ وبملت-4000-1402/09/29</t>
  </si>
  <si>
    <t>اختیارخ وبملت-4500-1402/09/29</t>
  </si>
  <si>
    <t>اختیارخ وبملت-5000-1402/09/29</t>
  </si>
  <si>
    <t>اختیارخ وبملت-5500-1402/09/29</t>
  </si>
  <si>
    <t>اختیارخ فولاد-5000-1402/09/29</t>
  </si>
  <si>
    <t>اختیارخ فولاد-5500-1402/09/29</t>
  </si>
  <si>
    <t>اختیارخ فولاد-6000-1402/09/29</t>
  </si>
  <si>
    <t>اختیارخ شستا-1312-1402/10/13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</si>
</sst>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sz val="11"/>
      <name val="Calibri"/>
    </font>
    <font>
      <sz val="16"/>
      <name val="B Mitra"/>
      <charset val="178"/>
    </font>
    <font>
      <b/>
      <sz val="16"/>
      <color rgb="FF000000"/>
      <name val="B Mitra"/>
      <charset val="178"/>
    </font>
    <font>
      <b/>
      <sz val="16"/>
      <name val="B Mitra"/>
      <charset val="17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/>
    <xf numFmtId="3" fontId="2" fillId="0" borderId="0" xfId="0" applyNumberFormat="1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3" fontId="2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center"/>
    </xf>
    <xf numFmtId="37" fontId="2" fillId="0" borderId="2" xfId="0" applyNumberFormat="1" applyFont="1" applyBorder="1" applyAlignment="1">
      <alignment horizontal="center"/>
    </xf>
    <xf numFmtId="10" fontId="2" fillId="0" borderId="0" xfId="1" applyNumberFormat="1" applyFont="1" applyAlignment="1">
      <alignment horizontal="center"/>
    </xf>
    <xf numFmtId="10" fontId="2" fillId="0" borderId="2" xfId="1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7" fontId="2" fillId="0" borderId="0" xfId="0" applyNumberFormat="1" applyFont="1"/>
    <xf numFmtId="10" fontId="2" fillId="0" borderId="2" xfId="0" applyNumberFormat="1" applyFont="1" applyBorder="1" applyAlignment="1">
      <alignment horizontal="center"/>
    </xf>
    <xf numFmtId="3" fontId="2" fillId="0" borderId="2" xfId="0" applyNumberFormat="1" applyFont="1" applyBorder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Fill="1"/>
    <xf numFmtId="37" fontId="2" fillId="0" borderId="0" xfId="0" applyNumberFormat="1" applyFont="1" applyFill="1" applyAlignment="1">
      <alignment horizontal="center"/>
    </xf>
    <xf numFmtId="10" fontId="2" fillId="0" borderId="0" xfId="1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69"/>
  <sheetViews>
    <sheetView rightToLeft="1" topLeftCell="A54" workbookViewId="0">
      <selection activeCell="Y69" sqref="Y69"/>
    </sheetView>
  </sheetViews>
  <sheetFormatPr defaultRowHeight="24"/>
  <cols>
    <col min="1" max="1" width="35.710937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2.28515625" style="1" bestFit="1" customWidth="1"/>
    <col min="8" max="8" width="1" style="1" customWidth="1"/>
    <col min="9" max="9" width="12" style="1" bestFit="1" customWidth="1"/>
    <col min="10" max="10" width="1" style="1" customWidth="1"/>
    <col min="11" max="11" width="17.42578125" style="1" bestFit="1" customWidth="1"/>
    <col min="12" max="12" width="1" style="1" customWidth="1"/>
    <col min="13" max="13" width="12.7109375" style="1" bestFit="1" customWidth="1"/>
    <col min="14" max="14" width="1" style="1" customWidth="1"/>
    <col min="15" max="15" width="17.42578125" style="1" bestFit="1" customWidth="1"/>
    <col min="16" max="16" width="1" style="1" customWidth="1"/>
    <col min="17" max="17" width="13.28515625" style="1" bestFit="1" customWidth="1"/>
    <col min="18" max="18" width="1" style="1" customWidth="1"/>
    <col min="19" max="19" width="12.140625" style="1" bestFit="1" customWidth="1"/>
    <col min="20" max="20" width="1" style="1" customWidth="1"/>
    <col min="21" max="21" width="20.28515625" style="1" bestFit="1" customWidth="1"/>
    <col min="22" max="22" width="1" style="1" customWidth="1"/>
    <col min="23" max="23" width="22.28515625" style="1" bestFit="1" customWidth="1"/>
    <col min="24" max="24" width="1" style="1" customWidth="1"/>
    <col min="25" max="25" width="33.42578125" style="1" bestFit="1" customWidth="1"/>
    <col min="26" max="26" width="1" style="1" customWidth="1"/>
    <col min="27" max="27" width="9.140625" style="1" customWidth="1"/>
    <col min="28" max="16384" width="9.140625" style="1"/>
  </cols>
  <sheetData>
    <row r="2" spans="1:25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</row>
    <row r="3" spans="1:25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</row>
    <row r="4" spans="1:25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6" spans="1:25" ht="24.75">
      <c r="A6" s="15" t="s">
        <v>3</v>
      </c>
      <c r="C6" s="16" t="s">
        <v>4</v>
      </c>
      <c r="D6" s="16" t="s">
        <v>4</v>
      </c>
      <c r="E6" s="16" t="s">
        <v>4</v>
      </c>
      <c r="F6" s="16" t="s">
        <v>4</v>
      </c>
      <c r="G6" s="16" t="s">
        <v>4</v>
      </c>
      <c r="I6" s="16" t="s">
        <v>5</v>
      </c>
      <c r="J6" s="16" t="s">
        <v>5</v>
      </c>
      <c r="K6" s="16" t="s">
        <v>5</v>
      </c>
      <c r="L6" s="16" t="s">
        <v>5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  <c r="T6" s="16" t="s">
        <v>6</v>
      </c>
      <c r="U6" s="16" t="s">
        <v>6</v>
      </c>
      <c r="V6" s="16" t="s">
        <v>6</v>
      </c>
      <c r="W6" s="16" t="s">
        <v>6</v>
      </c>
      <c r="X6" s="16" t="s">
        <v>6</v>
      </c>
      <c r="Y6" s="16" t="s">
        <v>6</v>
      </c>
    </row>
    <row r="7" spans="1:25" ht="24.75">
      <c r="A7" s="15" t="s">
        <v>3</v>
      </c>
      <c r="C7" s="15" t="s">
        <v>7</v>
      </c>
      <c r="E7" s="15" t="s">
        <v>8</v>
      </c>
      <c r="G7" s="15" t="s">
        <v>9</v>
      </c>
      <c r="I7" s="16" t="s">
        <v>10</v>
      </c>
      <c r="J7" s="16" t="s">
        <v>10</v>
      </c>
      <c r="K7" s="16" t="s">
        <v>10</v>
      </c>
      <c r="M7" s="16" t="s">
        <v>11</v>
      </c>
      <c r="N7" s="16" t="s">
        <v>11</v>
      </c>
      <c r="O7" s="16" t="s">
        <v>11</v>
      </c>
      <c r="Q7" s="15" t="s">
        <v>7</v>
      </c>
      <c r="S7" s="15" t="s">
        <v>12</v>
      </c>
      <c r="U7" s="15" t="s">
        <v>8</v>
      </c>
      <c r="W7" s="15" t="s">
        <v>9</v>
      </c>
      <c r="Y7" s="15" t="s">
        <v>13</v>
      </c>
    </row>
    <row r="8" spans="1:25" ht="24.75">
      <c r="A8" s="16" t="s">
        <v>3</v>
      </c>
      <c r="C8" s="16" t="s">
        <v>7</v>
      </c>
      <c r="E8" s="16" t="s">
        <v>8</v>
      </c>
      <c r="G8" s="16" t="s">
        <v>9</v>
      </c>
      <c r="I8" s="16" t="s">
        <v>7</v>
      </c>
      <c r="K8" s="16" t="s">
        <v>8</v>
      </c>
      <c r="M8" s="16" t="s">
        <v>7</v>
      </c>
      <c r="O8" s="16" t="s">
        <v>14</v>
      </c>
      <c r="Q8" s="16" t="s">
        <v>7</v>
      </c>
      <c r="S8" s="16" t="s">
        <v>12</v>
      </c>
      <c r="U8" s="16" t="s">
        <v>8</v>
      </c>
      <c r="W8" s="16" t="s">
        <v>9</v>
      </c>
      <c r="Y8" s="16" t="s">
        <v>13</v>
      </c>
    </row>
    <row r="9" spans="1:25">
      <c r="A9" s="1" t="s">
        <v>15</v>
      </c>
      <c r="C9" s="7">
        <v>900000</v>
      </c>
      <c r="D9" s="7"/>
      <c r="E9" s="7">
        <v>1719442642</v>
      </c>
      <c r="F9" s="7"/>
      <c r="G9" s="7">
        <v>1762646001.75</v>
      </c>
      <c r="H9" s="7"/>
      <c r="I9" s="7">
        <v>0</v>
      </c>
      <c r="J9" s="7"/>
      <c r="K9" s="7">
        <v>0</v>
      </c>
      <c r="L9" s="7"/>
      <c r="M9" s="7">
        <v>0</v>
      </c>
      <c r="N9" s="7"/>
      <c r="O9" s="7">
        <v>0</v>
      </c>
      <c r="P9" s="7"/>
      <c r="Q9" s="7">
        <v>0</v>
      </c>
      <c r="R9" s="7"/>
      <c r="S9" s="7">
        <v>0</v>
      </c>
      <c r="T9" s="7"/>
      <c r="U9" s="7">
        <v>0</v>
      </c>
      <c r="V9" s="7"/>
      <c r="W9" s="7">
        <v>0</v>
      </c>
      <c r="X9" s="4"/>
      <c r="Y9" s="9">
        <v>0</v>
      </c>
    </row>
    <row r="10" spans="1:25">
      <c r="A10" s="1" t="s">
        <v>16</v>
      </c>
      <c r="C10" s="7">
        <v>12000000</v>
      </c>
      <c r="D10" s="7"/>
      <c r="E10" s="7">
        <v>93884177659</v>
      </c>
      <c r="F10" s="7"/>
      <c r="G10" s="7">
        <v>98768808000</v>
      </c>
      <c r="H10" s="7"/>
      <c r="I10" s="7">
        <v>12900</v>
      </c>
      <c r="J10" s="7"/>
      <c r="K10" s="7">
        <v>108458388</v>
      </c>
      <c r="L10" s="7"/>
      <c r="M10" s="7">
        <v>-6000000</v>
      </c>
      <c r="N10" s="7"/>
      <c r="O10" s="7">
        <v>58629069158</v>
      </c>
      <c r="P10" s="7"/>
      <c r="Q10" s="7">
        <v>6012900</v>
      </c>
      <c r="R10" s="7"/>
      <c r="S10" s="7">
        <v>9580</v>
      </c>
      <c r="T10" s="7"/>
      <c r="U10" s="7">
        <v>47046784820</v>
      </c>
      <c r="V10" s="7"/>
      <c r="W10" s="7">
        <v>57260840687.099998</v>
      </c>
      <c r="X10" s="4"/>
      <c r="Y10" s="9">
        <v>2.3276852102070821E-3</v>
      </c>
    </row>
    <row r="11" spans="1:25">
      <c r="A11" s="1" t="s">
        <v>17</v>
      </c>
      <c r="C11" s="7">
        <v>65842000</v>
      </c>
      <c r="D11" s="7"/>
      <c r="E11" s="7">
        <v>164868745991</v>
      </c>
      <c r="F11" s="7"/>
      <c r="G11" s="7">
        <v>170301524740.20001</v>
      </c>
      <c r="H11" s="7"/>
      <c r="I11" s="7">
        <v>15330000</v>
      </c>
      <c r="J11" s="7"/>
      <c r="K11" s="7">
        <v>41242514285</v>
      </c>
      <c r="L11" s="7"/>
      <c r="M11" s="7">
        <v>-46000</v>
      </c>
      <c r="N11" s="7"/>
      <c r="O11" s="7">
        <v>122729393</v>
      </c>
      <c r="P11" s="7"/>
      <c r="Q11" s="7">
        <v>53291000</v>
      </c>
      <c r="R11" s="7"/>
      <c r="S11" s="7">
        <v>2812</v>
      </c>
      <c r="T11" s="7"/>
      <c r="U11" s="7">
        <v>136147044561</v>
      </c>
      <c r="V11" s="7"/>
      <c r="W11" s="7">
        <v>148962658962.60001</v>
      </c>
      <c r="X11" s="4"/>
      <c r="Y11" s="9">
        <v>6.0554154284095298E-3</v>
      </c>
    </row>
    <row r="12" spans="1:25">
      <c r="A12" s="1" t="s">
        <v>18</v>
      </c>
      <c r="C12" s="7">
        <v>47900000</v>
      </c>
      <c r="D12" s="7"/>
      <c r="E12" s="7">
        <v>188922157216</v>
      </c>
      <c r="F12" s="7"/>
      <c r="G12" s="7">
        <v>178889536215</v>
      </c>
      <c r="H12" s="7"/>
      <c r="I12" s="7">
        <v>0</v>
      </c>
      <c r="J12" s="7"/>
      <c r="K12" s="7">
        <v>0</v>
      </c>
      <c r="L12" s="7"/>
      <c r="M12" s="7">
        <v>0</v>
      </c>
      <c r="N12" s="7"/>
      <c r="O12" s="7">
        <v>0</v>
      </c>
      <c r="P12" s="7"/>
      <c r="Q12" s="7">
        <v>47900000</v>
      </c>
      <c r="R12" s="7"/>
      <c r="S12" s="7">
        <v>3718</v>
      </c>
      <c r="T12" s="7"/>
      <c r="U12" s="7">
        <v>188922157216</v>
      </c>
      <c r="V12" s="7"/>
      <c r="W12" s="7">
        <v>177032551410</v>
      </c>
      <c r="X12" s="4"/>
      <c r="Y12" s="9">
        <v>7.1964722609306085E-3</v>
      </c>
    </row>
    <row r="13" spans="1:25">
      <c r="A13" s="1" t="s">
        <v>19</v>
      </c>
      <c r="C13" s="7">
        <v>192627897</v>
      </c>
      <c r="D13" s="7"/>
      <c r="E13" s="7">
        <v>484215780325</v>
      </c>
      <c r="F13" s="7"/>
      <c r="G13" s="7">
        <v>856497917010.47803</v>
      </c>
      <c r="H13" s="7"/>
      <c r="I13" s="7">
        <v>1523000</v>
      </c>
      <c r="J13" s="7"/>
      <c r="K13" s="7">
        <v>6709907021</v>
      </c>
      <c r="L13" s="7"/>
      <c r="M13" s="7">
        <v>0</v>
      </c>
      <c r="N13" s="7"/>
      <c r="O13" s="7">
        <v>0</v>
      </c>
      <c r="P13" s="7"/>
      <c r="Q13" s="7">
        <v>188022897</v>
      </c>
      <c r="R13" s="7"/>
      <c r="S13" s="7">
        <v>4769</v>
      </c>
      <c r="T13" s="7"/>
      <c r="U13" s="7">
        <v>475440675443</v>
      </c>
      <c r="V13" s="7"/>
      <c r="W13" s="7">
        <v>891345942678.03198</v>
      </c>
      <c r="X13" s="4"/>
      <c r="Y13" s="9">
        <v>3.6233711259799219E-2</v>
      </c>
    </row>
    <row r="14" spans="1:25">
      <c r="A14" s="1" t="s">
        <v>20</v>
      </c>
      <c r="C14" s="7">
        <v>68322904</v>
      </c>
      <c r="D14" s="7"/>
      <c r="E14" s="7">
        <v>379006062400</v>
      </c>
      <c r="F14" s="7"/>
      <c r="G14" s="7">
        <v>288848375713.26398</v>
      </c>
      <c r="H14" s="7"/>
      <c r="I14" s="7">
        <v>0</v>
      </c>
      <c r="J14" s="7"/>
      <c r="K14" s="7">
        <v>0</v>
      </c>
      <c r="L14" s="7"/>
      <c r="M14" s="7">
        <v>0</v>
      </c>
      <c r="N14" s="7"/>
      <c r="O14" s="7">
        <v>0</v>
      </c>
      <c r="P14" s="7"/>
      <c r="Q14" s="7">
        <v>68322904</v>
      </c>
      <c r="R14" s="7"/>
      <c r="S14" s="7">
        <v>4577</v>
      </c>
      <c r="T14" s="7"/>
      <c r="U14" s="7">
        <v>379006062400</v>
      </c>
      <c r="V14" s="7"/>
      <c r="W14" s="7">
        <v>310853283714.93201</v>
      </c>
      <c r="X14" s="4"/>
      <c r="Y14" s="9">
        <v>1.2636359899105748E-2</v>
      </c>
    </row>
    <row r="15" spans="1:25">
      <c r="A15" s="1" t="s">
        <v>21</v>
      </c>
      <c r="C15" s="7">
        <v>17225390</v>
      </c>
      <c r="D15" s="7"/>
      <c r="E15" s="7">
        <v>811251617932</v>
      </c>
      <c r="F15" s="7"/>
      <c r="G15" s="7">
        <v>1028058851727.1801</v>
      </c>
      <c r="H15" s="7"/>
      <c r="I15" s="7">
        <v>0</v>
      </c>
      <c r="J15" s="7"/>
      <c r="K15" s="7">
        <v>0</v>
      </c>
      <c r="L15" s="7"/>
      <c r="M15" s="7">
        <v>0</v>
      </c>
      <c r="N15" s="7"/>
      <c r="O15" s="7">
        <v>0</v>
      </c>
      <c r="P15" s="7"/>
      <c r="Q15" s="7">
        <v>17225390</v>
      </c>
      <c r="R15" s="7"/>
      <c r="S15" s="7">
        <v>65920</v>
      </c>
      <c r="T15" s="7"/>
      <c r="U15" s="7">
        <v>811251617932</v>
      </c>
      <c r="V15" s="7"/>
      <c r="W15" s="7">
        <v>1128741497432.6399</v>
      </c>
      <c r="X15" s="4"/>
      <c r="Y15" s="9">
        <v>4.5883973378561559E-2</v>
      </c>
    </row>
    <row r="16" spans="1:25">
      <c r="A16" s="1" t="s">
        <v>22</v>
      </c>
      <c r="C16" s="7">
        <v>42017000</v>
      </c>
      <c r="D16" s="7"/>
      <c r="E16" s="7">
        <v>351268865551</v>
      </c>
      <c r="F16" s="7"/>
      <c r="G16" s="7">
        <v>343324730547</v>
      </c>
      <c r="H16" s="7"/>
      <c r="I16" s="7">
        <v>200000</v>
      </c>
      <c r="J16" s="7"/>
      <c r="K16" s="7">
        <v>1639520050</v>
      </c>
      <c r="L16" s="7"/>
      <c r="M16" s="7">
        <v>0</v>
      </c>
      <c r="N16" s="7"/>
      <c r="O16" s="7">
        <v>0</v>
      </c>
      <c r="P16" s="7"/>
      <c r="Q16" s="7">
        <v>42217000</v>
      </c>
      <c r="R16" s="7"/>
      <c r="S16" s="7">
        <v>8760</v>
      </c>
      <c r="T16" s="7"/>
      <c r="U16" s="7">
        <v>352908385601</v>
      </c>
      <c r="V16" s="7"/>
      <c r="W16" s="7">
        <v>367620485526</v>
      </c>
      <c r="X16" s="4"/>
      <c r="Y16" s="9">
        <v>1.4943978412821211E-2</v>
      </c>
    </row>
    <row r="17" spans="1:25">
      <c r="A17" s="1" t="s">
        <v>23</v>
      </c>
      <c r="C17" s="7">
        <v>26645427</v>
      </c>
      <c r="D17" s="7"/>
      <c r="E17" s="7">
        <v>220697344377</v>
      </c>
      <c r="F17" s="7"/>
      <c r="G17" s="7">
        <v>258247145416.16299</v>
      </c>
      <c r="H17" s="7"/>
      <c r="I17" s="7">
        <v>0</v>
      </c>
      <c r="J17" s="7"/>
      <c r="K17" s="7">
        <v>0</v>
      </c>
      <c r="L17" s="7"/>
      <c r="M17" s="7">
        <v>0</v>
      </c>
      <c r="N17" s="7"/>
      <c r="O17" s="7">
        <v>0</v>
      </c>
      <c r="P17" s="7"/>
      <c r="Q17" s="7">
        <v>26645427</v>
      </c>
      <c r="R17" s="7"/>
      <c r="S17" s="7">
        <v>10280</v>
      </c>
      <c r="T17" s="7"/>
      <c r="U17" s="7">
        <v>220697344377</v>
      </c>
      <c r="V17" s="7"/>
      <c r="W17" s="7">
        <v>272285195372.11801</v>
      </c>
      <c r="X17" s="4"/>
      <c r="Y17" s="9">
        <v>1.1068545529908875E-2</v>
      </c>
    </row>
    <row r="18" spans="1:25">
      <c r="A18" s="1" t="s">
        <v>24</v>
      </c>
      <c r="C18" s="7">
        <v>33754737</v>
      </c>
      <c r="D18" s="7"/>
      <c r="E18" s="7">
        <v>463040251380</v>
      </c>
      <c r="F18" s="7"/>
      <c r="G18" s="7">
        <v>396942593404.67499</v>
      </c>
      <c r="H18" s="7"/>
      <c r="I18" s="7">
        <v>0</v>
      </c>
      <c r="J18" s="7"/>
      <c r="K18" s="7">
        <v>0</v>
      </c>
      <c r="L18" s="7"/>
      <c r="M18" s="7">
        <v>0</v>
      </c>
      <c r="N18" s="7"/>
      <c r="O18" s="7">
        <v>0</v>
      </c>
      <c r="P18" s="7"/>
      <c r="Q18" s="7">
        <v>33754737</v>
      </c>
      <c r="R18" s="7"/>
      <c r="S18" s="7">
        <v>13130</v>
      </c>
      <c r="T18" s="7"/>
      <c r="U18" s="7">
        <v>463040251380</v>
      </c>
      <c r="V18" s="7"/>
      <c r="W18" s="7">
        <v>440562658613.97998</v>
      </c>
      <c r="X18" s="4"/>
      <c r="Y18" s="9">
        <v>1.7909118558510802E-2</v>
      </c>
    </row>
    <row r="19" spans="1:25">
      <c r="A19" s="1" t="s">
        <v>25</v>
      </c>
      <c r="C19" s="7">
        <v>3502979</v>
      </c>
      <c r="D19" s="7"/>
      <c r="E19" s="7">
        <v>260118273221</v>
      </c>
      <c r="F19" s="7"/>
      <c r="G19" s="7">
        <v>569781958670.06799</v>
      </c>
      <c r="H19" s="7"/>
      <c r="I19" s="7">
        <v>0</v>
      </c>
      <c r="J19" s="7"/>
      <c r="K19" s="7">
        <v>0</v>
      </c>
      <c r="L19" s="7"/>
      <c r="M19" s="7">
        <v>0</v>
      </c>
      <c r="N19" s="7"/>
      <c r="O19" s="7">
        <v>0</v>
      </c>
      <c r="P19" s="7"/>
      <c r="Q19" s="7">
        <v>3502979</v>
      </c>
      <c r="R19" s="7"/>
      <c r="S19" s="7">
        <v>174490</v>
      </c>
      <c r="T19" s="7"/>
      <c r="U19" s="7">
        <v>260118273221</v>
      </c>
      <c r="V19" s="7"/>
      <c r="W19" s="7">
        <v>607597958616.026</v>
      </c>
      <c r="X19" s="4"/>
      <c r="Y19" s="9">
        <v>2.4699196956449124E-2</v>
      </c>
    </row>
    <row r="20" spans="1:25">
      <c r="A20" s="1" t="s">
        <v>26</v>
      </c>
      <c r="C20" s="7">
        <v>18653968</v>
      </c>
      <c r="D20" s="7"/>
      <c r="E20" s="7">
        <v>194725201270</v>
      </c>
      <c r="F20" s="7"/>
      <c r="G20" s="7">
        <v>284820125036.54401</v>
      </c>
      <c r="H20" s="7"/>
      <c r="I20" s="7">
        <v>0</v>
      </c>
      <c r="J20" s="7"/>
      <c r="K20" s="7">
        <v>0</v>
      </c>
      <c r="L20" s="7"/>
      <c r="M20" s="7">
        <v>0</v>
      </c>
      <c r="N20" s="7"/>
      <c r="O20" s="7">
        <v>0</v>
      </c>
      <c r="P20" s="7"/>
      <c r="Q20" s="7">
        <v>18653968</v>
      </c>
      <c r="R20" s="7"/>
      <c r="S20" s="7">
        <v>17470</v>
      </c>
      <c r="T20" s="7"/>
      <c r="U20" s="7">
        <v>194725201270</v>
      </c>
      <c r="V20" s="7"/>
      <c r="W20" s="7">
        <v>323945806275.28802</v>
      </c>
      <c r="X20" s="4"/>
      <c r="Y20" s="9">
        <v>1.3168578266184471E-2</v>
      </c>
    </row>
    <row r="21" spans="1:25">
      <c r="A21" s="1" t="s">
        <v>27</v>
      </c>
      <c r="C21" s="7">
        <v>9437123</v>
      </c>
      <c r="D21" s="7"/>
      <c r="E21" s="7">
        <v>198072152816</v>
      </c>
      <c r="F21" s="7"/>
      <c r="G21" s="7">
        <v>202816617194.40302</v>
      </c>
      <c r="H21" s="7"/>
      <c r="I21" s="7">
        <v>0</v>
      </c>
      <c r="J21" s="7"/>
      <c r="K21" s="7">
        <v>0</v>
      </c>
      <c r="L21" s="7"/>
      <c r="M21" s="7">
        <v>0</v>
      </c>
      <c r="N21" s="7"/>
      <c r="O21" s="7">
        <v>0</v>
      </c>
      <c r="P21" s="7"/>
      <c r="Q21" s="7">
        <v>9437123</v>
      </c>
      <c r="R21" s="7"/>
      <c r="S21" s="7">
        <v>23290</v>
      </c>
      <c r="T21" s="7"/>
      <c r="U21" s="7">
        <v>198072152816</v>
      </c>
      <c r="V21" s="7"/>
      <c r="W21" s="7">
        <v>218482840631.71399</v>
      </c>
      <c r="X21" s="4"/>
      <c r="Y21" s="9">
        <v>8.8814497083875739E-3</v>
      </c>
    </row>
    <row r="22" spans="1:25">
      <c r="A22" s="1" t="s">
        <v>28</v>
      </c>
      <c r="C22" s="7">
        <v>1800000</v>
      </c>
      <c r="D22" s="7"/>
      <c r="E22" s="7">
        <v>9009973633</v>
      </c>
      <c r="F22" s="7"/>
      <c r="G22" s="7">
        <v>8821199700</v>
      </c>
      <c r="H22" s="7"/>
      <c r="I22" s="7">
        <v>0</v>
      </c>
      <c r="J22" s="7"/>
      <c r="K22" s="7">
        <v>0</v>
      </c>
      <c r="L22" s="7"/>
      <c r="M22" s="7">
        <v>0</v>
      </c>
      <c r="N22" s="7"/>
      <c r="O22" s="7">
        <v>0</v>
      </c>
      <c r="P22" s="7"/>
      <c r="Q22" s="7">
        <v>1800000</v>
      </c>
      <c r="R22" s="7"/>
      <c r="S22" s="7">
        <v>5370</v>
      </c>
      <c r="T22" s="7"/>
      <c r="U22" s="7">
        <v>9009973633</v>
      </c>
      <c r="V22" s="7"/>
      <c r="W22" s="7">
        <v>9608487300</v>
      </c>
      <c r="X22" s="4"/>
      <c r="Y22" s="9">
        <v>3.9059038449833997E-4</v>
      </c>
    </row>
    <row r="23" spans="1:25">
      <c r="A23" s="1" t="s">
        <v>29</v>
      </c>
      <c r="C23" s="7">
        <v>61235419</v>
      </c>
      <c r="D23" s="7"/>
      <c r="E23" s="7">
        <v>372307238324</v>
      </c>
      <c r="F23" s="7"/>
      <c r="G23" s="7">
        <v>464446250800.52899</v>
      </c>
      <c r="H23" s="7"/>
      <c r="I23" s="7">
        <v>0</v>
      </c>
      <c r="J23" s="7"/>
      <c r="K23" s="7">
        <v>0</v>
      </c>
      <c r="L23" s="7"/>
      <c r="M23" s="7">
        <v>-500000</v>
      </c>
      <c r="N23" s="7"/>
      <c r="O23" s="7">
        <v>4773850026</v>
      </c>
      <c r="P23" s="7"/>
      <c r="Q23" s="7">
        <v>60735419</v>
      </c>
      <c r="R23" s="7"/>
      <c r="S23" s="7">
        <v>9300</v>
      </c>
      <c r="T23" s="7"/>
      <c r="U23" s="7">
        <v>369267271877</v>
      </c>
      <c r="V23" s="7"/>
      <c r="W23" s="7">
        <v>561478602289.63501</v>
      </c>
      <c r="X23" s="4"/>
      <c r="Y23" s="9">
        <v>2.2824419318938898E-2</v>
      </c>
    </row>
    <row r="24" spans="1:25">
      <c r="A24" s="1" t="s">
        <v>30</v>
      </c>
      <c r="C24" s="7">
        <v>10944487</v>
      </c>
      <c r="D24" s="7"/>
      <c r="E24" s="7">
        <v>341895983029</v>
      </c>
      <c r="F24" s="7"/>
      <c r="G24" s="7">
        <v>240977985747.052</v>
      </c>
      <c r="H24" s="7"/>
      <c r="I24" s="7">
        <v>0</v>
      </c>
      <c r="J24" s="7"/>
      <c r="K24" s="7">
        <v>0</v>
      </c>
      <c r="L24" s="7"/>
      <c r="M24" s="7">
        <v>0</v>
      </c>
      <c r="N24" s="7"/>
      <c r="O24" s="7">
        <v>0</v>
      </c>
      <c r="P24" s="7"/>
      <c r="Q24" s="7">
        <v>10944487</v>
      </c>
      <c r="R24" s="7"/>
      <c r="S24" s="7">
        <v>23500</v>
      </c>
      <c r="T24" s="7"/>
      <c r="U24" s="7">
        <v>341895983029</v>
      </c>
      <c r="V24" s="7"/>
      <c r="W24" s="7">
        <v>255665131605.22501</v>
      </c>
      <c r="X24" s="4"/>
      <c r="Y24" s="9">
        <v>1.039293063919682E-2</v>
      </c>
    </row>
    <row r="25" spans="1:25">
      <c r="A25" s="1" t="s">
        <v>31</v>
      </c>
      <c r="C25" s="7">
        <v>885000</v>
      </c>
      <c r="D25" s="7"/>
      <c r="E25" s="7">
        <v>4429017900</v>
      </c>
      <c r="F25" s="7"/>
      <c r="G25" s="7">
        <v>6070166325</v>
      </c>
      <c r="H25" s="7"/>
      <c r="I25" s="7">
        <v>0</v>
      </c>
      <c r="J25" s="7"/>
      <c r="K25" s="7">
        <v>0</v>
      </c>
      <c r="L25" s="7"/>
      <c r="M25" s="7">
        <v>-885000</v>
      </c>
      <c r="N25" s="7"/>
      <c r="O25" s="7">
        <v>7130246157</v>
      </c>
      <c r="P25" s="7"/>
      <c r="Q25" s="7">
        <v>0</v>
      </c>
      <c r="R25" s="7"/>
      <c r="S25" s="7">
        <v>0</v>
      </c>
      <c r="T25" s="7"/>
      <c r="U25" s="7">
        <v>0</v>
      </c>
      <c r="V25" s="7"/>
      <c r="W25" s="7">
        <v>0</v>
      </c>
      <c r="X25" s="4"/>
      <c r="Y25" s="9">
        <v>0</v>
      </c>
    </row>
    <row r="26" spans="1:25">
      <c r="A26" s="1" t="s">
        <v>32</v>
      </c>
      <c r="C26" s="7">
        <v>63178463</v>
      </c>
      <c r="D26" s="7"/>
      <c r="E26" s="7">
        <v>304525954705</v>
      </c>
      <c r="F26" s="7"/>
      <c r="G26" s="7">
        <v>276080014834.07898</v>
      </c>
      <c r="H26" s="7"/>
      <c r="I26" s="7">
        <v>0</v>
      </c>
      <c r="J26" s="7"/>
      <c r="K26" s="7">
        <v>0</v>
      </c>
      <c r="L26" s="7"/>
      <c r="M26" s="7">
        <v>0</v>
      </c>
      <c r="N26" s="7"/>
      <c r="O26" s="7">
        <v>0</v>
      </c>
      <c r="P26" s="7"/>
      <c r="Q26" s="7">
        <v>63178463</v>
      </c>
      <c r="R26" s="7"/>
      <c r="S26" s="7">
        <v>5410</v>
      </c>
      <c r="T26" s="7"/>
      <c r="U26" s="7">
        <v>304525954705</v>
      </c>
      <c r="V26" s="7"/>
      <c r="W26" s="7">
        <v>339761801695.26099</v>
      </c>
      <c r="X26" s="4"/>
      <c r="Y26" s="9">
        <v>1.381150732873433E-2</v>
      </c>
    </row>
    <row r="27" spans="1:25">
      <c r="A27" s="1" t="s">
        <v>33</v>
      </c>
      <c r="C27" s="7">
        <v>164500000</v>
      </c>
      <c r="D27" s="7"/>
      <c r="E27" s="7">
        <v>249169840904</v>
      </c>
      <c r="F27" s="7"/>
      <c r="G27" s="7">
        <v>247571134650</v>
      </c>
      <c r="H27" s="7"/>
      <c r="I27" s="7">
        <v>0</v>
      </c>
      <c r="J27" s="7"/>
      <c r="K27" s="7">
        <v>0</v>
      </c>
      <c r="L27" s="7"/>
      <c r="M27" s="7">
        <v>0</v>
      </c>
      <c r="N27" s="7"/>
      <c r="O27" s="7">
        <v>0</v>
      </c>
      <c r="P27" s="7"/>
      <c r="Q27" s="7">
        <v>164500000</v>
      </c>
      <c r="R27" s="7"/>
      <c r="S27" s="7">
        <v>1514</v>
      </c>
      <c r="T27" s="7"/>
      <c r="U27" s="7">
        <v>249169840904</v>
      </c>
      <c r="V27" s="7"/>
      <c r="W27" s="7">
        <v>247571134650</v>
      </c>
      <c r="X27" s="4"/>
      <c r="Y27" s="9">
        <v>1.0063905134540148E-2</v>
      </c>
    </row>
    <row r="28" spans="1:25">
      <c r="A28" s="1" t="s">
        <v>34</v>
      </c>
      <c r="C28" s="7">
        <v>53902374</v>
      </c>
      <c r="D28" s="7"/>
      <c r="E28" s="7">
        <v>570284613187</v>
      </c>
      <c r="F28" s="7"/>
      <c r="G28" s="7">
        <v>1028231957045.49</v>
      </c>
      <c r="H28" s="7"/>
      <c r="I28" s="7">
        <v>0</v>
      </c>
      <c r="J28" s="7"/>
      <c r="K28" s="7">
        <v>0</v>
      </c>
      <c r="L28" s="7"/>
      <c r="M28" s="7">
        <v>0</v>
      </c>
      <c r="N28" s="7"/>
      <c r="O28" s="7">
        <v>0</v>
      </c>
      <c r="P28" s="7"/>
      <c r="Q28" s="7">
        <v>53902374</v>
      </c>
      <c r="R28" s="7"/>
      <c r="S28" s="7">
        <v>19900</v>
      </c>
      <c r="T28" s="7"/>
      <c r="U28" s="7">
        <v>570284613187</v>
      </c>
      <c r="V28" s="7"/>
      <c r="W28" s="7">
        <v>1066274932006.53</v>
      </c>
      <c r="X28" s="4"/>
      <c r="Y28" s="9">
        <v>4.3344672545216546E-2</v>
      </c>
    </row>
    <row r="29" spans="1:25">
      <c r="A29" s="1" t="s">
        <v>35</v>
      </c>
      <c r="C29" s="7">
        <v>10428718</v>
      </c>
      <c r="D29" s="7"/>
      <c r="E29" s="7">
        <v>247010359791</v>
      </c>
      <c r="F29" s="7"/>
      <c r="G29" s="7">
        <v>210961676052.76501</v>
      </c>
      <c r="H29" s="7"/>
      <c r="I29" s="7">
        <v>0</v>
      </c>
      <c r="J29" s="7"/>
      <c r="K29" s="7">
        <v>0</v>
      </c>
      <c r="L29" s="7"/>
      <c r="M29" s="7">
        <v>0</v>
      </c>
      <c r="N29" s="7"/>
      <c r="O29" s="7">
        <v>0</v>
      </c>
      <c r="P29" s="7"/>
      <c r="Q29" s="7">
        <v>10428718</v>
      </c>
      <c r="R29" s="7"/>
      <c r="S29" s="7">
        <v>22400</v>
      </c>
      <c r="T29" s="7"/>
      <c r="U29" s="7">
        <v>247010359791</v>
      </c>
      <c r="V29" s="7"/>
      <c r="W29" s="7">
        <v>232213343664.95999</v>
      </c>
      <c r="X29" s="4"/>
      <c r="Y29" s="9">
        <v>9.4396023386263805E-3</v>
      </c>
    </row>
    <row r="30" spans="1:25">
      <c r="A30" s="1" t="s">
        <v>36</v>
      </c>
      <c r="C30" s="7">
        <v>316430000</v>
      </c>
      <c r="D30" s="7"/>
      <c r="E30" s="7">
        <v>307866802564</v>
      </c>
      <c r="F30" s="7"/>
      <c r="G30" s="7">
        <v>372423933936</v>
      </c>
      <c r="H30" s="7"/>
      <c r="I30" s="7">
        <v>41244000</v>
      </c>
      <c r="J30" s="7"/>
      <c r="K30" s="7">
        <v>51004251907</v>
      </c>
      <c r="L30" s="7"/>
      <c r="M30" s="7">
        <v>0</v>
      </c>
      <c r="N30" s="7"/>
      <c r="O30" s="7">
        <v>0</v>
      </c>
      <c r="P30" s="7"/>
      <c r="Q30" s="7">
        <v>356701000</v>
      </c>
      <c r="R30" s="7"/>
      <c r="S30" s="7">
        <v>1287</v>
      </c>
      <c r="T30" s="7"/>
      <c r="U30" s="7">
        <v>357910925894</v>
      </c>
      <c r="V30" s="7"/>
      <c r="W30" s="7">
        <v>456342695587.34998</v>
      </c>
      <c r="X30" s="4"/>
      <c r="Y30" s="9">
        <v>1.855058589008823E-2</v>
      </c>
    </row>
    <row r="31" spans="1:25">
      <c r="A31" s="1" t="s">
        <v>37</v>
      </c>
      <c r="C31" s="7">
        <v>8898275</v>
      </c>
      <c r="D31" s="7"/>
      <c r="E31" s="7">
        <v>110119646617</v>
      </c>
      <c r="F31" s="7"/>
      <c r="G31" s="7">
        <v>258283643701.5</v>
      </c>
      <c r="H31" s="7"/>
      <c r="I31" s="7">
        <v>0</v>
      </c>
      <c r="J31" s="7"/>
      <c r="K31" s="7">
        <v>0</v>
      </c>
      <c r="L31" s="7"/>
      <c r="M31" s="7">
        <v>0</v>
      </c>
      <c r="N31" s="7"/>
      <c r="O31" s="7">
        <v>0</v>
      </c>
      <c r="P31" s="7"/>
      <c r="Q31" s="7">
        <v>8898275</v>
      </c>
      <c r="R31" s="7"/>
      <c r="S31" s="7">
        <v>30910</v>
      </c>
      <c r="T31" s="7"/>
      <c r="U31" s="7">
        <v>110119646617</v>
      </c>
      <c r="V31" s="7"/>
      <c r="W31" s="7">
        <v>273409158452.513</v>
      </c>
      <c r="X31" s="4"/>
      <c r="Y31" s="9">
        <v>1.1114235257961428E-2</v>
      </c>
    </row>
    <row r="32" spans="1:25">
      <c r="A32" s="1" t="s">
        <v>38</v>
      </c>
      <c r="C32" s="7">
        <v>23682052</v>
      </c>
      <c r="D32" s="7"/>
      <c r="E32" s="7">
        <v>223497824049</v>
      </c>
      <c r="F32" s="7"/>
      <c r="G32" s="7">
        <v>181502218625.526</v>
      </c>
      <c r="H32" s="7"/>
      <c r="I32" s="7">
        <v>0</v>
      </c>
      <c r="J32" s="7"/>
      <c r="K32" s="7">
        <v>0</v>
      </c>
      <c r="L32" s="7"/>
      <c r="M32" s="7">
        <v>0</v>
      </c>
      <c r="N32" s="7"/>
      <c r="O32" s="7">
        <v>0</v>
      </c>
      <c r="P32" s="7"/>
      <c r="Q32" s="7">
        <v>23682052</v>
      </c>
      <c r="R32" s="7"/>
      <c r="S32" s="7">
        <v>8880</v>
      </c>
      <c r="T32" s="7"/>
      <c r="U32" s="7">
        <v>223497824049</v>
      </c>
      <c r="V32" s="7"/>
      <c r="W32" s="7">
        <v>209045356860.52802</v>
      </c>
      <c r="X32" s="4"/>
      <c r="Y32" s="9">
        <v>8.4978107130085218E-3</v>
      </c>
    </row>
    <row r="33" spans="1:25">
      <c r="A33" s="1" t="s">
        <v>39</v>
      </c>
      <c r="C33" s="7">
        <v>34460427</v>
      </c>
      <c r="D33" s="7"/>
      <c r="E33" s="7">
        <v>158056361164</v>
      </c>
      <c r="F33" s="7"/>
      <c r="G33" s="7">
        <v>224372787858.742</v>
      </c>
      <c r="H33" s="7"/>
      <c r="I33" s="7">
        <v>0</v>
      </c>
      <c r="J33" s="7"/>
      <c r="K33" s="7">
        <v>0</v>
      </c>
      <c r="L33" s="7"/>
      <c r="M33" s="7">
        <v>-34460427</v>
      </c>
      <c r="N33" s="7"/>
      <c r="O33" s="7">
        <v>224554865152</v>
      </c>
      <c r="P33" s="7"/>
      <c r="Q33" s="7">
        <v>0</v>
      </c>
      <c r="R33" s="7"/>
      <c r="S33" s="7">
        <v>0</v>
      </c>
      <c r="T33" s="7"/>
      <c r="U33" s="7">
        <v>0</v>
      </c>
      <c r="V33" s="7"/>
      <c r="W33" s="7">
        <v>0</v>
      </c>
      <c r="X33" s="4"/>
      <c r="Y33" s="9">
        <v>0</v>
      </c>
    </row>
    <row r="34" spans="1:25">
      <c r="A34" s="1" t="s">
        <v>40</v>
      </c>
      <c r="C34" s="7">
        <v>339977717</v>
      </c>
      <c r="D34" s="7"/>
      <c r="E34" s="7">
        <v>1248396675428</v>
      </c>
      <c r="F34" s="7"/>
      <c r="G34" s="7">
        <v>1563717089024.47</v>
      </c>
      <c r="H34" s="7"/>
      <c r="I34" s="7">
        <v>0</v>
      </c>
      <c r="J34" s="7"/>
      <c r="K34" s="7">
        <v>0</v>
      </c>
      <c r="L34" s="7"/>
      <c r="M34" s="7">
        <v>0</v>
      </c>
      <c r="N34" s="7"/>
      <c r="O34" s="7">
        <v>0</v>
      </c>
      <c r="P34" s="7"/>
      <c r="Q34" s="7">
        <v>339977717</v>
      </c>
      <c r="R34" s="7"/>
      <c r="S34" s="7">
        <v>5340</v>
      </c>
      <c r="T34" s="7"/>
      <c r="U34" s="7">
        <v>1248396675428</v>
      </c>
      <c r="V34" s="7"/>
      <c r="W34" s="7">
        <v>1804678896777.76</v>
      </c>
      <c r="X34" s="4"/>
      <c r="Y34" s="9">
        <v>7.3361206835176371E-2</v>
      </c>
    </row>
    <row r="35" spans="1:25">
      <c r="A35" s="1" t="s">
        <v>41</v>
      </c>
      <c r="C35" s="7">
        <v>35273977</v>
      </c>
      <c r="D35" s="7"/>
      <c r="E35" s="7">
        <v>148601447270</v>
      </c>
      <c r="F35" s="7"/>
      <c r="G35" s="7">
        <v>533675553856.85699</v>
      </c>
      <c r="H35" s="7"/>
      <c r="I35" s="7">
        <v>0</v>
      </c>
      <c r="J35" s="7"/>
      <c r="K35" s="7">
        <v>0</v>
      </c>
      <c r="L35" s="7"/>
      <c r="M35" s="7">
        <v>0</v>
      </c>
      <c r="N35" s="7"/>
      <c r="O35" s="7">
        <v>0</v>
      </c>
      <c r="P35" s="7"/>
      <c r="Q35" s="7">
        <v>35273977</v>
      </c>
      <c r="R35" s="7"/>
      <c r="S35" s="7">
        <v>18040</v>
      </c>
      <c r="T35" s="7"/>
      <c r="U35" s="7">
        <v>148601447270</v>
      </c>
      <c r="V35" s="7"/>
      <c r="W35" s="7">
        <v>632556306936.77405</v>
      </c>
      <c r="X35" s="4"/>
      <c r="Y35" s="9">
        <v>2.5713767779376107E-2</v>
      </c>
    </row>
    <row r="36" spans="1:25">
      <c r="A36" s="1" t="s">
        <v>42</v>
      </c>
      <c r="C36" s="7">
        <v>66410148</v>
      </c>
      <c r="D36" s="7"/>
      <c r="E36" s="7">
        <v>844747002266</v>
      </c>
      <c r="F36" s="7"/>
      <c r="G36" s="7">
        <v>1351327205969.1201</v>
      </c>
      <c r="H36" s="7"/>
      <c r="I36" s="7">
        <v>0</v>
      </c>
      <c r="J36" s="7"/>
      <c r="K36" s="7">
        <v>0</v>
      </c>
      <c r="L36" s="7"/>
      <c r="M36" s="7">
        <v>0</v>
      </c>
      <c r="N36" s="7"/>
      <c r="O36" s="7">
        <v>0</v>
      </c>
      <c r="P36" s="7"/>
      <c r="Q36" s="7">
        <v>66410148</v>
      </c>
      <c r="R36" s="7"/>
      <c r="S36" s="7">
        <v>23970</v>
      </c>
      <c r="T36" s="7"/>
      <c r="U36" s="7">
        <v>844747002266</v>
      </c>
      <c r="V36" s="7"/>
      <c r="W36" s="7">
        <v>1582379732637.02</v>
      </c>
      <c r="X36" s="4"/>
      <c r="Y36" s="9">
        <v>6.432462144099145E-2</v>
      </c>
    </row>
    <row r="37" spans="1:25">
      <c r="A37" s="1" t="s">
        <v>43</v>
      </c>
      <c r="C37" s="7">
        <v>10156472</v>
      </c>
      <c r="D37" s="7"/>
      <c r="E37" s="7">
        <v>240697795239</v>
      </c>
      <c r="F37" s="7"/>
      <c r="G37" s="7">
        <v>431504791980.98401</v>
      </c>
      <c r="H37" s="7"/>
      <c r="I37" s="7">
        <v>0</v>
      </c>
      <c r="J37" s="7"/>
      <c r="K37" s="7">
        <v>0</v>
      </c>
      <c r="L37" s="7"/>
      <c r="M37" s="7">
        <v>0</v>
      </c>
      <c r="N37" s="7"/>
      <c r="O37" s="7">
        <v>0</v>
      </c>
      <c r="P37" s="7"/>
      <c r="Q37" s="7">
        <v>10156472</v>
      </c>
      <c r="R37" s="7"/>
      <c r="S37" s="7">
        <v>48000</v>
      </c>
      <c r="T37" s="7"/>
      <c r="U37" s="7">
        <v>240697795239</v>
      </c>
      <c r="V37" s="7"/>
      <c r="W37" s="7">
        <v>484609967596.79999</v>
      </c>
      <c r="X37" s="4"/>
      <c r="Y37" s="9">
        <v>1.9699666312236495E-2</v>
      </c>
    </row>
    <row r="38" spans="1:25">
      <c r="A38" s="1" t="s">
        <v>44</v>
      </c>
      <c r="C38" s="7">
        <v>1975806</v>
      </c>
      <c r="D38" s="7"/>
      <c r="E38" s="7">
        <v>119320395820</v>
      </c>
      <c r="F38" s="7"/>
      <c r="G38" s="7">
        <v>275949018579.15002</v>
      </c>
      <c r="H38" s="7"/>
      <c r="I38" s="7">
        <v>0</v>
      </c>
      <c r="J38" s="7"/>
      <c r="K38" s="7">
        <v>0</v>
      </c>
      <c r="L38" s="7"/>
      <c r="M38" s="7">
        <v>0</v>
      </c>
      <c r="N38" s="7"/>
      <c r="O38" s="7">
        <v>0</v>
      </c>
      <c r="P38" s="7"/>
      <c r="Q38" s="7">
        <v>1975806</v>
      </c>
      <c r="R38" s="7"/>
      <c r="S38" s="7">
        <v>147700</v>
      </c>
      <c r="T38" s="7"/>
      <c r="U38" s="7">
        <v>119320395820</v>
      </c>
      <c r="V38" s="7"/>
      <c r="W38" s="7">
        <v>290090178250.10999</v>
      </c>
      <c r="X38" s="4"/>
      <c r="Y38" s="9">
        <v>1.179232804542526E-2</v>
      </c>
    </row>
    <row r="39" spans="1:25">
      <c r="A39" s="1" t="s">
        <v>45</v>
      </c>
      <c r="C39" s="7">
        <v>4785428</v>
      </c>
      <c r="D39" s="7"/>
      <c r="E39" s="7">
        <v>234173650820</v>
      </c>
      <c r="F39" s="7"/>
      <c r="G39" s="7">
        <v>380223389442.76202</v>
      </c>
      <c r="H39" s="7"/>
      <c r="I39" s="7">
        <v>0</v>
      </c>
      <c r="J39" s="7"/>
      <c r="K39" s="7">
        <v>0</v>
      </c>
      <c r="L39" s="7"/>
      <c r="M39" s="7">
        <v>0</v>
      </c>
      <c r="N39" s="7"/>
      <c r="O39" s="7">
        <v>0</v>
      </c>
      <c r="P39" s="7"/>
      <c r="Q39" s="7">
        <v>4785428</v>
      </c>
      <c r="R39" s="7"/>
      <c r="S39" s="7">
        <v>83530</v>
      </c>
      <c r="T39" s="7"/>
      <c r="U39" s="7">
        <v>234173650820</v>
      </c>
      <c r="V39" s="7"/>
      <c r="W39" s="7">
        <v>397348426375.00201</v>
      </c>
      <c r="X39" s="4"/>
      <c r="Y39" s="9">
        <v>1.6152435840511792E-2</v>
      </c>
    </row>
    <row r="40" spans="1:25">
      <c r="A40" s="1" t="s">
        <v>46</v>
      </c>
      <c r="C40" s="7">
        <v>2845381</v>
      </c>
      <c r="D40" s="7"/>
      <c r="E40" s="7">
        <v>114029872698</v>
      </c>
      <c r="F40" s="7"/>
      <c r="G40" s="7">
        <v>102050511468.444</v>
      </c>
      <c r="H40" s="7"/>
      <c r="I40" s="7">
        <v>0</v>
      </c>
      <c r="J40" s="7"/>
      <c r="K40" s="7">
        <v>0</v>
      </c>
      <c r="L40" s="7"/>
      <c r="M40" s="7">
        <v>0</v>
      </c>
      <c r="N40" s="7"/>
      <c r="O40" s="7">
        <v>0</v>
      </c>
      <c r="P40" s="7"/>
      <c r="Q40" s="7">
        <v>2845381</v>
      </c>
      <c r="R40" s="7"/>
      <c r="S40" s="7">
        <v>37880</v>
      </c>
      <c r="T40" s="7"/>
      <c r="U40" s="7">
        <v>114029872698</v>
      </c>
      <c r="V40" s="7"/>
      <c r="W40" s="7">
        <v>107141723237.93401</v>
      </c>
      <c r="X40" s="4"/>
      <c r="Y40" s="9">
        <v>4.3553709932383812E-3</v>
      </c>
    </row>
    <row r="41" spans="1:25">
      <c r="A41" s="1" t="s">
        <v>47</v>
      </c>
      <c r="C41" s="7">
        <v>1185372</v>
      </c>
      <c r="D41" s="7"/>
      <c r="E41" s="7">
        <v>62146973469</v>
      </c>
      <c r="F41" s="7"/>
      <c r="G41" s="7">
        <v>49194819778.050003</v>
      </c>
      <c r="H41" s="7"/>
      <c r="I41" s="7">
        <v>0</v>
      </c>
      <c r="J41" s="7"/>
      <c r="K41" s="7">
        <v>0</v>
      </c>
      <c r="L41" s="7"/>
      <c r="M41" s="7">
        <v>0</v>
      </c>
      <c r="N41" s="7"/>
      <c r="O41" s="7">
        <v>0</v>
      </c>
      <c r="P41" s="7"/>
      <c r="Q41" s="7">
        <v>1185372</v>
      </c>
      <c r="R41" s="7"/>
      <c r="S41" s="7">
        <v>41300</v>
      </c>
      <c r="T41" s="7"/>
      <c r="U41" s="7">
        <v>62146973469</v>
      </c>
      <c r="V41" s="7"/>
      <c r="W41" s="7">
        <v>48664576211.580002</v>
      </c>
      <c r="X41" s="4"/>
      <c r="Y41" s="9">
        <v>1.9782422498419499E-3</v>
      </c>
    </row>
    <row r="42" spans="1:25">
      <c r="A42" s="1" t="s">
        <v>48</v>
      </c>
      <c r="C42" s="7">
        <v>33547503</v>
      </c>
      <c r="D42" s="7"/>
      <c r="E42" s="7">
        <v>334768409284</v>
      </c>
      <c r="F42" s="7"/>
      <c r="G42" s="7">
        <v>513557588500.10999</v>
      </c>
      <c r="H42" s="7"/>
      <c r="I42" s="7">
        <v>5000000</v>
      </c>
      <c r="J42" s="7"/>
      <c r="K42" s="7">
        <v>76570992000</v>
      </c>
      <c r="L42" s="7"/>
      <c r="M42" s="7">
        <v>0</v>
      </c>
      <c r="N42" s="7"/>
      <c r="O42" s="7">
        <v>0</v>
      </c>
      <c r="P42" s="7"/>
      <c r="Q42" s="7">
        <v>38547503</v>
      </c>
      <c r="R42" s="7"/>
      <c r="S42" s="7">
        <v>17530</v>
      </c>
      <c r="T42" s="7"/>
      <c r="U42" s="7">
        <v>411339401284</v>
      </c>
      <c r="V42" s="7"/>
      <c r="W42" s="7">
        <v>671717088110.83899</v>
      </c>
      <c r="X42" s="4"/>
      <c r="Y42" s="9">
        <v>2.7305675443762924E-2</v>
      </c>
    </row>
    <row r="43" spans="1:25">
      <c r="A43" s="1" t="s">
        <v>49</v>
      </c>
      <c r="C43" s="7">
        <v>19633704</v>
      </c>
      <c r="D43" s="7"/>
      <c r="E43" s="7">
        <v>386081500613</v>
      </c>
      <c r="F43" s="7"/>
      <c r="G43" s="7">
        <v>463916319872.724</v>
      </c>
      <c r="H43" s="7"/>
      <c r="I43" s="7">
        <v>0</v>
      </c>
      <c r="J43" s="7"/>
      <c r="K43" s="7">
        <v>0</v>
      </c>
      <c r="L43" s="7"/>
      <c r="M43" s="7">
        <v>0</v>
      </c>
      <c r="N43" s="7"/>
      <c r="O43" s="7">
        <v>0</v>
      </c>
      <c r="P43" s="7"/>
      <c r="Q43" s="7">
        <v>19633704</v>
      </c>
      <c r="R43" s="7"/>
      <c r="S43" s="7">
        <v>25240</v>
      </c>
      <c r="T43" s="7"/>
      <c r="U43" s="7">
        <v>386081500613</v>
      </c>
      <c r="V43" s="7"/>
      <c r="W43" s="7">
        <v>492606138560.68799</v>
      </c>
      <c r="X43" s="4"/>
      <c r="Y43" s="9">
        <v>2.0024715135613665E-2</v>
      </c>
    </row>
    <row r="44" spans="1:25">
      <c r="A44" s="1" t="s">
        <v>50</v>
      </c>
      <c r="C44" s="7">
        <v>15254375</v>
      </c>
      <c r="D44" s="7"/>
      <c r="E44" s="7">
        <v>112818729994</v>
      </c>
      <c r="F44" s="7"/>
      <c r="G44" s="7">
        <v>137685592136.25</v>
      </c>
      <c r="H44" s="7"/>
      <c r="I44" s="7">
        <v>0</v>
      </c>
      <c r="J44" s="7"/>
      <c r="K44" s="7">
        <v>0</v>
      </c>
      <c r="L44" s="7"/>
      <c r="M44" s="7">
        <v>0</v>
      </c>
      <c r="N44" s="7"/>
      <c r="O44" s="7">
        <v>0</v>
      </c>
      <c r="P44" s="7"/>
      <c r="Q44" s="7">
        <v>15254375</v>
      </c>
      <c r="R44" s="7"/>
      <c r="S44" s="7">
        <v>10350</v>
      </c>
      <c r="T44" s="7"/>
      <c r="U44" s="7">
        <v>112818729994</v>
      </c>
      <c r="V44" s="7"/>
      <c r="W44" s="7">
        <v>156943378701.56299</v>
      </c>
      <c r="X44" s="4"/>
      <c r="Y44" s="9">
        <v>6.3798361508488515E-3</v>
      </c>
    </row>
    <row r="45" spans="1:25">
      <c r="A45" s="1" t="s">
        <v>51</v>
      </c>
      <c r="C45" s="7">
        <v>4814166</v>
      </c>
      <c r="D45" s="7"/>
      <c r="E45" s="7">
        <v>22083509747</v>
      </c>
      <c r="F45" s="7"/>
      <c r="G45" s="7">
        <v>32292700514.600399</v>
      </c>
      <c r="H45" s="7"/>
      <c r="I45" s="7">
        <v>0</v>
      </c>
      <c r="J45" s="7"/>
      <c r="K45" s="7">
        <v>0</v>
      </c>
      <c r="L45" s="7"/>
      <c r="M45" s="7">
        <v>0</v>
      </c>
      <c r="N45" s="7"/>
      <c r="O45" s="7">
        <v>0</v>
      </c>
      <c r="P45" s="7"/>
      <c r="Q45" s="7">
        <v>4814166</v>
      </c>
      <c r="R45" s="7"/>
      <c r="S45" s="7">
        <v>6580</v>
      </c>
      <c r="T45" s="7"/>
      <c r="U45" s="7">
        <v>22083509747</v>
      </c>
      <c r="V45" s="7"/>
      <c r="W45" s="7">
        <v>31488732866.933998</v>
      </c>
      <c r="X45" s="4"/>
      <c r="Y45" s="9">
        <v>1.2800346083468588E-3</v>
      </c>
    </row>
    <row r="46" spans="1:25">
      <c r="A46" s="1" t="s">
        <v>52</v>
      </c>
      <c r="C46" s="7">
        <v>22901468</v>
      </c>
      <c r="D46" s="7"/>
      <c r="E46" s="7">
        <v>364435313150</v>
      </c>
      <c r="F46" s="7"/>
      <c r="G46" s="7">
        <v>401578203241.65601</v>
      </c>
      <c r="H46" s="7"/>
      <c r="I46" s="7">
        <v>0</v>
      </c>
      <c r="J46" s="7"/>
      <c r="K46" s="7">
        <v>0</v>
      </c>
      <c r="L46" s="7"/>
      <c r="M46" s="7">
        <v>-725260</v>
      </c>
      <c r="N46" s="7"/>
      <c r="O46" s="7">
        <v>13102443001</v>
      </c>
      <c r="P46" s="7"/>
      <c r="Q46" s="7">
        <v>22176208</v>
      </c>
      <c r="R46" s="7"/>
      <c r="S46" s="7">
        <v>18090</v>
      </c>
      <c r="T46" s="7"/>
      <c r="U46" s="7">
        <v>352894116086</v>
      </c>
      <c r="V46" s="7"/>
      <c r="W46" s="7">
        <v>398780655483.81598</v>
      </c>
      <c r="X46" s="4"/>
      <c r="Y46" s="9">
        <v>1.6210656755088152E-2</v>
      </c>
    </row>
    <row r="47" spans="1:25">
      <c r="A47" s="1" t="s">
        <v>53</v>
      </c>
      <c r="C47" s="7">
        <v>4075328</v>
      </c>
      <c r="D47" s="7"/>
      <c r="E47" s="7">
        <v>209293934385</v>
      </c>
      <c r="F47" s="7"/>
      <c r="G47" s="7">
        <v>222606834922.07999</v>
      </c>
      <c r="H47" s="7"/>
      <c r="I47" s="7">
        <v>0</v>
      </c>
      <c r="J47" s="7"/>
      <c r="K47" s="7">
        <v>0</v>
      </c>
      <c r="L47" s="7"/>
      <c r="M47" s="7">
        <v>0</v>
      </c>
      <c r="N47" s="7"/>
      <c r="O47" s="7">
        <v>0</v>
      </c>
      <c r="P47" s="7"/>
      <c r="Q47" s="7">
        <v>4075328</v>
      </c>
      <c r="R47" s="7"/>
      <c r="S47" s="7">
        <v>59990</v>
      </c>
      <c r="T47" s="7"/>
      <c r="U47" s="7">
        <v>209293934385</v>
      </c>
      <c r="V47" s="7"/>
      <c r="W47" s="7">
        <v>243024277106.01599</v>
      </c>
      <c r="X47" s="4"/>
      <c r="Y47" s="9">
        <v>9.8790728315028224E-3</v>
      </c>
    </row>
    <row r="48" spans="1:25">
      <c r="A48" s="1" t="s">
        <v>54</v>
      </c>
      <c r="C48" s="7">
        <v>10752398</v>
      </c>
      <c r="D48" s="7"/>
      <c r="E48" s="7">
        <v>146010790783</v>
      </c>
      <c r="F48" s="7"/>
      <c r="G48" s="7">
        <v>154233918376.31699</v>
      </c>
      <c r="H48" s="7"/>
      <c r="I48" s="7">
        <v>0</v>
      </c>
      <c r="J48" s="7"/>
      <c r="K48" s="7">
        <v>0</v>
      </c>
      <c r="L48" s="7"/>
      <c r="M48" s="7">
        <v>-2967353</v>
      </c>
      <c r="N48" s="7"/>
      <c r="O48" s="7">
        <v>45610634563</v>
      </c>
      <c r="P48" s="7"/>
      <c r="Q48" s="7">
        <v>7785045</v>
      </c>
      <c r="R48" s="7"/>
      <c r="S48" s="7">
        <v>15760</v>
      </c>
      <c r="T48" s="7"/>
      <c r="U48" s="7">
        <v>105716006490</v>
      </c>
      <c r="V48" s="7"/>
      <c r="W48" s="7">
        <v>121962289960.25999</v>
      </c>
      <c r="X48" s="4"/>
      <c r="Y48" s="9">
        <v>4.9578353223067671E-3</v>
      </c>
    </row>
    <row r="49" spans="1:25">
      <c r="A49" s="1" t="s">
        <v>55</v>
      </c>
      <c r="C49" s="7">
        <v>29660529</v>
      </c>
      <c r="D49" s="7"/>
      <c r="E49" s="7">
        <v>504271217860</v>
      </c>
      <c r="F49" s="7"/>
      <c r="G49" s="7">
        <v>437838125458.883</v>
      </c>
      <c r="H49" s="7"/>
      <c r="I49" s="7">
        <v>0</v>
      </c>
      <c r="J49" s="7"/>
      <c r="K49" s="7">
        <v>0</v>
      </c>
      <c r="L49" s="7"/>
      <c r="M49" s="7">
        <v>0</v>
      </c>
      <c r="N49" s="7"/>
      <c r="O49" s="7">
        <v>0</v>
      </c>
      <c r="P49" s="7"/>
      <c r="Q49" s="7">
        <v>29660529</v>
      </c>
      <c r="R49" s="7"/>
      <c r="S49" s="7">
        <v>15750</v>
      </c>
      <c r="T49" s="7"/>
      <c r="U49" s="7">
        <v>504271217860</v>
      </c>
      <c r="V49" s="7"/>
      <c r="W49" s="7">
        <v>464373769426.08801</v>
      </c>
      <c r="X49" s="4"/>
      <c r="Y49" s="9">
        <v>1.8877053534855501E-2</v>
      </c>
    </row>
    <row r="50" spans="1:25">
      <c r="A50" s="1" t="s">
        <v>56</v>
      </c>
      <c r="C50" s="7">
        <v>292452025</v>
      </c>
      <c r="D50" s="7"/>
      <c r="E50" s="7">
        <v>925496907980</v>
      </c>
      <c r="F50" s="7"/>
      <c r="G50" s="7">
        <v>1549494615955.1599</v>
      </c>
      <c r="H50" s="7"/>
      <c r="I50" s="7">
        <v>10000</v>
      </c>
      <c r="J50" s="7"/>
      <c r="K50" s="7">
        <v>53349462</v>
      </c>
      <c r="L50" s="7"/>
      <c r="M50" s="7">
        <v>-18065791</v>
      </c>
      <c r="N50" s="7"/>
      <c r="O50" s="7">
        <v>111575983911</v>
      </c>
      <c r="P50" s="7"/>
      <c r="Q50" s="7">
        <v>272648234</v>
      </c>
      <c r="R50" s="7"/>
      <c r="S50" s="7">
        <v>6370</v>
      </c>
      <c r="T50" s="7"/>
      <c r="U50" s="7">
        <v>862853361672</v>
      </c>
      <c r="V50" s="7"/>
      <c r="W50" s="7">
        <v>1726435473539.05</v>
      </c>
      <c r="X50" s="4"/>
      <c r="Y50" s="9">
        <v>7.0180567904917904E-2</v>
      </c>
    </row>
    <row r="51" spans="1:25">
      <c r="A51" s="1" t="s">
        <v>57</v>
      </c>
      <c r="C51" s="7">
        <v>29800000</v>
      </c>
      <c r="D51" s="7"/>
      <c r="E51" s="7">
        <v>50069057514</v>
      </c>
      <c r="F51" s="7"/>
      <c r="G51" s="7">
        <v>52402538610</v>
      </c>
      <c r="H51" s="7"/>
      <c r="I51" s="7">
        <v>0</v>
      </c>
      <c r="J51" s="7"/>
      <c r="K51" s="7">
        <v>0</v>
      </c>
      <c r="L51" s="7"/>
      <c r="M51" s="7">
        <v>0</v>
      </c>
      <c r="N51" s="7"/>
      <c r="O51" s="7">
        <v>0</v>
      </c>
      <c r="P51" s="7"/>
      <c r="Q51" s="7">
        <v>29800000</v>
      </c>
      <c r="R51" s="7"/>
      <c r="S51" s="7">
        <v>1989</v>
      </c>
      <c r="T51" s="7"/>
      <c r="U51" s="7">
        <v>50069057514</v>
      </c>
      <c r="V51" s="7"/>
      <c r="W51" s="7">
        <v>58919530410</v>
      </c>
      <c r="X51" s="4"/>
      <c r="Y51" s="9">
        <v>2.3951118754461523E-3</v>
      </c>
    </row>
    <row r="52" spans="1:25">
      <c r="A52" s="1" t="s">
        <v>58</v>
      </c>
      <c r="C52" s="7">
        <v>49113696</v>
      </c>
      <c r="D52" s="7"/>
      <c r="E52" s="7">
        <v>1080429107772</v>
      </c>
      <c r="F52" s="7"/>
      <c r="G52" s="7">
        <v>1924054113341.8101</v>
      </c>
      <c r="H52" s="7"/>
      <c r="I52" s="7">
        <v>0</v>
      </c>
      <c r="J52" s="7"/>
      <c r="K52" s="7">
        <v>0</v>
      </c>
      <c r="L52" s="7"/>
      <c r="M52" s="7">
        <v>-2310540</v>
      </c>
      <c r="N52" s="7"/>
      <c r="O52" s="7">
        <v>96135383172</v>
      </c>
      <c r="P52" s="7"/>
      <c r="Q52" s="7">
        <v>46803156</v>
      </c>
      <c r="R52" s="7"/>
      <c r="S52" s="7">
        <v>43540</v>
      </c>
      <c r="T52" s="7"/>
      <c r="U52" s="7">
        <v>1029600624600</v>
      </c>
      <c r="V52" s="7"/>
      <c r="W52" s="7">
        <v>2025684446237.1699</v>
      </c>
      <c r="X52" s="4"/>
      <c r="Y52" s="9">
        <v>8.2345206068814084E-2</v>
      </c>
    </row>
    <row r="53" spans="1:25">
      <c r="A53" s="1" t="s">
        <v>59</v>
      </c>
      <c r="C53" s="7">
        <v>28325252</v>
      </c>
      <c r="D53" s="7"/>
      <c r="E53" s="7">
        <v>366803055258</v>
      </c>
      <c r="F53" s="7"/>
      <c r="G53" s="7">
        <v>167250897498.564</v>
      </c>
      <c r="H53" s="7"/>
      <c r="I53" s="7">
        <v>0</v>
      </c>
      <c r="J53" s="7"/>
      <c r="K53" s="7">
        <v>0</v>
      </c>
      <c r="L53" s="7"/>
      <c r="M53" s="7">
        <v>0</v>
      </c>
      <c r="N53" s="7"/>
      <c r="O53" s="7">
        <v>0</v>
      </c>
      <c r="P53" s="7"/>
      <c r="Q53" s="7">
        <v>28325252</v>
      </c>
      <c r="R53" s="7"/>
      <c r="S53" s="7">
        <v>6550</v>
      </c>
      <c r="T53" s="7"/>
      <c r="U53" s="7">
        <v>366803055258</v>
      </c>
      <c r="V53" s="7"/>
      <c r="W53" s="7">
        <v>184426494716.42999</v>
      </c>
      <c r="X53" s="4"/>
      <c r="Y53" s="9">
        <v>7.4970401930979768E-3</v>
      </c>
    </row>
    <row r="54" spans="1:25">
      <c r="A54" s="1" t="s">
        <v>60</v>
      </c>
      <c r="C54" s="7">
        <v>11589687</v>
      </c>
      <c r="D54" s="7"/>
      <c r="E54" s="7">
        <v>150068256910</v>
      </c>
      <c r="F54" s="7"/>
      <c r="G54" s="7">
        <v>270276287380.73099</v>
      </c>
      <c r="H54" s="7"/>
      <c r="I54" s="7">
        <v>0</v>
      </c>
      <c r="J54" s="7"/>
      <c r="K54" s="7">
        <v>0</v>
      </c>
      <c r="L54" s="7"/>
      <c r="M54" s="7">
        <v>0</v>
      </c>
      <c r="N54" s="7"/>
      <c r="O54" s="7">
        <v>0</v>
      </c>
      <c r="P54" s="7"/>
      <c r="Q54" s="7">
        <v>11589687</v>
      </c>
      <c r="R54" s="7"/>
      <c r="S54" s="7">
        <v>8810</v>
      </c>
      <c r="T54" s="7"/>
      <c r="U54" s="7">
        <v>57767989642</v>
      </c>
      <c r="V54" s="7"/>
      <c r="W54" s="7">
        <v>101497616872.30299</v>
      </c>
      <c r="X54" s="4"/>
      <c r="Y54" s="9">
        <v>4.1259349117126927E-3</v>
      </c>
    </row>
    <row r="55" spans="1:25">
      <c r="A55" s="1" t="s">
        <v>61</v>
      </c>
      <c r="C55" s="7">
        <v>17109100</v>
      </c>
      <c r="D55" s="7"/>
      <c r="E55" s="7">
        <v>769747788080</v>
      </c>
      <c r="F55" s="7"/>
      <c r="G55" s="7">
        <v>341846747185.5</v>
      </c>
      <c r="H55" s="7"/>
      <c r="I55" s="7">
        <v>0</v>
      </c>
      <c r="J55" s="7"/>
      <c r="K55" s="7">
        <v>0</v>
      </c>
      <c r="L55" s="7"/>
      <c r="M55" s="7">
        <v>0</v>
      </c>
      <c r="N55" s="7"/>
      <c r="O55" s="7">
        <v>0</v>
      </c>
      <c r="P55" s="7"/>
      <c r="Q55" s="7">
        <v>17109100</v>
      </c>
      <c r="R55" s="7"/>
      <c r="S55" s="7">
        <v>21910</v>
      </c>
      <c r="T55" s="7"/>
      <c r="U55" s="7">
        <v>769747788080</v>
      </c>
      <c r="V55" s="7"/>
      <c r="W55" s="7">
        <v>372629961733.04999</v>
      </c>
      <c r="X55" s="4"/>
      <c r="Y55" s="9">
        <v>1.5147616423337907E-2</v>
      </c>
    </row>
    <row r="56" spans="1:25">
      <c r="A56" s="1" t="s">
        <v>62</v>
      </c>
      <c r="C56" s="7">
        <v>66599619</v>
      </c>
      <c r="D56" s="7"/>
      <c r="E56" s="7">
        <v>233838011489</v>
      </c>
      <c r="F56" s="7"/>
      <c r="G56" s="7">
        <v>271632350248.29599</v>
      </c>
      <c r="H56" s="7"/>
      <c r="I56" s="7">
        <v>0</v>
      </c>
      <c r="J56" s="7"/>
      <c r="K56" s="7">
        <v>0</v>
      </c>
      <c r="L56" s="7"/>
      <c r="M56" s="7">
        <v>0</v>
      </c>
      <c r="N56" s="7"/>
      <c r="O56" s="7">
        <v>0</v>
      </c>
      <c r="P56" s="7"/>
      <c r="Q56" s="7">
        <v>66599619</v>
      </c>
      <c r="R56" s="7"/>
      <c r="S56" s="7">
        <v>4373</v>
      </c>
      <c r="T56" s="7"/>
      <c r="U56" s="7">
        <v>233838011489</v>
      </c>
      <c r="V56" s="7"/>
      <c r="W56" s="7">
        <v>289507255090.37201</v>
      </c>
      <c r="X56" s="4"/>
      <c r="Y56" s="9">
        <v>1.1768631892848254E-2</v>
      </c>
    </row>
    <row r="57" spans="1:25">
      <c r="A57" s="1" t="s">
        <v>63</v>
      </c>
      <c r="C57" s="7">
        <v>60900000</v>
      </c>
      <c r="D57" s="7"/>
      <c r="E57" s="7">
        <v>426395154409</v>
      </c>
      <c r="F57" s="7"/>
      <c r="G57" s="7">
        <v>418920503400</v>
      </c>
      <c r="H57" s="7"/>
      <c r="I57" s="7">
        <v>0</v>
      </c>
      <c r="J57" s="7"/>
      <c r="K57" s="7">
        <v>0</v>
      </c>
      <c r="L57" s="7"/>
      <c r="M57" s="7">
        <v>0</v>
      </c>
      <c r="N57" s="7"/>
      <c r="O57" s="7">
        <v>0</v>
      </c>
      <c r="P57" s="7"/>
      <c r="Q57" s="7">
        <v>60000000</v>
      </c>
      <c r="R57" s="7"/>
      <c r="S57" s="7">
        <v>7750</v>
      </c>
      <c r="T57" s="7"/>
      <c r="U57" s="7">
        <v>420093748187</v>
      </c>
      <c r="V57" s="7"/>
      <c r="W57" s="7">
        <v>462233250000</v>
      </c>
      <c r="X57" s="4"/>
      <c r="Y57" s="9">
        <v>1.8790040222607912E-2</v>
      </c>
    </row>
    <row r="58" spans="1:25">
      <c r="A58" s="1" t="s">
        <v>64</v>
      </c>
      <c r="C58" s="7">
        <v>3800001</v>
      </c>
      <c r="D58" s="7"/>
      <c r="E58" s="7">
        <v>25112788892</v>
      </c>
      <c r="F58" s="7"/>
      <c r="G58" s="7">
        <v>19340241889.535999</v>
      </c>
      <c r="H58" s="7"/>
      <c r="I58" s="7">
        <v>0</v>
      </c>
      <c r="J58" s="7"/>
      <c r="K58" s="7">
        <v>0</v>
      </c>
      <c r="L58" s="7"/>
      <c r="M58" s="7">
        <v>0</v>
      </c>
      <c r="N58" s="7"/>
      <c r="O58" s="7">
        <v>0</v>
      </c>
      <c r="P58" s="7"/>
      <c r="Q58" s="7">
        <v>3800001</v>
      </c>
      <c r="R58" s="7"/>
      <c r="S58" s="7">
        <v>5560</v>
      </c>
      <c r="T58" s="7"/>
      <c r="U58" s="7">
        <v>25112788892</v>
      </c>
      <c r="V58" s="7"/>
      <c r="W58" s="7">
        <v>21002293926.917999</v>
      </c>
      <c r="X58" s="4"/>
      <c r="Y58" s="9">
        <v>8.5375499848577125E-4</v>
      </c>
    </row>
    <row r="59" spans="1:25">
      <c r="A59" s="1" t="s">
        <v>65</v>
      </c>
      <c r="C59" s="7">
        <v>34081190</v>
      </c>
      <c r="D59" s="7"/>
      <c r="E59" s="7">
        <v>241396876311</v>
      </c>
      <c r="F59" s="7"/>
      <c r="G59" s="7">
        <v>159397904556.24701</v>
      </c>
      <c r="H59" s="7"/>
      <c r="I59" s="7">
        <v>0</v>
      </c>
      <c r="J59" s="7"/>
      <c r="K59" s="7">
        <v>0</v>
      </c>
      <c r="L59" s="7"/>
      <c r="M59" s="7">
        <v>0</v>
      </c>
      <c r="N59" s="7"/>
      <c r="O59" s="7">
        <v>0</v>
      </c>
      <c r="P59" s="7"/>
      <c r="Q59" s="7">
        <v>34081190</v>
      </c>
      <c r="R59" s="7"/>
      <c r="S59" s="7">
        <v>5062</v>
      </c>
      <c r="T59" s="7"/>
      <c r="U59" s="7">
        <v>241396876311</v>
      </c>
      <c r="V59" s="7"/>
      <c r="W59" s="7">
        <v>171492495826.509</v>
      </c>
      <c r="X59" s="4"/>
      <c r="Y59" s="9">
        <v>6.971265901913209E-3</v>
      </c>
    </row>
    <row r="60" spans="1:25">
      <c r="A60" s="1" t="s">
        <v>66</v>
      </c>
      <c r="C60" s="7">
        <v>12060000</v>
      </c>
      <c r="D60" s="7"/>
      <c r="E60" s="7">
        <v>181181164603</v>
      </c>
      <c r="F60" s="7"/>
      <c r="G60" s="7">
        <v>274890411990</v>
      </c>
      <c r="H60" s="7"/>
      <c r="I60" s="7">
        <v>0</v>
      </c>
      <c r="J60" s="7"/>
      <c r="K60" s="7">
        <v>0</v>
      </c>
      <c r="L60" s="7"/>
      <c r="M60" s="7">
        <v>0</v>
      </c>
      <c r="N60" s="7"/>
      <c r="O60" s="7">
        <v>0</v>
      </c>
      <c r="P60" s="7"/>
      <c r="Q60" s="7">
        <v>12060000</v>
      </c>
      <c r="R60" s="7"/>
      <c r="S60" s="7">
        <v>22900</v>
      </c>
      <c r="T60" s="7"/>
      <c r="U60" s="7">
        <v>181181164603</v>
      </c>
      <c r="V60" s="7"/>
      <c r="W60" s="7">
        <v>274530764700</v>
      </c>
      <c r="X60" s="4"/>
      <c r="Y60" s="9">
        <v>1.1159829179437673E-2</v>
      </c>
    </row>
    <row r="61" spans="1:25">
      <c r="A61" s="1" t="s">
        <v>67</v>
      </c>
      <c r="C61" s="7">
        <v>18000000</v>
      </c>
      <c r="D61" s="7"/>
      <c r="E61" s="7">
        <v>301894651600</v>
      </c>
      <c r="F61" s="7"/>
      <c r="G61" s="7">
        <v>299527146000</v>
      </c>
      <c r="H61" s="7"/>
      <c r="I61" s="7">
        <v>120000</v>
      </c>
      <c r="J61" s="7"/>
      <c r="K61" s="7">
        <v>2007621242</v>
      </c>
      <c r="L61" s="7"/>
      <c r="M61" s="7">
        <v>-1950000</v>
      </c>
      <c r="N61" s="7"/>
      <c r="O61" s="7">
        <v>37081544175</v>
      </c>
      <c r="P61" s="7"/>
      <c r="Q61" s="7">
        <v>16170000</v>
      </c>
      <c r="R61" s="7"/>
      <c r="S61" s="7">
        <v>19080</v>
      </c>
      <c r="T61" s="7"/>
      <c r="U61" s="7">
        <v>271197558049</v>
      </c>
      <c r="V61" s="7"/>
      <c r="W61" s="7">
        <v>306687884580</v>
      </c>
      <c r="X61" s="4"/>
      <c r="Y61" s="9">
        <v>1.2467034093814612E-2</v>
      </c>
    </row>
    <row r="62" spans="1:25">
      <c r="A62" s="1" t="s">
        <v>68</v>
      </c>
      <c r="C62" s="7">
        <v>70010966</v>
      </c>
      <c r="D62" s="7"/>
      <c r="E62" s="7">
        <v>262397660103</v>
      </c>
      <c r="F62" s="7"/>
      <c r="G62" s="7">
        <v>473241925115.64001</v>
      </c>
      <c r="H62" s="7"/>
      <c r="I62" s="7">
        <v>0</v>
      </c>
      <c r="J62" s="7"/>
      <c r="K62" s="7">
        <v>0</v>
      </c>
      <c r="L62" s="7"/>
      <c r="M62" s="7">
        <v>-500000</v>
      </c>
      <c r="N62" s="7"/>
      <c r="O62" s="7">
        <v>3876971413</v>
      </c>
      <c r="P62" s="7"/>
      <c r="Q62" s="7">
        <v>69510966</v>
      </c>
      <c r="R62" s="7"/>
      <c r="S62" s="7">
        <v>7750</v>
      </c>
      <c r="T62" s="7"/>
      <c r="U62" s="7">
        <v>260523684687</v>
      </c>
      <c r="V62" s="7"/>
      <c r="W62" s="7">
        <v>535504662080.32501</v>
      </c>
      <c r="X62" s="4"/>
      <c r="Y62" s="9">
        <v>2.1768564117538851E-2</v>
      </c>
    </row>
    <row r="63" spans="1:25">
      <c r="A63" s="1" t="s">
        <v>69</v>
      </c>
      <c r="C63" s="7">
        <v>0</v>
      </c>
      <c r="D63" s="7"/>
      <c r="E63" s="7">
        <v>0</v>
      </c>
      <c r="F63" s="7"/>
      <c r="G63" s="7">
        <v>0</v>
      </c>
      <c r="H63" s="7"/>
      <c r="I63" s="7">
        <v>12000000</v>
      </c>
      <c r="J63" s="7"/>
      <c r="K63" s="7">
        <v>224302306939</v>
      </c>
      <c r="L63" s="7"/>
      <c r="M63" s="7">
        <v>0</v>
      </c>
      <c r="N63" s="7"/>
      <c r="O63" s="7">
        <v>0</v>
      </c>
      <c r="P63" s="7"/>
      <c r="Q63" s="7">
        <v>12000000</v>
      </c>
      <c r="R63" s="7"/>
      <c r="S63" s="7">
        <v>18580</v>
      </c>
      <c r="T63" s="7"/>
      <c r="U63" s="7">
        <v>224302306939</v>
      </c>
      <c r="V63" s="7"/>
      <c r="W63" s="7">
        <v>221633388000</v>
      </c>
      <c r="X63" s="4"/>
      <c r="Y63" s="9">
        <v>9.0095212215756133E-3</v>
      </c>
    </row>
    <row r="64" spans="1:25">
      <c r="A64" s="1" t="s">
        <v>70</v>
      </c>
      <c r="C64" s="7">
        <v>0</v>
      </c>
      <c r="D64" s="7"/>
      <c r="E64" s="7">
        <v>0</v>
      </c>
      <c r="F64" s="7"/>
      <c r="G64" s="7">
        <v>0</v>
      </c>
      <c r="H64" s="7"/>
      <c r="I64" s="7">
        <v>20000000</v>
      </c>
      <c r="J64" s="7"/>
      <c r="K64" s="7">
        <v>225087783200</v>
      </c>
      <c r="L64" s="7"/>
      <c r="M64" s="7">
        <v>-9250000</v>
      </c>
      <c r="N64" s="7"/>
      <c r="O64" s="7">
        <v>113684618998</v>
      </c>
      <c r="P64" s="7"/>
      <c r="Q64" s="7">
        <v>10750000</v>
      </c>
      <c r="R64" s="7"/>
      <c r="S64" s="7">
        <v>12370</v>
      </c>
      <c r="T64" s="7"/>
      <c r="U64" s="7">
        <v>120984683473</v>
      </c>
      <c r="V64" s="7"/>
      <c r="W64" s="7">
        <v>132186283875</v>
      </c>
      <c r="X64" s="4"/>
      <c r="Y64" s="9">
        <v>5.3734463950577283E-3</v>
      </c>
    </row>
    <row r="65" spans="1:25">
      <c r="A65" s="1" t="s">
        <v>71</v>
      </c>
      <c r="C65" s="7">
        <v>0</v>
      </c>
      <c r="D65" s="7"/>
      <c r="E65" s="7">
        <v>0</v>
      </c>
      <c r="F65" s="7"/>
      <c r="G65" s="7">
        <v>0</v>
      </c>
      <c r="H65" s="7"/>
      <c r="I65" s="7">
        <v>23179374</v>
      </c>
      <c r="J65" s="7"/>
      <c r="K65" s="7">
        <v>0</v>
      </c>
      <c r="L65" s="7"/>
      <c r="M65" s="7">
        <v>0</v>
      </c>
      <c r="N65" s="7"/>
      <c r="O65" s="7">
        <v>0</v>
      </c>
      <c r="P65" s="7"/>
      <c r="Q65" s="7">
        <v>23179374</v>
      </c>
      <c r="R65" s="7"/>
      <c r="S65" s="7">
        <v>7810</v>
      </c>
      <c r="T65" s="7"/>
      <c r="U65" s="7">
        <v>92300267268</v>
      </c>
      <c r="V65" s="7"/>
      <c r="W65" s="7">
        <v>179953777019.90701</v>
      </c>
      <c r="X65" s="4"/>
      <c r="Y65" s="9">
        <v>7.3152217163396796E-3</v>
      </c>
    </row>
    <row r="66" spans="1:25" ht="24.75" thickBot="1">
      <c r="C66" s="7"/>
      <c r="D66" s="7"/>
      <c r="E66" s="8">
        <f>SUM(E9:E65)</f>
        <v>16816671388394</v>
      </c>
      <c r="F66" s="7"/>
      <c r="G66" s="8">
        <f>SUM(G9:G65)</f>
        <v>21472431145247.348</v>
      </c>
      <c r="H66" s="7"/>
      <c r="I66" s="7"/>
      <c r="J66" s="7"/>
      <c r="K66" s="8">
        <f>SUM(K9:K65)</f>
        <v>628726704494</v>
      </c>
      <c r="L66" s="7"/>
      <c r="M66" s="7"/>
      <c r="N66" s="7"/>
      <c r="O66" s="8">
        <f>SUM(O9:O65)</f>
        <v>716278339119</v>
      </c>
      <c r="P66" s="7"/>
      <c r="Q66" s="7"/>
      <c r="R66" s="7"/>
      <c r="S66" s="7"/>
      <c r="T66" s="7"/>
      <c r="U66" s="8">
        <f>SUM(U9:U65)</f>
        <v>16834453540856</v>
      </c>
      <c r="V66" s="7"/>
      <c r="W66" s="8">
        <f>SUM(W9:W65)</f>
        <v>23588754080878.648</v>
      </c>
      <c r="X66" s="4"/>
      <c r="Y66" s="10">
        <f>SUM(Y9:Y65)</f>
        <v>0.95889605081615492</v>
      </c>
    </row>
    <row r="67" spans="1:25" ht="24.75" thickTop="1"/>
    <row r="69" spans="1:25">
      <c r="Y69" s="3"/>
    </row>
  </sheetData>
  <mergeCells count="21">
    <mergeCell ref="A4:Y4"/>
    <mergeCell ref="A3:Y3"/>
    <mergeCell ref="A2:Y2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6"/>
  <sheetViews>
    <sheetView rightToLeft="1" workbookViewId="0">
      <selection activeCell="E17" sqref="E17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36.140625" style="1" bestFit="1" customWidth="1"/>
    <col min="6" max="6" width="1" style="1" customWidth="1"/>
    <col min="7" max="7" width="31.42578125" style="1" bestFit="1" customWidth="1"/>
    <col min="8" max="8" width="1" style="1" customWidth="1"/>
    <col min="9" max="9" width="36.140625" style="1" bestFit="1" customWidth="1"/>
    <col min="10" max="10" width="1" style="1" customWidth="1"/>
    <col min="11" max="11" width="31.42578125" style="1" bestFit="1" customWidth="1"/>
    <col min="12" max="12" width="1" style="1" customWidth="1"/>
    <col min="13" max="13" width="9.140625" style="1" customWidth="1"/>
    <col min="14" max="16384" width="9.140625" style="1"/>
  </cols>
  <sheetData>
    <row r="2" spans="1:1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</row>
    <row r="3" spans="1:11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</row>
    <row r="6" spans="1:11" ht="24.75">
      <c r="A6" s="16" t="s">
        <v>170</v>
      </c>
      <c r="B6" s="16" t="s">
        <v>170</v>
      </c>
      <c r="C6" s="16" t="s">
        <v>170</v>
      </c>
      <c r="E6" s="16" t="s">
        <v>127</v>
      </c>
      <c r="F6" s="16" t="s">
        <v>127</v>
      </c>
      <c r="G6" s="16" t="s">
        <v>127</v>
      </c>
      <c r="I6" s="16" t="s">
        <v>128</v>
      </c>
      <c r="J6" s="16" t="s">
        <v>128</v>
      </c>
      <c r="K6" s="16" t="s">
        <v>128</v>
      </c>
    </row>
    <row r="7" spans="1:11" ht="24.75">
      <c r="A7" s="16" t="s">
        <v>171</v>
      </c>
      <c r="C7" s="16" t="s">
        <v>109</v>
      </c>
      <c r="E7" s="16" t="s">
        <v>172</v>
      </c>
      <c r="G7" s="16" t="s">
        <v>173</v>
      </c>
      <c r="I7" s="16" t="s">
        <v>172</v>
      </c>
      <c r="K7" s="16" t="s">
        <v>173</v>
      </c>
    </row>
    <row r="8" spans="1:11">
      <c r="A8" s="1" t="s">
        <v>115</v>
      </c>
      <c r="C8" s="4" t="s">
        <v>116</v>
      </c>
      <c r="D8" s="4"/>
      <c r="E8" s="6">
        <v>8693896</v>
      </c>
      <c r="F8" s="4"/>
      <c r="G8" s="9">
        <f>E8/$E$11</f>
        <v>2.6589975082185508E-3</v>
      </c>
      <c r="H8" s="4"/>
      <c r="I8" s="6">
        <v>9478753</v>
      </c>
      <c r="J8" s="4"/>
      <c r="K8" s="9">
        <f>I8/$I$11</f>
        <v>1.4993602201317973E-3</v>
      </c>
    </row>
    <row r="9" spans="1:11">
      <c r="A9" s="1" t="s">
        <v>119</v>
      </c>
      <c r="C9" s="4" t="s">
        <v>120</v>
      </c>
      <c r="D9" s="4"/>
      <c r="E9" s="6">
        <v>13931412</v>
      </c>
      <c r="F9" s="4"/>
      <c r="G9" s="9">
        <f t="shared" ref="G9:G10" si="0">E9/$E$11</f>
        <v>4.2608733522883201E-3</v>
      </c>
      <c r="H9" s="4"/>
      <c r="I9" s="6">
        <v>1511227305</v>
      </c>
      <c r="J9" s="4"/>
      <c r="K9" s="9">
        <f t="shared" ref="K9:K10" si="1">I9/$I$11</f>
        <v>0.2390477001240546</v>
      </c>
    </row>
    <row r="10" spans="1:11">
      <c r="A10" s="1" t="s">
        <v>122</v>
      </c>
      <c r="C10" s="4" t="s">
        <v>123</v>
      </c>
      <c r="D10" s="4"/>
      <c r="E10" s="6">
        <v>3246988888</v>
      </c>
      <c r="F10" s="4"/>
      <c r="G10" s="9">
        <f t="shared" si="0"/>
        <v>0.99308012913949317</v>
      </c>
      <c r="H10" s="4"/>
      <c r="I10" s="6">
        <v>4801159010</v>
      </c>
      <c r="J10" s="4"/>
      <c r="K10" s="9">
        <f t="shared" si="1"/>
        <v>0.75945293965581362</v>
      </c>
    </row>
    <row r="11" spans="1:11" ht="24.75" thickBot="1">
      <c r="C11" s="4"/>
      <c r="D11" s="4"/>
      <c r="E11" s="11">
        <f>SUM(E8:E10)</f>
        <v>3269614196</v>
      </c>
      <c r="F11" s="4"/>
      <c r="G11" s="13">
        <f>SUM(G8:G10)</f>
        <v>1</v>
      </c>
      <c r="H11" s="4"/>
      <c r="I11" s="11">
        <f>SUM(I8:I10)</f>
        <v>6321865068</v>
      </c>
      <c r="J11" s="4"/>
      <c r="K11" s="13">
        <f>SUM(K8:K10)</f>
        <v>1</v>
      </c>
    </row>
    <row r="12" spans="1:11" ht="24.75" thickTop="1">
      <c r="C12" s="4"/>
      <c r="D12" s="4"/>
      <c r="E12" s="4"/>
      <c r="F12" s="4"/>
      <c r="G12" s="4"/>
      <c r="H12" s="4"/>
      <c r="I12" s="4"/>
      <c r="J12" s="4"/>
      <c r="K12" s="4"/>
    </row>
    <row r="13" spans="1:11">
      <c r="C13" s="4"/>
      <c r="D13" s="4"/>
      <c r="E13" s="4"/>
      <c r="F13" s="4"/>
      <c r="G13" s="4"/>
      <c r="H13" s="4"/>
      <c r="I13" s="4"/>
      <c r="J13" s="4"/>
      <c r="K13" s="4"/>
    </row>
    <row r="14" spans="1:11">
      <c r="C14" s="4"/>
      <c r="D14" s="4"/>
      <c r="E14" s="4"/>
      <c r="F14" s="4"/>
      <c r="G14" s="4"/>
      <c r="H14" s="4"/>
      <c r="I14" s="4"/>
      <c r="J14" s="4"/>
      <c r="K14" s="4"/>
    </row>
    <row r="15" spans="1:11">
      <c r="C15" s="4"/>
      <c r="D15" s="4"/>
      <c r="E15" s="4"/>
      <c r="F15" s="4"/>
      <c r="G15" s="4"/>
      <c r="H15" s="4"/>
      <c r="I15" s="4"/>
      <c r="J15" s="4"/>
      <c r="K15" s="4"/>
    </row>
    <row r="16" spans="1:11">
      <c r="C16" s="4"/>
      <c r="D16" s="4"/>
      <c r="E16" s="4"/>
      <c r="F16" s="4"/>
      <c r="G16" s="4"/>
      <c r="H16" s="4"/>
      <c r="I16" s="4"/>
      <c r="J16" s="4"/>
      <c r="K16" s="4"/>
    </row>
  </sheetData>
  <mergeCells count="12">
    <mergeCell ref="A4:K4"/>
    <mergeCell ref="A3:K3"/>
    <mergeCell ref="A2:K2"/>
    <mergeCell ref="I7"/>
    <mergeCell ref="K7"/>
    <mergeCell ref="I6:K6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C8" sqref="C8"/>
    </sheetView>
  </sheetViews>
  <sheetFormatPr defaultRowHeight="24"/>
  <cols>
    <col min="1" max="1" width="31" style="1" bestFit="1" customWidth="1"/>
    <col min="2" max="2" width="1" style="1" customWidth="1"/>
    <col min="3" max="3" width="14.28515625" style="1" bestFit="1" customWidth="1"/>
    <col min="4" max="4" width="1" style="1" customWidth="1"/>
    <col min="5" max="5" width="20.7109375" style="1" bestFit="1" customWidth="1"/>
    <col min="6" max="6" width="1" style="1" customWidth="1"/>
    <col min="7" max="7" width="9.140625" style="1" customWidth="1"/>
    <col min="8" max="16384" width="9.140625" style="1"/>
  </cols>
  <sheetData>
    <row r="2" spans="1:5" ht="24.75">
      <c r="A2" s="15" t="s">
        <v>0</v>
      </c>
      <c r="B2" s="15"/>
      <c r="C2" s="15"/>
      <c r="D2" s="15"/>
      <c r="E2" s="15"/>
    </row>
    <row r="3" spans="1:5" ht="24.75">
      <c r="A3" s="15" t="s">
        <v>125</v>
      </c>
      <c r="B3" s="15"/>
      <c r="C3" s="15"/>
      <c r="D3" s="15"/>
      <c r="E3" s="15"/>
    </row>
    <row r="4" spans="1:5" ht="24.75">
      <c r="A4" s="15" t="s">
        <v>2</v>
      </c>
      <c r="B4" s="15"/>
      <c r="C4" s="15"/>
      <c r="D4" s="15"/>
      <c r="E4" s="15"/>
    </row>
    <row r="5" spans="1:5" ht="24.75">
      <c r="C5" s="15" t="s">
        <v>127</v>
      </c>
      <c r="D5" s="2"/>
      <c r="E5" s="2" t="s">
        <v>193</v>
      </c>
    </row>
    <row r="6" spans="1:5" ht="24.75">
      <c r="A6" s="15" t="s">
        <v>174</v>
      </c>
      <c r="C6" s="16"/>
      <c r="D6" s="2"/>
      <c r="E6" s="5" t="s">
        <v>194</v>
      </c>
    </row>
    <row r="7" spans="1:5" ht="24.75">
      <c r="A7" s="16" t="s">
        <v>174</v>
      </c>
      <c r="C7" s="16" t="s">
        <v>112</v>
      </c>
      <c r="E7" s="16" t="s">
        <v>112</v>
      </c>
    </row>
    <row r="8" spans="1:5">
      <c r="A8" s="1" t="s">
        <v>175</v>
      </c>
      <c r="C8" s="3">
        <v>9399016036</v>
      </c>
      <c r="E8" s="3">
        <v>48555322518</v>
      </c>
    </row>
    <row r="9" spans="1:5" ht="25.5" thickBot="1">
      <c r="A9" s="2" t="s">
        <v>134</v>
      </c>
      <c r="C9" s="14">
        <v>9399016036</v>
      </c>
      <c r="E9" s="14">
        <v>48555322518</v>
      </c>
    </row>
    <row r="10" spans="1:5" ht="24.75" thickTop="1"/>
  </sheetData>
  <mergeCells count="7">
    <mergeCell ref="A4:E4"/>
    <mergeCell ref="A3:E3"/>
    <mergeCell ref="A2:E2"/>
    <mergeCell ref="A6:A7"/>
    <mergeCell ref="C7"/>
    <mergeCell ref="E7"/>
    <mergeCell ref="C5:C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5"/>
  <sheetViews>
    <sheetView rightToLeft="1" workbookViewId="0">
      <selection activeCell="C12" sqref="C12"/>
    </sheetView>
  </sheetViews>
  <sheetFormatPr defaultRowHeight="24"/>
  <cols>
    <col min="1" max="1" width="25" style="1" bestFit="1" customWidth="1"/>
    <col min="2" max="2" width="1" style="1" customWidth="1"/>
    <col min="3" max="3" width="18.42578125" style="1" bestFit="1" customWidth="1"/>
    <col min="4" max="4" width="1" style="1" customWidth="1"/>
    <col min="5" max="5" width="21.7109375" style="1" bestFit="1" customWidth="1"/>
    <col min="6" max="6" width="1" style="1" customWidth="1"/>
    <col min="7" max="7" width="33.42578125" style="1" bestFit="1" customWidth="1"/>
    <col min="8" max="8" width="1" style="1" customWidth="1"/>
    <col min="9" max="9" width="9.140625" style="1" customWidth="1"/>
    <col min="10" max="16384" width="9.140625" style="1"/>
  </cols>
  <sheetData>
    <row r="2" spans="1:7" ht="24.75">
      <c r="A2" s="15" t="s">
        <v>0</v>
      </c>
      <c r="B2" s="15"/>
      <c r="C2" s="15"/>
      <c r="D2" s="15"/>
      <c r="E2" s="15"/>
      <c r="F2" s="15"/>
      <c r="G2" s="15"/>
    </row>
    <row r="3" spans="1:7" ht="24.75">
      <c r="A3" s="15" t="s">
        <v>125</v>
      </c>
      <c r="B3" s="15"/>
      <c r="C3" s="15"/>
      <c r="D3" s="15"/>
      <c r="E3" s="15"/>
      <c r="F3" s="15"/>
      <c r="G3" s="15"/>
    </row>
    <row r="4" spans="1:7" ht="24.75">
      <c r="A4" s="15" t="s">
        <v>2</v>
      </c>
      <c r="B4" s="15"/>
      <c r="C4" s="15"/>
      <c r="D4" s="15"/>
      <c r="E4" s="15"/>
      <c r="F4" s="15"/>
      <c r="G4" s="15"/>
    </row>
    <row r="6" spans="1:7" ht="24.75">
      <c r="A6" s="16" t="s">
        <v>129</v>
      </c>
      <c r="C6" s="16" t="s">
        <v>112</v>
      </c>
      <c r="E6" s="16" t="s">
        <v>167</v>
      </c>
      <c r="G6" s="16" t="s">
        <v>13</v>
      </c>
    </row>
    <row r="7" spans="1:7">
      <c r="A7" s="1" t="s">
        <v>176</v>
      </c>
      <c r="C7" s="6">
        <f>'سرمایه‌گذاری در سهام'!I84</f>
        <v>2314368515118</v>
      </c>
      <c r="D7" s="4"/>
      <c r="E7" s="9">
        <f>C7/$C$11</f>
        <v>0.99180810100800942</v>
      </c>
      <c r="F7" s="4"/>
      <c r="G7" s="9">
        <v>9.4013636497002603E-2</v>
      </c>
    </row>
    <row r="8" spans="1:7">
      <c r="A8" s="1" t="s">
        <v>177</v>
      </c>
      <c r="C8" s="6">
        <f>'سرمایه‌گذاری در اوراق بهادار'!I28</f>
        <v>6447036485</v>
      </c>
      <c r="D8" s="4"/>
      <c r="E8" s="9">
        <f t="shared" ref="E8:E10" si="0">C8/$C$11</f>
        <v>2.7628370207893136E-3</v>
      </c>
      <c r="F8" s="4"/>
      <c r="G8" s="9">
        <v>2.6207564018242049E-4</v>
      </c>
    </row>
    <row r="9" spans="1:7">
      <c r="A9" s="1" t="s">
        <v>178</v>
      </c>
      <c r="C9" s="6">
        <f>'درآمد سپرده بانکی'!E11</f>
        <v>3269614196</v>
      </c>
      <c r="D9" s="4"/>
      <c r="E9" s="9">
        <f t="shared" si="0"/>
        <v>1.4011726419455941E-3</v>
      </c>
      <c r="F9" s="4"/>
      <c r="G9" s="9">
        <v>1.3291164635008371E-4</v>
      </c>
    </row>
    <row r="10" spans="1:7">
      <c r="A10" s="1" t="s">
        <v>174</v>
      </c>
      <c r="C10" s="6">
        <f>'سایر درآمدها'!C9</f>
        <v>9399016036</v>
      </c>
      <c r="D10" s="4"/>
      <c r="E10" s="9">
        <f t="shared" si="0"/>
        <v>4.0278893292556295E-3</v>
      </c>
      <c r="F10" s="4"/>
      <c r="G10" s="9">
        <v>3.8207526042182555E-4</v>
      </c>
    </row>
    <row r="11" spans="1:7" ht="24.75" thickBot="1">
      <c r="C11" s="11">
        <f>SUM(C7:C10)</f>
        <v>2333484181835</v>
      </c>
      <c r="D11" s="6">
        <f t="shared" ref="D11:F11" si="1">SUM(D7:D10)</f>
        <v>0</v>
      </c>
      <c r="E11" s="10">
        <f>SUM(E7:E10)</f>
        <v>1</v>
      </c>
      <c r="F11" s="6">
        <f t="shared" si="1"/>
        <v>0</v>
      </c>
      <c r="G11" s="10">
        <f>SUM(G7:G10)</f>
        <v>9.4790699043956927E-2</v>
      </c>
    </row>
    <row r="12" spans="1:7" ht="24.75" thickTop="1">
      <c r="C12" s="4"/>
      <c r="D12" s="4"/>
      <c r="E12" s="4"/>
      <c r="F12" s="4"/>
      <c r="G12" s="4"/>
    </row>
    <row r="13" spans="1:7">
      <c r="C13" s="4"/>
      <c r="D13" s="4"/>
      <c r="E13" s="4"/>
      <c r="F13" s="4"/>
      <c r="G13" s="4"/>
    </row>
    <row r="14" spans="1:7">
      <c r="C14" s="4"/>
      <c r="D14" s="4"/>
      <c r="E14" s="4"/>
      <c r="F14" s="4"/>
      <c r="G14" s="4"/>
    </row>
    <row r="15" spans="1:7">
      <c r="C15" s="4"/>
      <c r="D15" s="4"/>
      <c r="E15" s="4"/>
      <c r="F15" s="4"/>
      <c r="G15" s="4"/>
    </row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L20"/>
  <sheetViews>
    <sheetView rightToLeft="1" topLeftCell="H1" workbookViewId="0">
      <selection activeCell="AK13" sqref="AK13"/>
    </sheetView>
  </sheetViews>
  <sheetFormatPr defaultRowHeight="24"/>
  <cols>
    <col min="1" max="1" width="30.85546875" style="1" bestFit="1" customWidth="1"/>
    <col min="2" max="2" width="1" style="1" customWidth="1"/>
    <col min="3" max="3" width="24.140625" style="1" bestFit="1" customWidth="1"/>
    <col min="4" max="4" width="1" style="1" customWidth="1"/>
    <col min="5" max="5" width="22" style="1" bestFit="1" customWidth="1"/>
    <col min="6" max="6" width="1" style="1" customWidth="1"/>
    <col min="7" max="7" width="14.140625" style="1" bestFit="1" customWidth="1"/>
    <col min="8" max="8" width="1" style="1" customWidth="1"/>
    <col min="9" max="9" width="17.28515625" style="1" bestFit="1" customWidth="1"/>
    <col min="10" max="10" width="1" style="1" customWidth="1"/>
    <col min="11" max="11" width="10.28515625" style="1" bestFit="1" customWidth="1"/>
    <col min="12" max="12" width="1" style="1" customWidth="1"/>
    <col min="13" max="13" width="10.28515625" style="1" bestFit="1" customWidth="1"/>
    <col min="14" max="14" width="1" style="1" customWidth="1"/>
    <col min="15" max="15" width="8.42578125" style="1" bestFit="1" customWidth="1"/>
    <col min="16" max="16" width="1" style="1" customWidth="1"/>
    <col min="17" max="17" width="17.140625" style="1" bestFit="1" customWidth="1"/>
    <col min="18" max="18" width="1" style="1" customWidth="1"/>
    <col min="19" max="19" width="22.140625" style="1" bestFit="1" customWidth="1"/>
    <col min="20" max="20" width="1" style="1" customWidth="1"/>
    <col min="21" max="21" width="8.42578125" style="1" bestFit="1" customWidth="1"/>
    <col min="22" max="22" width="1" style="1" customWidth="1"/>
    <col min="23" max="23" width="17.140625" style="1" bestFit="1" customWidth="1"/>
    <col min="24" max="24" width="1" style="1" customWidth="1"/>
    <col min="25" max="25" width="8.42578125" style="1" bestFit="1" customWidth="1"/>
    <col min="26" max="26" width="1" style="1" customWidth="1"/>
    <col min="27" max="27" width="16.5703125" style="1" bestFit="1" customWidth="1"/>
    <col min="28" max="28" width="1" style="1" customWidth="1"/>
    <col min="29" max="29" width="8.42578125" style="1" bestFit="1" customWidth="1"/>
    <col min="30" max="30" width="1" style="1" customWidth="1"/>
    <col min="31" max="31" width="21" style="1" bestFit="1" customWidth="1"/>
    <col min="32" max="32" width="1" style="1" customWidth="1"/>
    <col min="33" max="33" width="17.140625" style="1" bestFit="1" customWidth="1"/>
    <col min="34" max="34" width="1" style="1" customWidth="1"/>
    <col min="35" max="35" width="22.140625" style="1" bestFit="1" customWidth="1"/>
    <col min="36" max="36" width="1" style="1" customWidth="1"/>
    <col min="37" max="37" width="33.42578125" style="1" bestFit="1" customWidth="1"/>
    <col min="38" max="38" width="1" style="1" customWidth="1"/>
    <col min="39" max="39" width="9.140625" style="1" customWidth="1"/>
    <col min="40" max="16384" width="9.140625" style="1"/>
  </cols>
  <sheetData>
    <row r="2" spans="1:38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</row>
    <row r="3" spans="1:38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</row>
    <row r="4" spans="1:38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</row>
    <row r="6" spans="1:38" ht="24.75">
      <c r="A6" s="16" t="s">
        <v>73</v>
      </c>
      <c r="B6" s="16" t="s">
        <v>73</v>
      </c>
      <c r="C6" s="16" t="s">
        <v>73</v>
      </c>
      <c r="D6" s="16" t="s">
        <v>73</v>
      </c>
      <c r="E6" s="16" t="s">
        <v>73</v>
      </c>
      <c r="F6" s="16" t="s">
        <v>73</v>
      </c>
      <c r="G6" s="16" t="s">
        <v>73</v>
      </c>
      <c r="H6" s="16" t="s">
        <v>73</v>
      </c>
      <c r="I6" s="16" t="s">
        <v>73</v>
      </c>
      <c r="J6" s="16" t="s">
        <v>73</v>
      </c>
      <c r="K6" s="16" t="s">
        <v>73</v>
      </c>
      <c r="L6" s="16" t="s">
        <v>73</v>
      </c>
      <c r="M6" s="16" t="s">
        <v>73</v>
      </c>
      <c r="O6" s="16" t="s">
        <v>179</v>
      </c>
      <c r="P6" s="16" t="s">
        <v>4</v>
      </c>
      <c r="Q6" s="16" t="s">
        <v>4</v>
      </c>
      <c r="R6" s="16" t="s">
        <v>4</v>
      </c>
      <c r="S6" s="16" t="s">
        <v>4</v>
      </c>
      <c r="U6" s="16" t="s">
        <v>5</v>
      </c>
      <c r="V6" s="16" t="s">
        <v>5</v>
      </c>
      <c r="W6" s="16" t="s">
        <v>5</v>
      </c>
      <c r="X6" s="16" t="s">
        <v>5</v>
      </c>
      <c r="Y6" s="16" t="s">
        <v>5</v>
      </c>
      <c r="Z6" s="16" t="s">
        <v>5</v>
      </c>
      <c r="AA6" s="16" t="s">
        <v>5</v>
      </c>
      <c r="AC6" s="16" t="s">
        <v>6</v>
      </c>
      <c r="AD6" s="16" t="s">
        <v>6</v>
      </c>
      <c r="AE6" s="16" t="s">
        <v>6</v>
      </c>
      <c r="AF6" s="16" t="s">
        <v>6</v>
      </c>
      <c r="AG6" s="16" t="s">
        <v>6</v>
      </c>
      <c r="AH6" s="16" t="s">
        <v>6</v>
      </c>
      <c r="AI6" s="16" t="s">
        <v>6</v>
      </c>
      <c r="AJ6" s="16" t="s">
        <v>6</v>
      </c>
      <c r="AK6" s="16" t="s">
        <v>6</v>
      </c>
    </row>
    <row r="7" spans="1:38" ht="24.75">
      <c r="A7" s="15" t="s">
        <v>74</v>
      </c>
      <c r="C7" s="15" t="s">
        <v>75</v>
      </c>
      <c r="E7" s="15" t="s">
        <v>76</v>
      </c>
      <c r="G7" s="15" t="s">
        <v>77</v>
      </c>
      <c r="I7" s="15" t="s">
        <v>78</v>
      </c>
      <c r="K7" s="15" t="s">
        <v>79</v>
      </c>
      <c r="M7" s="15" t="s">
        <v>72</v>
      </c>
      <c r="O7" s="15" t="s">
        <v>7</v>
      </c>
      <c r="Q7" s="15" t="s">
        <v>8</v>
      </c>
      <c r="S7" s="15" t="s">
        <v>9</v>
      </c>
      <c r="U7" s="16" t="s">
        <v>10</v>
      </c>
      <c r="V7" s="16" t="s">
        <v>10</v>
      </c>
      <c r="W7" s="16" t="s">
        <v>10</v>
      </c>
      <c r="Y7" s="16" t="s">
        <v>11</v>
      </c>
      <c r="Z7" s="16" t="s">
        <v>11</v>
      </c>
      <c r="AA7" s="16" t="s">
        <v>11</v>
      </c>
      <c r="AC7" s="15" t="s">
        <v>7</v>
      </c>
      <c r="AE7" s="15" t="s">
        <v>80</v>
      </c>
      <c r="AG7" s="15" t="s">
        <v>8</v>
      </c>
      <c r="AI7" s="15" t="s">
        <v>9</v>
      </c>
      <c r="AK7" s="15" t="s">
        <v>13</v>
      </c>
    </row>
    <row r="8" spans="1:38" ht="24.75">
      <c r="A8" s="16" t="s">
        <v>74</v>
      </c>
      <c r="C8" s="16" t="s">
        <v>75</v>
      </c>
      <c r="E8" s="16" t="s">
        <v>76</v>
      </c>
      <c r="G8" s="16" t="s">
        <v>77</v>
      </c>
      <c r="I8" s="16" t="s">
        <v>78</v>
      </c>
      <c r="K8" s="16" t="s">
        <v>79</v>
      </c>
      <c r="M8" s="16" t="s">
        <v>72</v>
      </c>
      <c r="O8" s="16" t="s">
        <v>7</v>
      </c>
      <c r="Q8" s="16" t="s">
        <v>8</v>
      </c>
      <c r="S8" s="16" t="s">
        <v>9</v>
      </c>
      <c r="U8" s="16" t="s">
        <v>7</v>
      </c>
      <c r="W8" s="16" t="s">
        <v>8</v>
      </c>
      <c r="Y8" s="16" t="s">
        <v>7</v>
      </c>
      <c r="AA8" s="16" t="s">
        <v>14</v>
      </c>
      <c r="AC8" s="16" t="s">
        <v>7</v>
      </c>
      <c r="AE8" s="16" t="s">
        <v>80</v>
      </c>
      <c r="AG8" s="16" t="s">
        <v>8</v>
      </c>
      <c r="AI8" s="16" t="s">
        <v>9</v>
      </c>
      <c r="AK8" s="16" t="s">
        <v>13</v>
      </c>
    </row>
    <row r="9" spans="1:38">
      <c r="A9" s="1" t="s">
        <v>81</v>
      </c>
      <c r="C9" s="4" t="s">
        <v>82</v>
      </c>
      <c r="D9" s="4"/>
      <c r="E9" s="4" t="s">
        <v>82</v>
      </c>
      <c r="F9" s="4"/>
      <c r="G9" s="4" t="s">
        <v>83</v>
      </c>
      <c r="H9" s="4"/>
      <c r="I9" s="4" t="s">
        <v>84</v>
      </c>
      <c r="J9" s="4"/>
      <c r="K9" s="6">
        <v>0</v>
      </c>
      <c r="L9" s="4"/>
      <c r="M9" s="6">
        <v>0</v>
      </c>
      <c r="N9" s="4"/>
      <c r="O9" s="6">
        <v>100</v>
      </c>
      <c r="P9" s="4"/>
      <c r="Q9" s="6">
        <v>73300282</v>
      </c>
      <c r="R9" s="4"/>
      <c r="S9" s="6">
        <v>99089036</v>
      </c>
      <c r="T9" s="4"/>
      <c r="U9" s="6">
        <v>0</v>
      </c>
      <c r="V9" s="4"/>
      <c r="W9" s="6">
        <v>0</v>
      </c>
      <c r="X9" s="4"/>
      <c r="Y9" s="6">
        <v>100</v>
      </c>
      <c r="Z9" s="4"/>
      <c r="AA9" s="6">
        <v>100000000</v>
      </c>
      <c r="AB9" s="4"/>
      <c r="AC9" s="6">
        <v>0</v>
      </c>
      <c r="AD9" s="4"/>
      <c r="AE9" s="6">
        <v>0</v>
      </c>
      <c r="AF9" s="4"/>
      <c r="AG9" s="6">
        <v>0</v>
      </c>
      <c r="AH9" s="4"/>
      <c r="AI9" s="6">
        <v>0</v>
      </c>
      <c r="AJ9" s="4"/>
      <c r="AK9" s="9">
        <v>0</v>
      </c>
      <c r="AL9" s="4"/>
    </row>
    <row r="10" spans="1:38">
      <c r="A10" s="1" t="s">
        <v>85</v>
      </c>
      <c r="C10" s="4" t="s">
        <v>82</v>
      </c>
      <c r="D10" s="4"/>
      <c r="E10" s="4" t="s">
        <v>82</v>
      </c>
      <c r="F10" s="4"/>
      <c r="G10" s="4" t="s">
        <v>86</v>
      </c>
      <c r="H10" s="4"/>
      <c r="I10" s="4" t="s">
        <v>87</v>
      </c>
      <c r="J10" s="4"/>
      <c r="K10" s="6">
        <v>0</v>
      </c>
      <c r="L10" s="4"/>
      <c r="M10" s="6">
        <v>0</v>
      </c>
      <c r="N10" s="4"/>
      <c r="O10" s="6">
        <v>16164</v>
      </c>
      <c r="P10" s="4"/>
      <c r="Q10" s="6">
        <v>11996703999</v>
      </c>
      <c r="R10" s="4"/>
      <c r="S10" s="6">
        <v>13633317273</v>
      </c>
      <c r="T10" s="4"/>
      <c r="U10" s="6">
        <v>0</v>
      </c>
      <c r="V10" s="4"/>
      <c r="W10" s="6">
        <v>0</v>
      </c>
      <c r="X10" s="4"/>
      <c r="Y10" s="6">
        <v>0</v>
      </c>
      <c r="Z10" s="4"/>
      <c r="AA10" s="6">
        <v>0</v>
      </c>
      <c r="AB10" s="4"/>
      <c r="AC10" s="6">
        <v>16164</v>
      </c>
      <c r="AD10" s="4"/>
      <c r="AE10" s="6">
        <v>857580</v>
      </c>
      <c r="AF10" s="4"/>
      <c r="AG10" s="6">
        <v>11996703999</v>
      </c>
      <c r="AH10" s="4"/>
      <c r="AI10" s="6">
        <v>13859410646</v>
      </c>
      <c r="AJ10" s="4"/>
      <c r="AK10" s="9">
        <v>5.6339279681844685E-4</v>
      </c>
      <c r="AL10" s="4"/>
    </row>
    <row r="11" spans="1:38">
      <c r="A11" s="1" t="s">
        <v>88</v>
      </c>
      <c r="C11" s="4" t="s">
        <v>82</v>
      </c>
      <c r="D11" s="4"/>
      <c r="E11" s="4" t="s">
        <v>82</v>
      </c>
      <c r="F11" s="4"/>
      <c r="G11" s="4" t="s">
        <v>89</v>
      </c>
      <c r="H11" s="4"/>
      <c r="I11" s="4" t="s">
        <v>90</v>
      </c>
      <c r="J11" s="4"/>
      <c r="K11" s="6">
        <v>0</v>
      </c>
      <c r="L11" s="4"/>
      <c r="M11" s="6">
        <v>0</v>
      </c>
      <c r="N11" s="4"/>
      <c r="O11" s="6">
        <v>120912</v>
      </c>
      <c r="P11" s="4"/>
      <c r="Q11" s="6">
        <v>86443154203</v>
      </c>
      <c r="R11" s="4"/>
      <c r="S11" s="6">
        <v>98408155648</v>
      </c>
      <c r="T11" s="4"/>
      <c r="U11" s="6">
        <v>0</v>
      </c>
      <c r="V11" s="4"/>
      <c r="W11" s="6">
        <v>0</v>
      </c>
      <c r="X11" s="4"/>
      <c r="Y11" s="6">
        <v>30600</v>
      </c>
      <c r="Z11" s="4"/>
      <c r="AA11" s="6">
        <v>25060834902</v>
      </c>
      <c r="AB11" s="4"/>
      <c r="AC11" s="6">
        <v>90312</v>
      </c>
      <c r="AD11" s="4"/>
      <c r="AE11" s="6">
        <v>824020</v>
      </c>
      <c r="AF11" s="4"/>
      <c r="AG11" s="6">
        <v>64566413114</v>
      </c>
      <c r="AH11" s="4"/>
      <c r="AI11" s="6">
        <v>74405405815</v>
      </c>
      <c r="AJ11" s="4"/>
      <c r="AK11" s="9">
        <v>3.0246213746919219E-3</v>
      </c>
      <c r="AL11" s="4"/>
    </row>
    <row r="12" spans="1:38">
      <c r="A12" s="1" t="s">
        <v>91</v>
      </c>
      <c r="C12" s="4" t="s">
        <v>82</v>
      </c>
      <c r="D12" s="4"/>
      <c r="E12" s="4" t="s">
        <v>82</v>
      </c>
      <c r="F12" s="4"/>
      <c r="G12" s="4" t="s">
        <v>92</v>
      </c>
      <c r="H12" s="4"/>
      <c r="I12" s="4" t="s">
        <v>93</v>
      </c>
      <c r="J12" s="4"/>
      <c r="K12" s="6">
        <v>0</v>
      </c>
      <c r="L12" s="4"/>
      <c r="M12" s="6">
        <v>0</v>
      </c>
      <c r="N12" s="4"/>
      <c r="O12" s="6">
        <v>97135</v>
      </c>
      <c r="P12" s="4"/>
      <c r="Q12" s="6">
        <v>75174824151</v>
      </c>
      <c r="R12" s="4"/>
      <c r="S12" s="6">
        <v>77913400736</v>
      </c>
      <c r="T12" s="4"/>
      <c r="U12" s="6">
        <v>0</v>
      </c>
      <c r="V12" s="4"/>
      <c r="W12" s="6">
        <v>0</v>
      </c>
      <c r="X12" s="4"/>
      <c r="Y12" s="6">
        <v>0</v>
      </c>
      <c r="Z12" s="4"/>
      <c r="AA12" s="6">
        <v>0</v>
      </c>
      <c r="AB12" s="4"/>
      <c r="AC12" s="6">
        <v>97135</v>
      </c>
      <c r="AD12" s="4"/>
      <c r="AE12" s="6">
        <v>813390</v>
      </c>
      <c r="AF12" s="4"/>
      <c r="AG12" s="6">
        <v>75174824151</v>
      </c>
      <c r="AH12" s="4"/>
      <c r="AI12" s="6">
        <v>78994317334</v>
      </c>
      <c r="AJ12" s="4"/>
      <c r="AK12" s="9">
        <v>3.2111631953419912E-3</v>
      </c>
      <c r="AL12" s="4"/>
    </row>
    <row r="13" spans="1:38">
      <c r="A13" s="1" t="s">
        <v>94</v>
      </c>
      <c r="C13" s="4" t="s">
        <v>82</v>
      </c>
      <c r="D13" s="4"/>
      <c r="E13" s="4" t="s">
        <v>82</v>
      </c>
      <c r="F13" s="4"/>
      <c r="G13" s="4" t="s">
        <v>95</v>
      </c>
      <c r="H13" s="4"/>
      <c r="I13" s="4" t="s">
        <v>96</v>
      </c>
      <c r="J13" s="4"/>
      <c r="K13" s="6">
        <v>15</v>
      </c>
      <c r="L13" s="4"/>
      <c r="M13" s="6">
        <v>15</v>
      </c>
      <c r="N13" s="4"/>
      <c r="O13" s="6">
        <v>1681</v>
      </c>
      <c r="P13" s="4"/>
      <c r="Q13" s="6">
        <v>1578038948</v>
      </c>
      <c r="R13" s="4"/>
      <c r="S13" s="6">
        <v>1656913479</v>
      </c>
      <c r="T13" s="4"/>
      <c r="U13" s="6">
        <v>0</v>
      </c>
      <c r="V13" s="4"/>
      <c r="W13" s="6">
        <v>0</v>
      </c>
      <c r="X13" s="4"/>
      <c r="Y13" s="6">
        <v>0</v>
      </c>
      <c r="Z13" s="4"/>
      <c r="AA13" s="6">
        <v>0</v>
      </c>
      <c r="AB13" s="4"/>
      <c r="AC13" s="6">
        <v>1681</v>
      </c>
      <c r="AD13" s="4"/>
      <c r="AE13" s="6">
        <v>991700</v>
      </c>
      <c r="AF13" s="4"/>
      <c r="AG13" s="6">
        <v>1578038948</v>
      </c>
      <c r="AH13" s="4"/>
      <c r="AI13" s="6">
        <v>1666745547</v>
      </c>
      <c r="AJ13" s="4"/>
      <c r="AK13" s="9">
        <v>6.7754138995804885E-5</v>
      </c>
      <c r="AL13" s="4"/>
    </row>
    <row r="14" spans="1:38">
      <c r="A14" s="1" t="s">
        <v>97</v>
      </c>
      <c r="C14" s="4" t="s">
        <v>82</v>
      </c>
      <c r="D14" s="4"/>
      <c r="E14" s="4" t="s">
        <v>82</v>
      </c>
      <c r="F14" s="4"/>
      <c r="G14" s="4" t="s">
        <v>98</v>
      </c>
      <c r="H14" s="4"/>
      <c r="I14" s="4" t="s">
        <v>99</v>
      </c>
      <c r="J14" s="4"/>
      <c r="K14" s="6">
        <v>17</v>
      </c>
      <c r="L14" s="4"/>
      <c r="M14" s="6">
        <v>17</v>
      </c>
      <c r="N14" s="4"/>
      <c r="O14" s="6">
        <v>120600</v>
      </c>
      <c r="P14" s="4"/>
      <c r="Q14" s="6">
        <v>118891723568</v>
      </c>
      <c r="R14" s="4"/>
      <c r="S14" s="6">
        <v>120578141250</v>
      </c>
      <c r="T14" s="4"/>
      <c r="U14" s="6">
        <v>0</v>
      </c>
      <c r="V14" s="4"/>
      <c r="W14" s="6">
        <v>0</v>
      </c>
      <c r="X14" s="4"/>
      <c r="Y14" s="6">
        <v>120600</v>
      </c>
      <c r="Z14" s="4"/>
      <c r="AA14" s="6">
        <v>120600000000</v>
      </c>
      <c r="AB14" s="4"/>
      <c r="AC14" s="6">
        <v>0</v>
      </c>
      <c r="AD14" s="4"/>
      <c r="AE14" s="6">
        <v>0</v>
      </c>
      <c r="AF14" s="4"/>
      <c r="AG14" s="6">
        <v>0</v>
      </c>
      <c r="AH14" s="4"/>
      <c r="AI14" s="6">
        <v>0</v>
      </c>
      <c r="AJ14" s="4"/>
      <c r="AK14" s="9">
        <v>0</v>
      </c>
      <c r="AL14" s="4"/>
    </row>
    <row r="15" spans="1:38">
      <c r="A15" s="1" t="s">
        <v>100</v>
      </c>
      <c r="C15" s="4" t="s">
        <v>82</v>
      </c>
      <c r="D15" s="4"/>
      <c r="E15" s="4" t="s">
        <v>82</v>
      </c>
      <c r="F15" s="4"/>
      <c r="G15" s="4" t="s">
        <v>101</v>
      </c>
      <c r="H15" s="4"/>
      <c r="I15" s="4" t="s">
        <v>102</v>
      </c>
      <c r="J15" s="4"/>
      <c r="K15" s="6">
        <v>17</v>
      </c>
      <c r="L15" s="4"/>
      <c r="M15" s="6">
        <v>17</v>
      </c>
      <c r="N15" s="4"/>
      <c r="O15" s="6">
        <v>87250</v>
      </c>
      <c r="P15" s="4"/>
      <c r="Q15" s="6">
        <v>81350785139</v>
      </c>
      <c r="R15" s="4"/>
      <c r="S15" s="6">
        <v>82759072198</v>
      </c>
      <c r="T15" s="4"/>
      <c r="U15" s="6">
        <v>0</v>
      </c>
      <c r="V15" s="4"/>
      <c r="W15" s="6">
        <v>0</v>
      </c>
      <c r="X15" s="4"/>
      <c r="Y15" s="6">
        <v>0</v>
      </c>
      <c r="Z15" s="4"/>
      <c r="AA15" s="6">
        <v>0</v>
      </c>
      <c r="AB15" s="4"/>
      <c r="AC15" s="6">
        <v>87250</v>
      </c>
      <c r="AD15" s="4"/>
      <c r="AE15" s="6">
        <v>944000</v>
      </c>
      <c r="AF15" s="4"/>
      <c r="AG15" s="6">
        <v>81350785139</v>
      </c>
      <c r="AH15" s="4"/>
      <c r="AI15" s="6">
        <v>82349071525</v>
      </c>
      <c r="AJ15" s="4"/>
      <c r="AK15" s="9">
        <v>3.3475358301229218E-3</v>
      </c>
      <c r="AL15" s="4"/>
    </row>
    <row r="16" spans="1:38">
      <c r="A16" s="1" t="s">
        <v>103</v>
      </c>
      <c r="C16" s="4" t="s">
        <v>82</v>
      </c>
      <c r="D16" s="4"/>
      <c r="E16" s="4" t="s">
        <v>82</v>
      </c>
      <c r="F16" s="4"/>
      <c r="G16" s="4" t="s">
        <v>104</v>
      </c>
      <c r="H16" s="4"/>
      <c r="I16" s="4" t="s">
        <v>105</v>
      </c>
      <c r="J16" s="4"/>
      <c r="K16" s="6">
        <v>0</v>
      </c>
      <c r="L16" s="4"/>
      <c r="M16" s="6">
        <v>0</v>
      </c>
      <c r="N16" s="4"/>
      <c r="O16" s="6">
        <v>0</v>
      </c>
      <c r="P16" s="4"/>
      <c r="Q16" s="6">
        <v>0</v>
      </c>
      <c r="R16" s="4"/>
      <c r="S16" s="6">
        <v>0</v>
      </c>
      <c r="T16" s="4"/>
      <c r="U16" s="6">
        <v>105398</v>
      </c>
      <c r="V16" s="4"/>
      <c r="W16" s="6">
        <v>100015139423</v>
      </c>
      <c r="X16" s="4"/>
      <c r="Y16" s="6">
        <v>0</v>
      </c>
      <c r="Z16" s="4"/>
      <c r="AA16" s="6">
        <v>0</v>
      </c>
      <c r="AB16" s="4"/>
      <c r="AC16" s="6">
        <v>105398</v>
      </c>
      <c r="AD16" s="4"/>
      <c r="AE16" s="6">
        <v>948783</v>
      </c>
      <c r="AF16" s="4"/>
      <c r="AG16" s="6">
        <v>100015139423</v>
      </c>
      <c r="AH16" s="4"/>
      <c r="AI16" s="6">
        <v>99981705664</v>
      </c>
      <c r="AJ16" s="4"/>
      <c r="AK16" s="9">
        <v>4.0643122729736676E-3</v>
      </c>
      <c r="AL16" s="4"/>
    </row>
    <row r="17" spans="3:38" ht="24.75" thickBot="1"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1">
        <f>SUM(Q9:Q16)</f>
        <v>375508530290</v>
      </c>
      <c r="R17" s="4"/>
      <c r="S17" s="11">
        <f>SUM(S9:S16)</f>
        <v>395048089620</v>
      </c>
      <c r="T17" s="4"/>
      <c r="U17" s="4"/>
      <c r="V17" s="4"/>
      <c r="W17" s="11">
        <f>SUM(W9:W16)</f>
        <v>100015139423</v>
      </c>
      <c r="X17" s="4"/>
      <c r="Y17" s="4"/>
      <c r="Z17" s="4"/>
      <c r="AA17" s="11">
        <f>SUM(AA9:AA16)</f>
        <v>145760834902</v>
      </c>
      <c r="AB17" s="4"/>
      <c r="AC17" s="4"/>
      <c r="AD17" s="4"/>
      <c r="AE17" s="4"/>
      <c r="AF17" s="4"/>
      <c r="AG17" s="11">
        <f>SUM(AG9:AG16)</f>
        <v>334681904774</v>
      </c>
      <c r="AH17" s="4"/>
      <c r="AI17" s="11">
        <f>SUM(AI9:AI16)</f>
        <v>351256656531</v>
      </c>
      <c r="AJ17" s="4"/>
      <c r="AK17" s="10">
        <f>SUM(AK9:AK16)</f>
        <v>1.4278779608944754E-2</v>
      </c>
      <c r="AL17" s="4"/>
    </row>
    <row r="18" spans="3:38" ht="24.75" thickTop="1"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3:38"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3:38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</sheetData>
  <mergeCells count="28"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13"/>
  <sheetViews>
    <sheetView rightToLeft="1" workbookViewId="0">
      <selection activeCell="S8" sqref="S8:S10"/>
    </sheetView>
  </sheetViews>
  <sheetFormatPr defaultRowHeight="24"/>
  <cols>
    <col min="1" max="1" width="26.28515625" style="1" bestFit="1" customWidth="1"/>
    <col min="2" max="2" width="1" style="1" customWidth="1"/>
    <col min="3" max="3" width="26" style="1" bestFit="1" customWidth="1"/>
    <col min="4" max="4" width="1" style="1" customWidth="1"/>
    <col min="5" max="5" width="15.42578125" style="1" bestFit="1" customWidth="1"/>
    <col min="6" max="6" width="1" style="1" customWidth="1"/>
    <col min="7" max="7" width="13.85546875" style="1" bestFit="1" customWidth="1"/>
    <col min="8" max="8" width="1" style="1" customWidth="1"/>
    <col min="9" max="9" width="10.28515625" style="1" bestFit="1" customWidth="1"/>
    <col min="10" max="10" width="1" style="1" customWidth="1"/>
    <col min="11" max="11" width="16.5703125" style="1" bestFit="1" customWidth="1"/>
    <col min="12" max="12" width="1" style="1" customWidth="1"/>
    <col min="13" max="13" width="18.42578125" style="1" bestFit="1" customWidth="1"/>
    <col min="14" max="14" width="1" style="1" customWidth="1"/>
    <col min="15" max="15" width="16.5703125" style="1" bestFit="1" customWidth="1"/>
    <col min="16" max="16" width="1" style="1" customWidth="1"/>
    <col min="17" max="17" width="16.5703125" style="1" bestFit="1" customWidth="1"/>
    <col min="18" max="18" width="1" style="1" customWidth="1"/>
    <col min="19" max="19" width="23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107</v>
      </c>
      <c r="C6" s="16" t="s">
        <v>108</v>
      </c>
      <c r="D6" s="16" t="s">
        <v>108</v>
      </c>
      <c r="E6" s="16" t="s">
        <v>108</v>
      </c>
      <c r="F6" s="16" t="s">
        <v>108</v>
      </c>
      <c r="G6" s="16" t="s">
        <v>108</v>
      </c>
      <c r="H6" s="16" t="s">
        <v>108</v>
      </c>
      <c r="I6" s="16" t="s">
        <v>108</v>
      </c>
      <c r="K6" s="16" t="s">
        <v>4</v>
      </c>
      <c r="M6" s="16" t="s">
        <v>5</v>
      </c>
      <c r="N6" s="16" t="s">
        <v>5</v>
      </c>
      <c r="O6" s="16" t="s">
        <v>5</v>
      </c>
      <c r="Q6" s="16" t="s">
        <v>6</v>
      </c>
      <c r="R6" s="16" t="s">
        <v>6</v>
      </c>
      <c r="S6" s="16" t="s">
        <v>6</v>
      </c>
    </row>
    <row r="7" spans="1:19" ht="24.75">
      <c r="A7" s="16" t="s">
        <v>107</v>
      </c>
      <c r="C7" s="16" t="s">
        <v>109</v>
      </c>
      <c r="E7" s="16" t="s">
        <v>110</v>
      </c>
      <c r="G7" s="16" t="s">
        <v>111</v>
      </c>
      <c r="I7" s="16" t="s">
        <v>79</v>
      </c>
      <c r="K7" s="16" t="s">
        <v>112</v>
      </c>
      <c r="M7" s="16" t="s">
        <v>113</v>
      </c>
      <c r="O7" s="16" t="s">
        <v>114</v>
      </c>
      <c r="Q7" s="16" t="s">
        <v>112</v>
      </c>
      <c r="S7" s="16" t="s">
        <v>106</v>
      </c>
    </row>
    <row r="8" spans="1:19">
      <c r="A8" s="1" t="s">
        <v>115</v>
      </c>
      <c r="C8" s="4" t="s">
        <v>116</v>
      </c>
      <c r="D8" s="4"/>
      <c r="E8" s="4" t="s">
        <v>117</v>
      </c>
      <c r="F8" s="4"/>
      <c r="G8" s="4" t="s">
        <v>118</v>
      </c>
      <c r="H8" s="4"/>
      <c r="I8" s="6">
        <v>5</v>
      </c>
      <c r="J8" s="4"/>
      <c r="K8" s="6">
        <v>2772179435</v>
      </c>
      <c r="L8" s="4"/>
      <c r="M8" s="6">
        <v>4790132448</v>
      </c>
      <c r="N8" s="4"/>
      <c r="O8" s="6">
        <v>4500686000</v>
      </c>
      <c r="P8" s="4"/>
      <c r="Q8" s="6">
        <v>3061625883</v>
      </c>
      <c r="R8" s="4"/>
      <c r="S8" s="9">
        <v>1.2445680506140022E-4</v>
      </c>
    </row>
    <row r="9" spans="1:19">
      <c r="A9" s="1" t="s">
        <v>119</v>
      </c>
      <c r="C9" s="4" t="s">
        <v>120</v>
      </c>
      <c r="D9" s="4"/>
      <c r="E9" s="4" t="s">
        <v>117</v>
      </c>
      <c r="F9" s="4"/>
      <c r="G9" s="4" t="s">
        <v>121</v>
      </c>
      <c r="H9" s="4"/>
      <c r="I9" s="6">
        <v>5</v>
      </c>
      <c r="J9" s="4"/>
      <c r="K9" s="6">
        <v>3585716346</v>
      </c>
      <c r="L9" s="4"/>
      <c r="M9" s="6">
        <v>8324304188</v>
      </c>
      <c r="N9" s="4"/>
      <c r="O9" s="6">
        <v>7000872326</v>
      </c>
      <c r="P9" s="4"/>
      <c r="Q9" s="6">
        <v>4909148208</v>
      </c>
      <c r="R9" s="4"/>
      <c r="S9" s="9">
        <v>1.9955962122383787E-4</v>
      </c>
    </row>
    <row r="10" spans="1:19">
      <c r="A10" s="1" t="s">
        <v>122</v>
      </c>
      <c r="C10" s="4" t="s">
        <v>123</v>
      </c>
      <c r="D10" s="4"/>
      <c r="E10" s="4" t="s">
        <v>117</v>
      </c>
      <c r="F10" s="4"/>
      <c r="G10" s="4" t="s">
        <v>124</v>
      </c>
      <c r="H10" s="4"/>
      <c r="I10" s="6">
        <v>5</v>
      </c>
      <c r="J10" s="4"/>
      <c r="K10" s="6">
        <v>189341538841</v>
      </c>
      <c r="L10" s="4"/>
      <c r="M10" s="6">
        <v>1013741472220</v>
      </c>
      <c r="N10" s="4"/>
      <c r="O10" s="6">
        <v>961779752634</v>
      </c>
      <c r="P10" s="4"/>
      <c r="Q10" s="6">
        <v>241303258427</v>
      </c>
      <c r="R10" s="4"/>
      <c r="S10" s="9">
        <v>9.8091124593258534E-3</v>
      </c>
    </row>
    <row r="11" spans="1:19" ht="24.75" thickBot="1">
      <c r="C11" s="4"/>
      <c r="D11" s="4"/>
      <c r="E11" s="4"/>
      <c r="F11" s="4"/>
      <c r="G11" s="4"/>
      <c r="H11" s="4"/>
      <c r="I11" s="4"/>
      <c r="J11" s="4"/>
      <c r="K11" s="11">
        <f>SUM(K8:K10)</f>
        <v>195699434622</v>
      </c>
      <c r="L11" s="4"/>
      <c r="M11" s="11">
        <f>SUM(M8:M10)</f>
        <v>1026855908856</v>
      </c>
      <c r="N11" s="4"/>
      <c r="O11" s="11">
        <f>SUM(O8:O10)</f>
        <v>973281310960</v>
      </c>
      <c r="P11" s="4"/>
      <c r="Q11" s="11">
        <f>SUM(Q8:Q10)</f>
        <v>249274032518</v>
      </c>
      <c r="R11" s="4"/>
      <c r="S11" s="10">
        <f>SUM(S8:S10)</f>
        <v>1.0133128885611091E-2</v>
      </c>
    </row>
    <row r="12" spans="1:19" ht="24.75" thickTop="1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</row>
    <row r="13" spans="1:19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</sheetData>
  <mergeCells count="17">
    <mergeCell ref="A2:S2"/>
    <mergeCell ref="Q7"/>
    <mergeCell ref="S7"/>
    <mergeCell ref="Q6:S6"/>
    <mergeCell ref="K7"/>
    <mergeCell ref="K6"/>
    <mergeCell ref="M7"/>
    <mergeCell ref="O7"/>
    <mergeCell ref="M6:O6"/>
    <mergeCell ref="A6:A7"/>
    <mergeCell ref="C7"/>
    <mergeCell ref="E7"/>
    <mergeCell ref="G7"/>
    <mergeCell ref="I7"/>
    <mergeCell ref="C6:I6"/>
    <mergeCell ref="A4:S4"/>
    <mergeCell ref="A3:S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19"/>
  <sheetViews>
    <sheetView rightToLeft="1" topLeftCell="A4" workbookViewId="0">
      <selection activeCell="M16" sqref="M15:U22"/>
    </sheetView>
  </sheetViews>
  <sheetFormatPr defaultRowHeight="24"/>
  <cols>
    <col min="1" max="1" width="30.85546875" style="1" bestFit="1" customWidth="1"/>
    <col min="2" max="2" width="1" style="1" customWidth="1"/>
    <col min="3" max="3" width="18.28515625" style="1" bestFit="1" customWidth="1"/>
    <col min="4" max="4" width="1" style="1" customWidth="1"/>
    <col min="5" max="5" width="17.28515625" style="1" bestFit="1" customWidth="1"/>
    <col min="6" max="6" width="1" style="1" customWidth="1"/>
    <col min="7" max="7" width="10.28515625" style="1" bestFit="1" customWidth="1"/>
    <col min="8" max="8" width="1" style="1" customWidth="1"/>
    <col min="9" max="9" width="14.28515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14.28515625" style="1" bestFit="1" customWidth="1"/>
    <col min="14" max="14" width="1" style="1" customWidth="1"/>
    <col min="15" max="15" width="15.425781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15.425781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6" t="s">
        <v>126</v>
      </c>
      <c r="B6" s="16" t="s">
        <v>126</v>
      </c>
      <c r="C6" s="16" t="s">
        <v>126</v>
      </c>
      <c r="D6" s="16" t="s">
        <v>126</v>
      </c>
      <c r="E6" s="16" t="s">
        <v>126</v>
      </c>
      <c r="F6" s="16" t="s">
        <v>126</v>
      </c>
      <c r="G6" s="16" t="s">
        <v>126</v>
      </c>
      <c r="I6" s="16" t="s">
        <v>127</v>
      </c>
      <c r="J6" s="16" t="s">
        <v>127</v>
      </c>
      <c r="K6" s="16" t="s">
        <v>127</v>
      </c>
      <c r="L6" s="16" t="s">
        <v>127</v>
      </c>
      <c r="M6" s="16" t="s">
        <v>127</v>
      </c>
      <c r="O6" s="16" t="s">
        <v>128</v>
      </c>
      <c r="P6" s="16" t="s">
        <v>128</v>
      </c>
      <c r="Q6" s="16" t="s">
        <v>128</v>
      </c>
      <c r="R6" s="16" t="s">
        <v>128</v>
      </c>
      <c r="S6" s="16" t="s">
        <v>128</v>
      </c>
    </row>
    <row r="7" spans="1:19" ht="24.75">
      <c r="A7" s="16" t="s">
        <v>129</v>
      </c>
      <c r="C7" s="16" t="s">
        <v>130</v>
      </c>
      <c r="E7" s="16" t="s">
        <v>78</v>
      </c>
      <c r="G7" s="16" t="s">
        <v>79</v>
      </c>
      <c r="I7" s="16" t="s">
        <v>131</v>
      </c>
      <c r="K7" s="16" t="s">
        <v>132</v>
      </c>
      <c r="M7" s="16" t="s">
        <v>133</v>
      </c>
      <c r="O7" s="16" t="s">
        <v>131</v>
      </c>
      <c r="Q7" s="16" t="s">
        <v>132</v>
      </c>
      <c r="S7" s="16" t="s">
        <v>133</v>
      </c>
    </row>
    <row r="8" spans="1:19">
      <c r="A8" s="1" t="s">
        <v>100</v>
      </c>
      <c r="C8" s="4" t="s">
        <v>180</v>
      </c>
      <c r="E8" s="4" t="s">
        <v>102</v>
      </c>
      <c r="F8" s="4"/>
      <c r="G8" s="6">
        <v>17</v>
      </c>
      <c r="H8" s="4"/>
      <c r="I8" s="6">
        <v>1224980375</v>
      </c>
      <c r="J8" s="4"/>
      <c r="K8" s="6">
        <v>0</v>
      </c>
      <c r="L8" s="4"/>
      <c r="M8" s="6">
        <v>1224980375</v>
      </c>
      <c r="N8" s="4"/>
      <c r="O8" s="6">
        <v>4863263071</v>
      </c>
      <c r="P8" s="4"/>
      <c r="Q8" s="6">
        <v>0</v>
      </c>
      <c r="R8" s="4"/>
      <c r="S8" s="6">
        <v>4863263071</v>
      </c>
    </row>
    <row r="9" spans="1:19">
      <c r="A9" s="1" t="s">
        <v>94</v>
      </c>
      <c r="C9" s="4" t="s">
        <v>180</v>
      </c>
      <c r="E9" s="4" t="s">
        <v>96</v>
      </c>
      <c r="F9" s="4"/>
      <c r="G9" s="6">
        <v>15</v>
      </c>
      <c r="H9" s="4"/>
      <c r="I9" s="6">
        <v>21140064</v>
      </c>
      <c r="J9" s="4"/>
      <c r="K9" s="6">
        <v>0</v>
      </c>
      <c r="L9" s="4"/>
      <c r="M9" s="6">
        <v>21140064</v>
      </c>
      <c r="N9" s="4"/>
      <c r="O9" s="6">
        <v>64254144</v>
      </c>
      <c r="P9" s="4"/>
      <c r="Q9" s="6">
        <v>0</v>
      </c>
      <c r="R9" s="4"/>
      <c r="S9" s="6">
        <v>64254144</v>
      </c>
    </row>
    <row r="10" spans="1:19">
      <c r="A10" s="1" t="s">
        <v>97</v>
      </c>
      <c r="C10" s="4" t="s">
        <v>180</v>
      </c>
      <c r="E10" s="4" t="s">
        <v>99</v>
      </c>
      <c r="F10" s="4"/>
      <c r="G10" s="6">
        <v>17</v>
      </c>
      <c r="H10" s="4"/>
      <c r="I10" s="6">
        <v>1518808885</v>
      </c>
      <c r="J10" s="4"/>
      <c r="K10" s="6">
        <v>0</v>
      </c>
      <c r="L10" s="4"/>
      <c r="M10" s="6">
        <v>1518808885</v>
      </c>
      <c r="N10" s="4"/>
      <c r="O10" s="6">
        <v>5076094942</v>
      </c>
      <c r="P10" s="4"/>
      <c r="Q10" s="6">
        <v>0</v>
      </c>
      <c r="R10" s="4"/>
      <c r="S10" s="6">
        <v>5076094942</v>
      </c>
    </row>
    <row r="11" spans="1:19">
      <c r="A11" s="1" t="s">
        <v>115</v>
      </c>
      <c r="C11" s="6">
        <v>1</v>
      </c>
      <c r="E11" s="4" t="s">
        <v>180</v>
      </c>
      <c r="F11" s="4"/>
      <c r="G11" s="6">
        <v>5</v>
      </c>
      <c r="H11" s="4"/>
      <c r="I11" s="6">
        <v>8693896</v>
      </c>
      <c r="J11" s="4"/>
      <c r="K11" s="6">
        <v>0</v>
      </c>
      <c r="L11" s="4"/>
      <c r="M11" s="6">
        <v>8693896</v>
      </c>
      <c r="N11" s="4"/>
      <c r="O11" s="6">
        <v>9478753</v>
      </c>
      <c r="P11" s="4"/>
      <c r="Q11" s="6">
        <v>0</v>
      </c>
      <c r="R11" s="4"/>
      <c r="S11" s="6">
        <v>9478753</v>
      </c>
    </row>
    <row r="12" spans="1:19">
      <c r="A12" s="1" t="s">
        <v>119</v>
      </c>
      <c r="C12" s="6">
        <v>17</v>
      </c>
      <c r="E12" s="4" t="s">
        <v>180</v>
      </c>
      <c r="F12" s="4"/>
      <c r="G12" s="6">
        <v>5</v>
      </c>
      <c r="H12" s="4"/>
      <c r="I12" s="6">
        <v>13931412</v>
      </c>
      <c r="J12" s="4"/>
      <c r="K12" s="6">
        <v>0</v>
      </c>
      <c r="L12" s="4"/>
      <c r="M12" s="6">
        <v>13931412</v>
      </c>
      <c r="N12" s="4"/>
      <c r="O12" s="6">
        <v>1511227305</v>
      </c>
      <c r="P12" s="4"/>
      <c r="Q12" s="6">
        <v>0</v>
      </c>
      <c r="R12" s="4"/>
      <c r="S12" s="6">
        <v>1511227305</v>
      </c>
    </row>
    <row r="13" spans="1:19">
      <c r="A13" s="1" t="s">
        <v>122</v>
      </c>
      <c r="C13" s="6">
        <v>1</v>
      </c>
      <c r="E13" s="4" t="s">
        <v>180</v>
      </c>
      <c r="F13" s="4"/>
      <c r="G13" s="6">
        <v>5</v>
      </c>
      <c r="H13" s="4"/>
      <c r="I13" s="6">
        <v>3246988888</v>
      </c>
      <c r="J13" s="4"/>
      <c r="K13" s="6">
        <v>0</v>
      </c>
      <c r="L13" s="4"/>
      <c r="M13" s="6">
        <v>3246988888</v>
      </c>
      <c r="N13" s="4"/>
      <c r="O13" s="6">
        <v>4801159010</v>
      </c>
      <c r="P13" s="4"/>
      <c r="Q13" s="6">
        <v>0</v>
      </c>
      <c r="R13" s="4"/>
      <c r="S13" s="6">
        <v>4801159010</v>
      </c>
    </row>
    <row r="14" spans="1:19" ht="24.75" thickBot="1">
      <c r="C14" s="4"/>
      <c r="E14" s="4"/>
      <c r="F14" s="4"/>
      <c r="G14" s="4"/>
      <c r="H14" s="4"/>
      <c r="I14" s="11">
        <f>SUM(I8:I13)</f>
        <v>6034543520</v>
      </c>
      <c r="J14" s="4"/>
      <c r="K14" s="11">
        <f>SUM(K8:K13)</f>
        <v>0</v>
      </c>
      <c r="L14" s="4"/>
      <c r="M14" s="11">
        <f>SUM(M8:M13)</f>
        <v>6034543520</v>
      </c>
      <c r="N14" s="4"/>
      <c r="O14" s="11">
        <f>SUM(O8:O13)</f>
        <v>16325477225</v>
      </c>
      <c r="P14" s="4"/>
      <c r="Q14" s="11">
        <f>SUM(Q8:Q13)</f>
        <v>0</v>
      </c>
      <c r="R14" s="4"/>
      <c r="S14" s="11">
        <f>SUM(S8:S13)</f>
        <v>16325477225</v>
      </c>
    </row>
    <row r="15" spans="1:19" ht="24.75" thickTop="1">
      <c r="E15" s="4"/>
      <c r="F15" s="4"/>
      <c r="G15" s="4"/>
      <c r="H15" s="4"/>
      <c r="I15" s="4"/>
      <c r="J15" s="4"/>
      <c r="K15" s="4"/>
      <c r="L15" s="4"/>
      <c r="M15" s="6"/>
      <c r="N15" s="6"/>
      <c r="O15" s="6"/>
      <c r="P15" s="6"/>
      <c r="Q15" s="6"/>
      <c r="R15" s="6"/>
      <c r="S15" s="6"/>
    </row>
    <row r="16" spans="1:19"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</row>
    <row r="17" spans="5:19"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</row>
    <row r="18" spans="5:19"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</row>
    <row r="19" spans="5:19">
      <c r="E19" s="4"/>
      <c r="F19" s="4"/>
      <c r="G19" s="4"/>
      <c r="H19" s="4"/>
      <c r="I19" s="4"/>
      <c r="J19" s="4"/>
      <c r="K19" s="4"/>
      <c r="L19" s="4"/>
      <c r="M19" s="6"/>
      <c r="N19" s="6"/>
      <c r="O19" s="6"/>
      <c r="P19" s="6"/>
      <c r="Q19" s="6"/>
      <c r="R19" s="6"/>
      <c r="S19" s="6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S10"/>
  <sheetViews>
    <sheetView rightToLeft="1" workbookViewId="0">
      <selection activeCell="Q10" sqref="Q10"/>
    </sheetView>
  </sheetViews>
  <sheetFormatPr defaultRowHeight="24"/>
  <cols>
    <col min="1" max="1" width="26" style="1" bestFit="1" customWidth="1"/>
    <col min="2" max="2" width="1" style="1" customWidth="1"/>
    <col min="3" max="3" width="13.7109375" style="1" bestFit="1" customWidth="1"/>
    <col min="4" max="4" width="1" style="1" customWidth="1"/>
    <col min="5" max="5" width="36" style="1" bestFit="1" customWidth="1"/>
    <col min="6" max="6" width="1" style="1" customWidth="1"/>
    <col min="7" max="7" width="24.5703125" style="1" bestFit="1" customWidth="1"/>
    <col min="8" max="8" width="1" style="1" customWidth="1"/>
    <col min="9" max="9" width="24.140625" style="1" bestFit="1" customWidth="1"/>
    <col min="10" max="10" width="1" style="1" customWidth="1"/>
    <col min="11" max="11" width="13.42578125" style="1" bestFit="1" customWidth="1"/>
    <col min="12" max="12" width="1" style="1" customWidth="1"/>
    <col min="13" max="13" width="26.140625" style="1" bestFit="1" customWidth="1"/>
    <col min="14" max="14" width="1" style="1" customWidth="1"/>
    <col min="15" max="15" width="24.140625" style="1" bestFit="1" customWidth="1"/>
    <col min="16" max="16" width="1" style="1" customWidth="1"/>
    <col min="17" max="17" width="13.42578125" style="1" bestFit="1" customWidth="1"/>
    <col min="18" max="18" width="1" style="1" customWidth="1"/>
    <col min="19" max="19" width="26.140625" style="1" bestFit="1" customWidth="1"/>
    <col min="20" max="20" width="1" style="1" customWidth="1"/>
    <col min="21" max="21" width="9.140625" style="1" customWidth="1"/>
    <col min="22" max="16384" width="9.140625" style="1"/>
  </cols>
  <sheetData>
    <row r="2" spans="1:19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6" spans="1:19" ht="24.75">
      <c r="A6" s="15" t="s">
        <v>3</v>
      </c>
      <c r="C6" s="16" t="s">
        <v>135</v>
      </c>
      <c r="D6" s="16" t="s">
        <v>135</v>
      </c>
      <c r="E6" s="16" t="s">
        <v>135</v>
      </c>
      <c r="F6" s="16" t="s">
        <v>135</v>
      </c>
      <c r="G6" s="16" t="s">
        <v>135</v>
      </c>
      <c r="I6" s="16" t="s">
        <v>127</v>
      </c>
      <c r="J6" s="16" t="s">
        <v>127</v>
      </c>
      <c r="K6" s="16" t="s">
        <v>127</v>
      </c>
      <c r="L6" s="16" t="s">
        <v>127</v>
      </c>
      <c r="M6" s="16" t="s">
        <v>127</v>
      </c>
      <c r="O6" s="16" t="s">
        <v>128</v>
      </c>
      <c r="P6" s="16" t="s">
        <v>128</v>
      </c>
      <c r="Q6" s="16" t="s">
        <v>128</v>
      </c>
      <c r="R6" s="16" t="s">
        <v>128</v>
      </c>
      <c r="S6" s="16" t="s">
        <v>128</v>
      </c>
    </row>
    <row r="7" spans="1:19" ht="24.75">
      <c r="A7" s="16" t="s">
        <v>3</v>
      </c>
      <c r="C7" s="16" t="s">
        <v>136</v>
      </c>
      <c r="E7" s="16" t="s">
        <v>137</v>
      </c>
      <c r="G7" s="16" t="s">
        <v>138</v>
      </c>
      <c r="I7" s="16" t="s">
        <v>139</v>
      </c>
      <c r="K7" s="16" t="s">
        <v>132</v>
      </c>
      <c r="M7" s="16" t="s">
        <v>140</v>
      </c>
      <c r="O7" s="16" t="s">
        <v>139</v>
      </c>
      <c r="Q7" s="16" t="s">
        <v>132</v>
      </c>
      <c r="S7" s="16" t="s">
        <v>140</v>
      </c>
    </row>
    <row r="8" spans="1:19">
      <c r="A8" s="1" t="s">
        <v>36</v>
      </c>
      <c r="C8" s="4" t="s">
        <v>141</v>
      </c>
      <c r="D8" s="4"/>
      <c r="E8" s="6">
        <v>283000000</v>
      </c>
      <c r="F8" s="4"/>
      <c r="G8" s="6">
        <v>188</v>
      </c>
      <c r="H8" s="4"/>
      <c r="I8" s="6">
        <v>0</v>
      </c>
      <c r="J8" s="4"/>
      <c r="K8" s="6">
        <v>0</v>
      </c>
      <c r="L8" s="4"/>
      <c r="M8" s="6">
        <v>0</v>
      </c>
      <c r="N8" s="4"/>
      <c r="O8" s="6">
        <v>53204000000</v>
      </c>
      <c r="P8" s="4"/>
      <c r="Q8" s="6">
        <v>0</v>
      </c>
      <c r="R8" s="4"/>
      <c r="S8" s="6">
        <v>53204000000</v>
      </c>
    </row>
    <row r="9" spans="1:19" ht="24.75" thickBot="1">
      <c r="C9" s="4"/>
      <c r="D9" s="4"/>
      <c r="E9" s="4"/>
      <c r="F9" s="4"/>
      <c r="G9" s="4"/>
      <c r="H9" s="4"/>
      <c r="I9" s="11">
        <f>SUM(I8)</f>
        <v>0</v>
      </c>
      <c r="J9" s="4"/>
      <c r="K9" s="11">
        <f>SUM(K8)</f>
        <v>0</v>
      </c>
      <c r="L9" s="4"/>
      <c r="M9" s="11">
        <f>SUM(M8)</f>
        <v>0</v>
      </c>
      <c r="N9" s="4"/>
      <c r="O9" s="11">
        <f>SUM(O8)</f>
        <v>53204000000</v>
      </c>
      <c r="P9" s="4"/>
      <c r="Q9" s="11">
        <f>SUM(Q8)</f>
        <v>0</v>
      </c>
      <c r="R9" s="4"/>
      <c r="S9" s="11">
        <f>SUM(S8)</f>
        <v>53204000000</v>
      </c>
    </row>
    <row r="10" spans="1:19" ht="24.75" thickTop="1"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</row>
  </sheetData>
  <mergeCells count="16">
    <mergeCell ref="A4:S4"/>
    <mergeCell ref="A3:S3"/>
    <mergeCell ref="A2:S2"/>
    <mergeCell ref="Q7"/>
    <mergeCell ref="S7"/>
    <mergeCell ref="O6:S6"/>
    <mergeCell ref="I7"/>
    <mergeCell ref="K7"/>
    <mergeCell ref="M7"/>
    <mergeCell ref="I6:M6"/>
    <mergeCell ref="O7"/>
    <mergeCell ref="A6:A7"/>
    <mergeCell ref="C7"/>
    <mergeCell ref="E7"/>
    <mergeCell ref="G7"/>
    <mergeCell ref="C6:G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S86"/>
  <sheetViews>
    <sheetView rightToLeft="1" topLeftCell="A61" workbookViewId="0">
      <selection activeCell="I81" sqref="I81:Q87"/>
    </sheetView>
  </sheetViews>
  <sheetFormatPr defaultRowHeight="24"/>
  <cols>
    <col min="1" max="1" width="44.42578125" style="1" bestFit="1" customWidth="1"/>
    <col min="2" max="2" width="1" style="1" customWidth="1"/>
    <col min="3" max="3" width="13.28515625" style="1" bestFit="1" customWidth="1"/>
    <col min="4" max="4" width="1" style="1" customWidth="1"/>
    <col min="5" max="5" width="20.28515625" style="1" bestFit="1" customWidth="1"/>
    <col min="6" max="6" width="1" style="1" customWidth="1"/>
    <col min="7" max="7" width="20.28515625" style="1" bestFit="1" customWidth="1"/>
    <col min="8" max="8" width="1" style="1" customWidth="1"/>
    <col min="9" max="9" width="34.5703125" style="1" bestFit="1" customWidth="1"/>
    <col min="10" max="10" width="1" style="1" customWidth="1"/>
    <col min="11" max="11" width="13.28515625" style="1" bestFit="1" customWidth="1"/>
    <col min="12" max="12" width="1" style="1" customWidth="1"/>
    <col min="13" max="13" width="20.28515625" style="1" bestFit="1" customWidth="1"/>
    <col min="14" max="14" width="1" style="1" customWidth="1"/>
    <col min="15" max="15" width="20.28515625" style="1" bestFit="1" customWidth="1"/>
    <col min="16" max="16" width="1" style="1" customWidth="1"/>
    <col min="17" max="17" width="34.7109375" style="1" bestFit="1" customWidth="1"/>
    <col min="18" max="18" width="1" style="1" customWidth="1"/>
    <col min="19" max="19" width="18.42578125" style="1" bestFit="1" customWidth="1"/>
    <col min="20" max="20" width="11.28515625" style="1" bestFit="1" customWidth="1"/>
    <col min="21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127</v>
      </c>
      <c r="D6" s="16" t="s">
        <v>127</v>
      </c>
      <c r="E6" s="16" t="s">
        <v>127</v>
      </c>
      <c r="F6" s="16" t="s">
        <v>127</v>
      </c>
      <c r="G6" s="16" t="s">
        <v>127</v>
      </c>
      <c r="H6" s="16" t="s">
        <v>127</v>
      </c>
      <c r="I6" s="16" t="s">
        <v>127</v>
      </c>
      <c r="K6" s="16" t="s">
        <v>128</v>
      </c>
      <c r="L6" s="16" t="s">
        <v>128</v>
      </c>
      <c r="M6" s="16" t="s">
        <v>128</v>
      </c>
      <c r="N6" s="16" t="s">
        <v>128</v>
      </c>
      <c r="O6" s="16" t="s">
        <v>128</v>
      </c>
      <c r="P6" s="16" t="s">
        <v>128</v>
      </c>
      <c r="Q6" s="16" t="s">
        <v>128</v>
      </c>
    </row>
    <row r="7" spans="1:17" ht="24.75">
      <c r="A7" s="16" t="s">
        <v>3</v>
      </c>
      <c r="C7" s="16" t="s">
        <v>7</v>
      </c>
      <c r="D7" s="4"/>
      <c r="E7" s="16" t="s">
        <v>142</v>
      </c>
      <c r="F7" s="4"/>
      <c r="G7" s="16" t="s">
        <v>143</v>
      </c>
      <c r="H7" s="4"/>
      <c r="I7" s="16" t="s">
        <v>144</v>
      </c>
      <c r="J7" s="4"/>
      <c r="K7" s="16" t="s">
        <v>7</v>
      </c>
      <c r="L7" s="4"/>
      <c r="M7" s="16" t="s">
        <v>142</v>
      </c>
      <c r="N7" s="4"/>
      <c r="O7" s="16" t="s">
        <v>143</v>
      </c>
      <c r="P7" s="4"/>
      <c r="Q7" s="16" t="s">
        <v>144</v>
      </c>
    </row>
    <row r="8" spans="1:17">
      <c r="A8" s="1" t="s">
        <v>41</v>
      </c>
      <c r="C8" s="7">
        <v>35273977</v>
      </c>
      <c r="D8" s="7"/>
      <c r="E8" s="7">
        <v>632556306936</v>
      </c>
      <c r="F8" s="7"/>
      <c r="G8" s="7">
        <v>533675553856</v>
      </c>
      <c r="H8" s="7"/>
      <c r="I8" s="7">
        <f>E8-G8</f>
        <v>98880753080</v>
      </c>
      <c r="J8" s="7"/>
      <c r="K8" s="7">
        <v>35273977</v>
      </c>
      <c r="L8" s="7"/>
      <c r="M8" s="7">
        <v>632556306936</v>
      </c>
      <c r="N8" s="7"/>
      <c r="O8" s="7">
        <v>554363370990</v>
      </c>
      <c r="P8" s="7"/>
      <c r="Q8" s="7">
        <f>M8-O8</f>
        <v>78192935946</v>
      </c>
    </row>
    <row r="9" spans="1:17">
      <c r="A9" s="1" t="s">
        <v>34</v>
      </c>
      <c r="C9" s="7">
        <v>53902374</v>
      </c>
      <c r="D9" s="7"/>
      <c r="E9" s="7">
        <v>1066274932006</v>
      </c>
      <c r="F9" s="7"/>
      <c r="G9" s="7">
        <v>1028231957045</v>
      </c>
      <c r="H9" s="7"/>
      <c r="I9" s="7">
        <f t="shared" ref="I9:I67" si="0">E9-G9</f>
        <v>38042974961</v>
      </c>
      <c r="J9" s="7"/>
      <c r="K9" s="7">
        <v>53902374</v>
      </c>
      <c r="L9" s="7"/>
      <c r="M9" s="7">
        <v>1066274932006</v>
      </c>
      <c r="N9" s="7"/>
      <c r="O9" s="7">
        <v>1018587259168</v>
      </c>
      <c r="P9" s="7"/>
      <c r="Q9" s="7">
        <f t="shared" ref="Q9:Q67" si="1">M9-O9</f>
        <v>47687672838</v>
      </c>
    </row>
    <row r="10" spans="1:17">
      <c r="A10" s="1" t="s">
        <v>40</v>
      </c>
      <c r="C10" s="7">
        <v>339977717</v>
      </c>
      <c r="D10" s="7"/>
      <c r="E10" s="7">
        <v>1804678896777</v>
      </c>
      <c r="F10" s="7"/>
      <c r="G10" s="7">
        <v>1563717089024</v>
      </c>
      <c r="H10" s="7"/>
      <c r="I10" s="7">
        <f t="shared" si="0"/>
        <v>240961807753</v>
      </c>
      <c r="J10" s="7"/>
      <c r="K10" s="7">
        <v>339977717</v>
      </c>
      <c r="L10" s="7"/>
      <c r="M10" s="7">
        <v>1804678896777</v>
      </c>
      <c r="N10" s="7"/>
      <c r="O10" s="7">
        <v>1437942736282</v>
      </c>
      <c r="P10" s="7"/>
      <c r="Q10" s="7">
        <f t="shared" si="1"/>
        <v>366736160495</v>
      </c>
    </row>
    <row r="11" spans="1:17">
      <c r="A11" s="1" t="s">
        <v>26</v>
      </c>
      <c r="C11" s="7">
        <v>18653968</v>
      </c>
      <c r="D11" s="7"/>
      <c r="E11" s="7">
        <v>323945806275</v>
      </c>
      <c r="F11" s="7"/>
      <c r="G11" s="7">
        <v>284820125036</v>
      </c>
      <c r="H11" s="7"/>
      <c r="I11" s="7">
        <f t="shared" si="0"/>
        <v>39125681239</v>
      </c>
      <c r="J11" s="7"/>
      <c r="K11" s="7">
        <v>18653968</v>
      </c>
      <c r="L11" s="7"/>
      <c r="M11" s="7">
        <v>323945806275</v>
      </c>
      <c r="N11" s="7"/>
      <c r="O11" s="7">
        <v>278886372431</v>
      </c>
      <c r="P11" s="7"/>
      <c r="Q11" s="7">
        <f t="shared" si="1"/>
        <v>45059433844</v>
      </c>
    </row>
    <row r="12" spans="1:17">
      <c r="A12" s="1" t="s">
        <v>24</v>
      </c>
      <c r="C12" s="7">
        <v>33754737</v>
      </c>
      <c r="D12" s="7"/>
      <c r="E12" s="7">
        <v>440562658613</v>
      </c>
      <c r="F12" s="7"/>
      <c r="G12" s="7">
        <v>396942593404</v>
      </c>
      <c r="H12" s="7"/>
      <c r="I12" s="7">
        <f t="shared" si="0"/>
        <v>43620065209</v>
      </c>
      <c r="J12" s="7"/>
      <c r="K12" s="7">
        <v>33754737</v>
      </c>
      <c r="L12" s="7"/>
      <c r="M12" s="7">
        <v>440562658613</v>
      </c>
      <c r="N12" s="7"/>
      <c r="O12" s="7">
        <v>441569275502</v>
      </c>
      <c r="P12" s="7"/>
      <c r="Q12" s="7">
        <f t="shared" si="1"/>
        <v>-1006616889</v>
      </c>
    </row>
    <row r="13" spans="1:17">
      <c r="A13" s="1" t="s">
        <v>62</v>
      </c>
      <c r="C13" s="7">
        <v>66599619</v>
      </c>
      <c r="D13" s="7"/>
      <c r="E13" s="7">
        <v>289507255090</v>
      </c>
      <c r="F13" s="7"/>
      <c r="G13" s="7">
        <v>271632350248</v>
      </c>
      <c r="H13" s="7"/>
      <c r="I13" s="7">
        <f t="shared" si="0"/>
        <v>17874904842</v>
      </c>
      <c r="J13" s="7"/>
      <c r="K13" s="7">
        <v>66599619</v>
      </c>
      <c r="L13" s="7"/>
      <c r="M13" s="7">
        <v>289507255090</v>
      </c>
      <c r="N13" s="7"/>
      <c r="O13" s="7">
        <v>335650990923</v>
      </c>
      <c r="P13" s="7"/>
      <c r="Q13" s="7">
        <f t="shared" si="1"/>
        <v>-46143735833</v>
      </c>
    </row>
    <row r="14" spans="1:17">
      <c r="A14" s="1" t="s">
        <v>53</v>
      </c>
      <c r="C14" s="7">
        <v>4075328</v>
      </c>
      <c r="D14" s="7"/>
      <c r="E14" s="7">
        <v>243024277106</v>
      </c>
      <c r="F14" s="7"/>
      <c r="G14" s="7">
        <v>222606834922</v>
      </c>
      <c r="H14" s="7"/>
      <c r="I14" s="7">
        <f t="shared" si="0"/>
        <v>20417442184</v>
      </c>
      <c r="J14" s="7"/>
      <c r="K14" s="7">
        <v>4075328</v>
      </c>
      <c r="L14" s="7"/>
      <c r="M14" s="7">
        <v>243024277106</v>
      </c>
      <c r="N14" s="7"/>
      <c r="O14" s="7">
        <v>248747689027</v>
      </c>
      <c r="P14" s="7"/>
      <c r="Q14" s="7">
        <f t="shared" si="1"/>
        <v>-5723411921</v>
      </c>
    </row>
    <row r="15" spans="1:17">
      <c r="A15" s="1" t="s">
        <v>47</v>
      </c>
      <c r="C15" s="7">
        <v>1185372</v>
      </c>
      <c r="D15" s="7"/>
      <c r="E15" s="7">
        <v>48664576211</v>
      </c>
      <c r="F15" s="7"/>
      <c r="G15" s="7">
        <v>49194819778</v>
      </c>
      <c r="H15" s="7"/>
      <c r="I15" s="7">
        <f t="shared" si="0"/>
        <v>-530243567</v>
      </c>
      <c r="J15" s="7"/>
      <c r="K15" s="7">
        <v>1185372</v>
      </c>
      <c r="L15" s="7"/>
      <c r="M15" s="7">
        <v>48664576211</v>
      </c>
      <c r="N15" s="7"/>
      <c r="O15" s="7">
        <v>52376281176</v>
      </c>
      <c r="P15" s="7"/>
      <c r="Q15" s="7">
        <f t="shared" si="1"/>
        <v>-3711704965</v>
      </c>
    </row>
    <row r="16" spans="1:17">
      <c r="A16" s="1" t="s">
        <v>49</v>
      </c>
      <c r="C16" s="7">
        <v>19633704</v>
      </c>
      <c r="D16" s="7"/>
      <c r="E16" s="7">
        <v>492606138560</v>
      </c>
      <c r="F16" s="7"/>
      <c r="G16" s="7">
        <v>463916319872</v>
      </c>
      <c r="H16" s="7"/>
      <c r="I16" s="7">
        <f t="shared" si="0"/>
        <v>28689818688</v>
      </c>
      <c r="J16" s="7"/>
      <c r="K16" s="7">
        <v>19633704</v>
      </c>
      <c r="L16" s="7"/>
      <c r="M16" s="7">
        <v>492606138560</v>
      </c>
      <c r="N16" s="7"/>
      <c r="O16" s="7">
        <v>521881463752</v>
      </c>
      <c r="P16" s="7"/>
      <c r="Q16" s="7">
        <f t="shared" si="1"/>
        <v>-29275325192</v>
      </c>
    </row>
    <row r="17" spans="1:17">
      <c r="A17" s="1" t="s">
        <v>36</v>
      </c>
      <c r="C17" s="7">
        <v>356701000</v>
      </c>
      <c r="D17" s="7"/>
      <c r="E17" s="7">
        <v>456342695587</v>
      </c>
      <c r="F17" s="7"/>
      <c r="G17" s="7">
        <v>422172285377</v>
      </c>
      <c r="H17" s="7"/>
      <c r="I17" s="7">
        <f t="shared" si="0"/>
        <v>34170410210</v>
      </c>
      <c r="J17" s="7"/>
      <c r="K17" s="7">
        <v>356701000</v>
      </c>
      <c r="L17" s="7"/>
      <c r="M17" s="7">
        <v>456342695587</v>
      </c>
      <c r="N17" s="7"/>
      <c r="O17" s="7">
        <v>459965603086</v>
      </c>
      <c r="P17" s="7"/>
      <c r="Q17" s="7">
        <f t="shared" si="1"/>
        <v>-3622907499</v>
      </c>
    </row>
    <row r="18" spans="1:17">
      <c r="A18" s="1" t="s">
        <v>44</v>
      </c>
      <c r="C18" s="7">
        <v>1975806</v>
      </c>
      <c r="D18" s="7"/>
      <c r="E18" s="7">
        <v>290090178250</v>
      </c>
      <c r="F18" s="7"/>
      <c r="G18" s="7">
        <v>275949018579</v>
      </c>
      <c r="H18" s="7"/>
      <c r="I18" s="7">
        <f t="shared" si="0"/>
        <v>14141159671</v>
      </c>
      <c r="J18" s="7"/>
      <c r="K18" s="7">
        <v>1975806</v>
      </c>
      <c r="L18" s="7"/>
      <c r="M18" s="7">
        <v>290090178250</v>
      </c>
      <c r="N18" s="7"/>
      <c r="O18" s="7">
        <v>287438710811</v>
      </c>
      <c r="P18" s="7"/>
      <c r="Q18" s="7">
        <f t="shared" si="1"/>
        <v>2651467439</v>
      </c>
    </row>
    <row r="19" spans="1:17">
      <c r="A19" s="1" t="s">
        <v>58</v>
      </c>
      <c r="C19" s="7">
        <v>46803156</v>
      </c>
      <c r="D19" s="7"/>
      <c r="E19" s="7">
        <v>2025684446237</v>
      </c>
      <c r="F19" s="7"/>
      <c r="G19" s="7">
        <v>1833154233126</v>
      </c>
      <c r="H19" s="7"/>
      <c r="I19" s="7">
        <f t="shared" si="0"/>
        <v>192530213111</v>
      </c>
      <c r="J19" s="7"/>
      <c r="K19" s="7">
        <v>46803156</v>
      </c>
      <c r="L19" s="7"/>
      <c r="M19" s="7">
        <v>2025684446237</v>
      </c>
      <c r="N19" s="7"/>
      <c r="O19" s="7">
        <v>1841301719013</v>
      </c>
      <c r="P19" s="7"/>
      <c r="Q19" s="7">
        <f t="shared" si="1"/>
        <v>184382727224</v>
      </c>
    </row>
    <row r="20" spans="1:17">
      <c r="A20" s="1" t="s">
        <v>29</v>
      </c>
      <c r="C20" s="7">
        <v>60735419</v>
      </c>
      <c r="D20" s="7"/>
      <c r="E20" s="7">
        <v>561478602289</v>
      </c>
      <c r="F20" s="7"/>
      <c r="G20" s="7">
        <v>460136063242</v>
      </c>
      <c r="H20" s="7"/>
      <c r="I20" s="7">
        <f t="shared" si="0"/>
        <v>101342539047</v>
      </c>
      <c r="J20" s="7"/>
      <c r="K20" s="7">
        <v>60735419</v>
      </c>
      <c r="L20" s="7"/>
      <c r="M20" s="7">
        <v>561478602289</v>
      </c>
      <c r="N20" s="7"/>
      <c r="O20" s="7">
        <v>523562094445</v>
      </c>
      <c r="P20" s="7"/>
      <c r="Q20" s="7">
        <f t="shared" si="1"/>
        <v>37916507844</v>
      </c>
    </row>
    <row r="21" spans="1:17">
      <c r="A21" s="1" t="s">
        <v>59</v>
      </c>
      <c r="C21" s="7">
        <v>28325252</v>
      </c>
      <c r="D21" s="7"/>
      <c r="E21" s="7">
        <v>184426494716</v>
      </c>
      <c r="F21" s="7"/>
      <c r="G21" s="7">
        <v>167250897498</v>
      </c>
      <c r="H21" s="7"/>
      <c r="I21" s="7">
        <f t="shared" si="0"/>
        <v>17175597218</v>
      </c>
      <c r="J21" s="7"/>
      <c r="K21" s="7">
        <v>28325252</v>
      </c>
      <c r="L21" s="7"/>
      <c r="M21" s="7">
        <v>184426494716</v>
      </c>
      <c r="N21" s="7"/>
      <c r="O21" s="7">
        <v>184989629051</v>
      </c>
      <c r="P21" s="7"/>
      <c r="Q21" s="7">
        <f t="shared" si="1"/>
        <v>-563134335</v>
      </c>
    </row>
    <row r="22" spans="1:17">
      <c r="A22" s="1" t="s">
        <v>22</v>
      </c>
      <c r="C22" s="7">
        <v>42217000</v>
      </c>
      <c r="D22" s="7"/>
      <c r="E22" s="7">
        <v>367620485526</v>
      </c>
      <c r="F22" s="7"/>
      <c r="G22" s="7">
        <v>344964250597</v>
      </c>
      <c r="H22" s="7"/>
      <c r="I22" s="7">
        <f t="shared" si="0"/>
        <v>22656234929</v>
      </c>
      <c r="J22" s="7"/>
      <c r="K22" s="7">
        <v>42217000</v>
      </c>
      <c r="L22" s="7"/>
      <c r="M22" s="7">
        <v>367620485526</v>
      </c>
      <c r="N22" s="7"/>
      <c r="O22" s="7">
        <v>352908385601</v>
      </c>
      <c r="P22" s="7"/>
      <c r="Q22" s="7">
        <f t="shared" si="1"/>
        <v>14712099925</v>
      </c>
    </row>
    <row r="23" spans="1:17">
      <c r="A23" s="1" t="s">
        <v>46</v>
      </c>
      <c r="C23" s="7">
        <v>2845381</v>
      </c>
      <c r="D23" s="7"/>
      <c r="E23" s="7">
        <v>107141723237</v>
      </c>
      <c r="F23" s="7"/>
      <c r="G23" s="7">
        <v>102050511468</v>
      </c>
      <c r="H23" s="7"/>
      <c r="I23" s="7">
        <f t="shared" si="0"/>
        <v>5091211769</v>
      </c>
      <c r="J23" s="7"/>
      <c r="K23" s="7">
        <v>2845381</v>
      </c>
      <c r="L23" s="7"/>
      <c r="M23" s="7">
        <v>107141723237</v>
      </c>
      <c r="N23" s="7"/>
      <c r="O23" s="7">
        <v>97524989895</v>
      </c>
      <c r="P23" s="7"/>
      <c r="Q23" s="7">
        <f t="shared" si="1"/>
        <v>9616733342</v>
      </c>
    </row>
    <row r="24" spans="1:17">
      <c r="A24" s="1" t="s">
        <v>45</v>
      </c>
      <c r="C24" s="7">
        <v>4785428</v>
      </c>
      <c r="D24" s="7"/>
      <c r="E24" s="7">
        <v>397348426375</v>
      </c>
      <c r="F24" s="7"/>
      <c r="G24" s="7">
        <v>380223389442</v>
      </c>
      <c r="H24" s="7"/>
      <c r="I24" s="7">
        <f t="shared" si="0"/>
        <v>17125036933</v>
      </c>
      <c r="J24" s="7"/>
      <c r="K24" s="7">
        <v>4785428</v>
      </c>
      <c r="L24" s="7"/>
      <c r="M24" s="7">
        <v>397348426375</v>
      </c>
      <c r="N24" s="7"/>
      <c r="O24" s="7">
        <v>465658295915</v>
      </c>
      <c r="P24" s="7"/>
      <c r="Q24" s="7">
        <f t="shared" si="1"/>
        <v>-68309869540</v>
      </c>
    </row>
    <row r="25" spans="1:17">
      <c r="A25" s="1" t="s">
        <v>63</v>
      </c>
      <c r="C25" s="7">
        <v>60000000</v>
      </c>
      <c r="D25" s="7"/>
      <c r="E25" s="7">
        <v>462233250000</v>
      </c>
      <c r="F25" s="7"/>
      <c r="G25" s="7">
        <v>412296792695</v>
      </c>
      <c r="H25" s="7"/>
      <c r="I25" s="7">
        <f t="shared" si="0"/>
        <v>49936457305</v>
      </c>
      <c r="J25" s="7"/>
      <c r="K25" s="7">
        <v>60000000</v>
      </c>
      <c r="L25" s="7"/>
      <c r="M25" s="7">
        <v>462233250000</v>
      </c>
      <c r="N25" s="7"/>
      <c r="O25" s="7">
        <v>441580713704</v>
      </c>
      <c r="P25" s="7"/>
      <c r="Q25" s="7">
        <f t="shared" si="1"/>
        <v>20652536296</v>
      </c>
    </row>
    <row r="26" spans="1:17">
      <c r="A26" s="1" t="s">
        <v>71</v>
      </c>
      <c r="C26" s="7">
        <v>23179374</v>
      </c>
      <c r="D26" s="7"/>
      <c r="E26" s="7">
        <v>179953777019</v>
      </c>
      <c r="F26" s="7"/>
      <c r="G26" s="7">
        <v>92300267268</v>
      </c>
      <c r="H26" s="7"/>
      <c r="I26" s="7">
        <f t="shared" si="0"/>
        <v>87653509751</v>
      </c>
      <c r="J26" s="7"/>
      <c r="K26" s="7">
        <v>23179374</v>
      </c>
      <c r="L26" s="7"/>
      <c r="M26" s="7">
        <v>179953777019</v>
      </c>
      <c r="N26" s="7"/>
      <c r="O26" s="7">
        <v>92300267268</v>
      </c>
      <c r="P26" s="7"/>
      <c r="Q26" s="7">
        <f t="shared" si="1"/>
        <v>87653509751</v>
      </c>
    </row>
    <row r="27" spans="1:17">
      <c r="A27" s="1" t="s">
        <v>42</v>
      </c>
      <c r="C27" s="7">
        <v>66410148</v>
      </c>
      <c r="D27" s="7"/>
      <c r="E27" s="7">
        <v>1582379732637</v>
      </c>
      <c r="F27" s="7"/>
      <c r="G27" s="7">
        <v>1351327205969</v>
      </c>
      <c r="H27" s="7"/>
      <c r="I27" s="7">
        <f t="shared" si="0"/>
        <v>231052526668</v>
      </c>
      <c r="J27" s="7"/>
      <c r="K27" s="7">
        <v>66410148</v>
      </c>
      <c r="L27" s="7"/>
      <c r="M27" s="7">
        <v>1582379732637</v>
      </c>
      <c r="N27" s="7"/>
      <c r="O27" s="7">
        <v>1377073058940</v>
      </c>
      <c r="P27" s="7"/>
      <c r="Q27" s="7">
        <f t="shared" si="1"/>
        <v>205306673697</v>
      </c>
    </row>
    <row r="28" spans="1:17">
      <c r="A28" s="1" t="s">
        <v>51</v>
      </c>
      <c r="C28" s="7">
        <v>4814166</v>
      </c>
      <c r="D28" s="7"/>
      <c r="E28" s="7">
        <v>31488732866</v>
      </c>
      <c r="F28" s="7"/>
      <c r="G28" s="7">
        <v>32292700514</v>
      </c>
      <c r="H28" s="7"/>
      <c r="I28" s="7">
        <f t="shared" si="0"/>
        <v>-803967648</v>
      </c>
      <c r="J28" s="7"/>
      <c r="K28" s="7">
        <v>4814166</v>
      </c>
      <c r="L28" s="7"/>
      <c r="M28" s="7">
        <v>31488732866</v>
      </c>
      <c r="N28" s="7"/>
      <c r="O28" s="7">
        <v>23157140293</v>
      </c>
      <c r="P28" s="7"/>
      <c r="Q28" s="7">
        <f t="shared" si="1"/>
        <v>8331592573</v>
      </c>
    </row>
    <row r="29" spans="1:17">
      <c r="A29" s="1" t="s">
        <v>55</v>
      </c>
      <c r="C29" s="7">
        <v>29660529</v>
      </c>
      <c r="D29" s="7"/>
      <c r="E29" s="7">
        <v>464373769426</v>
      </c>
      <c r="F29" s="7"/>
      <c r="G29" s="7">
        <v>437838125458</v>
      </c>
      <c r="H29" s="7"/>
      <c r="I29" s="7">
        <f t="shared" si="0"/>
        <v>26535643968</v>
      </c>
      <c r="J29" s="7"/>
      <c r="K29" s="7">
        <v>29660529</v>
      </c>
      <c r="L29" s="7"/>
      <c r="M29" s="7">
        <v>464373769426</v>
      </c>
      <c r="N29" s="7"/>
      <c r="O29" s="7">
        <v>447273021091</v>
      </c>
      <c r="P29" s="7"/>
      <c r="Q29" s="7">
        <f t="shared" si="1"/>
        <v>17100748335</v>
      </c>
    </row>
    <row r="30" spans="1:17">
      <c r="A30" s="1" t="s">
        <v>18</v>
      </c>
      <c r="C30" s="7">
        <v>47900000</v>
      </c>
      <c r="D30" s="7"/>
      <c r="E30" s="7">
        <v>177032551410</v>
      </c>
      <c r="F30" s="7"/>
      <c r="G30" s="7">
        <v>178889536215</v>
      </c>
      <c r="H30" s="7"/>
      <c r="I30" s="7">
        <f t="shared" si="0"/>
        <v>-1856984805</v>
      </c>
      <c r="J30" s="7"/>
      <c r="K30" s="7">
        <v>47900000</v>
      </c>
      <c r="L30" s="7"/>
      <c r="M30" s="7">
        <v>177032551410</v>
      </c>
      <c r="N30" s="7"/>
      <c r="O30" s="7">
        <v>188922157216</v>
      </c>
      <c r="P30" s="7"/>
      <c r="Q30" s="7">
        <f t="shared" si="1"/>
        <v>-11889605806</v>
      </c>
    </row>
    <row r="31" spans="1:17">
      <c r="A31" s="1" t="s">
        <v>67</v>
      </c>
      <c r="C31" s="7">
        <v>16170000</v>
      </c>
      <c r="D31" s="7"/>
      <c r="E31" s="7">
        <v>306687884580</v>
      </c>
      <c r="F31" s="7"/>
      <c r="G31" s="7">
        <v>268830052449</v>
      </c>
      <c r="H31" s="7"/>
      <c r="I31" s="7">
        <f t="shared" si="0"/>
        <v>37857832131</v>
      </c>
      <c r="J31" s="7"/>
      <c r="K31" s="7">
        <v>16170000</v>
      </c>
      <c r="L31" s="7"/>
      <c r="M31" s="7">
        <v>306687884580</v>
      </c>
      <c r="N31" s="7"/>
      <c r="O31" s="7">
        <v>271197558049</v>
      </c>
      <c r="P31" s="7"/>
      <c r="Q31" s="7">
        <f t="shared" si="1"/>
        <v>35490326531</v>
      </c>
    </row>
    <row r="32" spans="1:17">
      <c r="A32" s="1" t="s">
        <v>43</v>
      </c>
      <c r="C32" s="7">
        <v>10156472</v>
      </c>
      <c r="D32" s="7"/>
      <c r="E32" s="7">
        <v>484609967596</v>
      </c>
      <c r="F32" s="7"/>
      <c r="G32" s="7">
        <v>431504791980</v>
      </c>
      <c r="H32" s="7"/>
      <c r="I32" s="7">
        <f t="shared" si="0"/>
        <v>53105175616</v>
      </c>
      <c r="J32" s="7"/>
      <c r="K32" s="7">
        <v>10156472</v>
      </c>
      <c r="L32" s="7"/>
      <c r="M32" s="7">
        <v>484609967596</v>
      </c>
      <c r="N32" s="7"/>
      <c r="O32" s="7">
        <v>470677431028</v>
      </c>
      <c r="P32" s="7"/>
      <c r="Q32" s="7">
        <f t="shared" si="1"/>
        <v>13932536568</v>
      </c>
    </row>
    <row r="33" spans="1:17">
      <c r="A33" s="1" t="s">
        <v>65</v>
      </c>
      <c r="C33" s="7">
        <v>34081190</v>
      </c>
      <c r="D33" s="7"/>
      <c r="E33" s="7">
        <v>171492495826</v>
      </c>
      <c r="F33" s="7"/>
      <c r="G33" s="7">
        <v>159397904556</v>
      </c>
      <c r="H33" s="7"/>
      <c r="I33" s="7">
        <f t="shared" si="0"/>
        <v>12094591270</v>
      </c>
      <c r="J33" s="7"/>
      <c r="K33" s="7">
        <v>34081190</v>
      </c>
      <c r="L33" s="7"/>
      <c r="M33" s="7">
        <v>171492495826</v>
      </c>
      <c r="N33" s="7"/>
      <c r="O33" s="7">
        <v>171424739012</v>
      </c>
      <c r="P33" s="7"/>
      <c r="Q33" s="7">
        <f t="shared" si="1"/>
        <v>67756814</v>
      </c>
    </row>
    <row r="34" spans="1:17">
      <c r="A34" s="1" t="s">
        <v>61</v>
      </c>
      <c r="C34" s="7">
        <v>17109100</v>
      </c>
      <c r="D34" s="7"/>
      <c r="E34" s="7">
        <v>372629961733</v>
      </c>
      <c r="F34" s="7"/>
      <c r="G34" s="7">
        <v>341846747185</v>
      </c>
      <c r="H34" s="7"/>
      <c r="I34" s="7">
        <f t="shared" si="0"/>
        <v>30783214548</v>
      </c>
      <c r="J34" s="7"/>
      <c r="K34" s="7">
        <v>17109100</v>
      </c>
      <c r="L34" s="7"/>
      <c r="M34" s="7">
        <v>372629961733</v>
      </c>
      <c r="N34" s="7"/>
      <c r="O34" s="7">
        <v>357493463971</v>
      </c>
      <c r="P34" s="7"/>
      <c r="Q34" s="7">
        <f t="shared" si="1"/>
        <v>15136497762</v>
      </c>
    </row>
    <row r="35" spans="1:17">
      <c r="A35" s="1" t="s">
        <v>20</v>
      </c>
      <c r="C35" s="7">
        <v>68322904</v>
      </c>
      <c r="D35" s="7"/>
      <c r="E35" s="7">
        <v>310853283714</v>
      </c>
      <c r="F35" s="7"/>
      <c r="G35" s="7">
        <v>288848375713</v>
      </c>
      <c r="H35" s="7"/>
      <c r="I35" s="7">
        <f t="shared" si="0"/>
        <v>22004908001</v>
      </c>
      <c r="J35" s="7"/>
      <c r="K35" s="7">
        <v>68322904</v>
      </c>
      <c r="L35" s="7"/>
      <c r="M35" s="7">
        <v>310853283714</v>
      </c>
      <c r="N35" s="7"/>
      <c r="O35" s="7">
        <v>309427039677</v>
      </c>
      <c r="P35" s="7"/>
      <c r="Q35" s="7">
        <f t="shared" si="1"/>
        <v>1426244037</v>
      </c>
    </row>
    <row r="36" spans="1:17">
      <c r="A36" s="1" t="s">
        <v>21</v>
      </c>
      <c r="C36" s="7">
        <v>17225390</v>
      </c>
      <c r="D36" s="7"/>
      <c r="E36" s="7">
        <v>1128741497432</v>
      </c>
      <c r="F36" s="7"/>
      <c r="G36" s="7">
        <v>1028058851727</v>
      </c>
      <c r="H36" s="7"/>
      <c r="I36" s="7">
        <f t="shared" si="0"/>
        <v>100682645705</v>
      </c>
      <c r="J36" s="7"/>
      <c r="K36" s="7">
        <v>17225390</v>
      </c>
      <c r="L36" s="7"/>
      <c r="M36" s="7">
        <v>1128741497432</v>
      </c>
      <c r="N36" s="7"/>
      <c r="O36" s="7">
        <v>1006483999076</v>
      </c>
      <c r="P36" s="7"/>
      <c r="Q36" s="7">
        <f t="shared" si="1"/>
        <v>122257498356</v>
      </c>
    </row>
    <row r="37" spans="1:17">
      <c r="A37" s="1" t="s">
        <v>19</v>
      </c>
      <c r="C37" s="7">
        <v>188022897</v>
      </c>
      <c r="D37" s="7"/>
      <c r="E37" s="7">
        <v>891345942678</v>
      </c>
      <c r="F37" s="7"/>
      <c r="G37" s="7">
        <v>835589938904</v>
      </c>
      <c r="H37" s="7"/>
      <c r="I37" s="7">
        <f t="shared" si="0"/>
        <v>55756003774</v>
      </c>
      <c r="J37" s="7"/>
      <c r="K37" s="7">
        <v>188022897</v>
      </c>
      <c r="L37" s="7"/>
      <c r="M37" s="7">
        <v>891345942678</v>
      </c>
      <c r="N37" s="7"/>
      <c r="O37" s="7">
        <v>847959694263</v>
      </c>
      <c r="P37" s="7"/>
      <c r="Q37" s="7">
        <f t="shared" si="1"/>
        <v>43386248415</v>
      </c>
    </row>
    <row r="38" spans="1:17">
      <c r="A38" s="1" t="s">
        <v>48</v>
      </c>
      <c r="C38" s="7">
        <v>38547503</v>
      </c>
      <c r="D38" s="7"/>
      <c r="E38" s="7">
        <v>671717088110</v>
      </c>
      <c r="F38" s="7"/>
      <c r="G38" s="7">
        <v>590128580500</v>
      </c>
      <c r="H38" s="7"/>
      <c r="I38" s="7">
        <f t="shared" si="0"/>
        <v>81588507610</v>
      </c>
      <c r="J38" s="7"/>
      <c r="K38" s="7">
        <v>38547503</v>
      </c>
      <c r="L38" s="7"/>
      <c r="M38" s="7">
        <v>671717088110</v>
      </c>
      <c r="N38" s="7"/>
      <c r="O38" s="7">
        <v>647820439467</v>
      </c>
      <c r="P38" s="7"/>
      <c r="Q38" s="7">
        <f t="shared" si="1"/>
        <v>23896648643</v>
      </c>
    </row>
    <row r="39" spans="1:17">
      <c r="A39" s="1" t="s">
        <v>17</v>
      </c>
      <c r="C39" s="7">
        <v>53291000</v>
      </c>
      <c r="D39" s="7"/>
      <c r="E39" s="7">
        <v>148962658962</v>
      </c>
      <c r="F39" s="7"/>
      <c r="G39" s="7">
        <v>141579823310</v>
      </c>
      <c r="H39" s="7"/>
      <c r="I39" s="7">
        <f t="shared" si="0"/>
        <v>7382835652</v>
      </c>
      <c r="J39" s="7"/>
      <c r="K39" s="7">
        <v>53291000</v>
      </c>
      <c r="L39" s="7"/>
      <c r="M39" s="7">
        <v>148962658962</v>
      </c>
      <c r="N39" s="7"/>
      <c r="O39" s="7">
        <v>136147044561</v>
      </c>
      <c r="P39" s="7"/>
      <c r="Q39" s="7">
        <f t="shared" si="1"/>
        <v>12815614401</v>
      </c>
    </row>
    <row r="40" spans="1:17">
      <c r="A40" s="1" t="s">
        <v>54</v>
      </c>
      <c r="C40" s="7">
        <v>7785045</v>
      </c>
      <c r="D40" s="7"/>
      <c r="E40" s="7">
        <v>121962289960</v>
      </c>
      <c r="F40" s="7"/>
      <c r="G40" s="7">
        <v>105947375062</v>
      </c>
      <c r="H40" s="7"/>
      <c r="I40" s="7">
        <f t="shared" si="0"/>
        <v>16014914898</v>
      </c>
      <c r="J40" s="7"/>
      <c r="K40" s="7">
        <v>7785045</v>
      </c>
      <c r="L40" s="7"/>
      <c r="M40" s="7">
        <v>121962289960</v>
      </c>
      <c r="N40" s="7"/>
      <c r="O40" s="7">
        <v>126682912409</v>
      </c>
      <c r="P40" s="7"/>
      <c r="Q40" s="7">
        <f t="shared" si="1"/>
        <v>-4720622449</v>
      </c>
    </row>
    <row r="41" spans="1:17">
      <c r="A41" s="1" t="s">
        <v>56</v>
      </c>
      <c r="C41" s="7">
        <v>272648234</v>
      </c>
      <c r="D41" s="7"/>
      <c r="E41" s="7">
        <v>1726435473539</v>
      </c>
      <c r="F41" s="7"/>
      <c r="G41" s="7">
        <v>1439521952531</v>
      </c>
      <c r="H41" s="7"/>
      <c r="I41" s="7">
        <f t="shared" si="0"/>
        <v>286913521008</v>
      </c>
      <c r="J41" s="7"/>
      <c r="K41" s="7">
        <v>272648234</v>
      </c>
      <c r="L41" s="7"/>
      <c r="M41" s="7">
        <v>1726435473539</v>
      </c>
      <c r="N41" s="7"/>
      <c r="O41" s="7">
        <v>1514210774008</v>
      </c>
      <c r="P41" s="7"/>
      <c r="Q41" s="7">
        <f t="shared" si="1"/>
        <v>212224699531</v>
      </c>
    </row>
    <row r="42" spans="1:17">
      <c r="A42" s="1" t="s">
        <v>50</v>
      </c>
      <c r="C42" s="7">
        <v>15254375</v>
      </c>
      <c r="D42" s="7"/>
      <c r="E42" s="7">
        <v>156943378701</v>
      </c>
      <c r="F42" s="7"/>
      <c r="G42" s="7">
        <v>137685592136</v>
      </c>
      <c r="H42" s="7"/>
      <c r="I42" s="7">
        <f t="shared" si="0"/>
        <v>19257786565</v>
      </c>
      <c r="J42" s="7"/>
      <c r="K42" s="7">
        <v>15254375</v>
      </c>
      <c r="L42" s="7"/>
      <c r="M42" s="7">
        <v>156943378701</v>
      </c>
      <c r="N42" s="7"/>
      <c r="O42" s="7">
        <v>152543288639</v>
      </c>
      <c r="P42" s="7"/>
      <c r="Q42" s="7">
        <f t="shared" si="1"/>
        <v>4400090062</v>
      </c>
    </row>
    <row r="43" spans="1:17">
      <c r="A43" s="1" t="s">
        <v>25</v>
      </c>
      <c r="C43" s="7">
        <v>3502979</v>
      </c>
      <c r="D43" s="7"/>
      <c r="E43" s="7">
        <v>607597958616</v>
      </c>
      <c r="F43" s="7"/>
      <c r="G43" s="7">
        <v>569781958670</v>
      </c>
      <c r="H43" s="7"/>
      <c r="I43" s="7">
        <f t="shared" si="0"/>
        <v>37815999946</v>
      </c>
      <c r="J43" s="7"/>
      <c r="K43" s="7">
        <v>3502979</v>
      </c>
      <c r="L43" s="7"/>
      <c r="M43" s="7">
        <v>607597958616</v>
      </c>
      <c r="N43" s="7"/>
      <c r="O43" s="7">
        <v>588655281377</v>
      </c>
      <c r="P43" s="7"/>
      <c r="Q43" s="7">
        <f t="shared" si="1"/>
        <v>18942677239</v>
      </c>
    </row>
    <row r="44" spans="1:17">
      <c r="A44" s="1" t="s">
        <v>60</v>
      </c>
      <c r="C44" s="7">
        <v>11589687</v>
      </c>
      <c r="D44" s="7"/>
      <c r="E44" s="7">
        <v>101497616872</v>
      </c>
      <c r="F44" s="7"/>
      <c r="G44" s="7">
        <v>177976020112</v>
      </c>
      <c r="H44" s="7"/>
      <c r="I44" s="7">
        <f t="shared" si="0"/>
        <v>-76478403240</v>
      </c>
      <c r="J44" s="7"/>
      <c r="K44" s="7">
        <v>11589687</v>
      </c>
      <c r="L44" s="7"/>
      <c r="M44" s="7">
        <v>101497616872</v>
      </c>
      <c r="N44" s="7"/>
      <c r="O44" s="7">
        <v>209773230392</v>
      </c>
      <c r="P44" s="7"/>
      <c r="Q44" s="7">
        <f t="shared" si="1"/>
        <v>-108275613520</v>
      </c>
    </row>
    <row r="45" spans="1:17">
      <c r="A45" s="1" t="s">
        <v>37</v>
      </c>
      <c r="C45" s="7">
        <v>8898275</v>
      </c>
      <c r="D45" s="7"/>
      <c r="E45" s="7">
        <v>273409158452</v>
      </c>
      <c r="F45" s="7"/>
      <c r="G45" s="7">
        <v>258283643701</v>
      </c>
      <c r="H45" s="7"/>
      <c r="I45" s="7">
        <f t="shared" si="0"/>
        <v>15125514751</v>
      </c>
      <c r="J45" s="7"/>
      <c r="K45" s="7">
        <v>8898275</v>
      </c>
      <c r="L45" s="7"/>
      <c r="M45" s="7">
        <v>273409158452</v>
      </c>
      <c r="N45" s="7"/>
      <c r="O45" s="7">
        <v>271551639097</v>
      </c>
      <c r="P45" s="7"/>
      <c r="Q45" s="7">
        <f t="shared" si="1"/>
        <v>1857519355</v>
      </c>
    </row>
    <row r="46" spans="1:17">
      <c r="A46" s="1" t="s">
        <v>57</v>
      </c>
      <c r="C46" s="7">
        <v>29800000</v>
      </c>
      <c r="D46" s="7"/>
      <c r="E46" s="7">
        <v>58919530410</v>
      </c>
      <c r="F46" s="7"/>
      <c r="G46" s="7">
        <v>52402538610</v>
      </c>
      <c r="H46" s="7"/>
      <c r="I46" s="7">
        <f t="shared" si="0"/>
        <v>6516991800</v>
      </c>
      <c r="J46" s="7"/>
      <c r="K46" s="7">
        <v>29800000</v>
      </c>
      <c r="L46" s="7"/>
      <c r="M46" s="7">
        <v>58919530410</v>
      </c>
      <c r="N46" s="7"/>
      <c r="O46" s="7">
        <v>59630474970</v>
      </c>
      <c r="P46" s="7"/>
      <c r="Q46" s="7">
        <f t="shared" si="1"/>
        <v>-710944560</v>
      </c>
    </row>
    <row r="47" spans="1:17">
      <c r="A47" s="1" t="s">
        <v>69</v>
      </c>
      <c r="C47" s="7">
        <v>12000000</v>
      </c>
      <c r="D47" s="7"/>
      <c r="E47" s="7">
        <v>221633388000</v>
      </c>
      <c r="F47" s="7"/>
      <c r="G47" s="7">
        <v>224302306939</v>
      </c>
      <c r="H47" s="7"/>
      <c r="I47" s="7">
        <f t="shared" si="0"/>
        <v>-2668918939</v>
      </c>
      <c r="J47" s="7"/>
      <c r="K47" s="7">
        <v>12000000</v>
      </c>
      <c r="L47" s="7"/>
      <c r="M47" s="7">
        <v>221633388000</v>
      </c>
      <c r="N47" s="7"/>
      <c r="O47" s="7">
        <v>224302306939</v>
      </c>
      <c r="P47" s="7"/>
      <c r="Q47" s="7">
        <f t="shared" si="1"/>
        <v>-2668918939</v>
      </c>
    </row>
    <row r="48" spans="1:17">
      <c r="A48" s="1" t="s">
        <v>64</v>
      </c>
      <c r="C48" s="7">
        <v>3800001</v>
      </c>
      <c r="D48" s="7"/>
      <c r="E48" s="7">
        <v>21002293926</v>
      </c>
      <c r="F48" s="7"/>
      <c r="G48" s="7">
        <v>19340241889</v>
      </c>
      <c r="H48" s="7"/>
      <c r="I48" s="7">
        <f t="shared" si="0"/>
        <v>1662052037</v>
      </c>
      <c r="J48" s="7"/>
      <c r="K48" s="7">
        <v>3800001</v>
      </c>
      <c r="L48" s="7"/>
      <c r="M48" s="7">
        <v>21002293926</v>
      </c>
      <c r="N48" s="7"/>
      <c r="O48" s="7">
        <v>25724032669</v>
      </c>
      <c r="P48" s="7"/>
      <c r="Q48" s="7">
        <f t="shared" si="1"/>
        <v>-4721738743</v>
      </c>
    </row>
    <row r="49" spans="1:17">
      <c r="A49" s="1" t="s">
        <v>32</v>
      </c>
      <c r="C49" s="7">
        <v>63178463</v>
      </c>
      <c r="D49" s="7"/>
      <c r="E49" s="7">
        <v>339761801695</v>
      </c>
      <c r="F49" s="7"/>
      <c r="G49" s="7">
        <v>276080014834</v>
      </c>
      <c r="H49" s="7"/>
      <c r="I49" s="7">
        <f t="shared" si="0"/>
        <v>63681786861</v>
      </c>
      <c r="J49" s="7"/>
      <c r="K49" s="7">
        <v>63178463</v>
      </c>
      <c r="L49" s="7"/>
      <c r="M49" s="7">
        <v>339761801695</v>
      </c>
      <c r="N49" s="7"/>
      <c r="O49" s="7">
        <v>302268678661</v>
      </c>
      <c r="P49" s="7"/>
      <c r="Q49" s="7">
        <f t="shared" si="1"/>
        <v>37493123034</v>
      </c>
    </row>
    <row r="50" spans="1:17">
      <c r="A50" s="1" t="s">
        <v>38</v>
      </c>
      <c r="C50" s="7">
        <v>23682052</v>
      </c>
      <c r="D50" s="7"/>
      <c r="E50" s="7">
        <v>209045356860</v>
      </c>
      <c r="F50" s="7"/>
      <c r="G50" s="7">
        <v>181502218625</v>
      </c>
      <c r="H50" s="7"/>
      <c r="I50" s="7">
        <f t="shared" si="0"/>
        <v>27543138235</v>
      </c>
      <c r="J50" s="7"/>
      <c r="K50" s="7">
        <v>23682052</v>
      </c>
      <c r="L50" s="7"/>
      <c r="M50" s="7">
        <v>209045356860</v>
      </c>
      <c r="N50" s="7"/>
      <c r="O50" s="7">
        <v>177264812743</v>
      </c>
      <c r="P50" s="7"/>
      <c r="Q50" s="7">
        <f t="shared" si="1"/>
        <v>31780544117</v>
      </c>
    </row>
    <row r="51" spans="1:17">
      <c r="A51" s="1" t="s">
        <v>66</v>
      </c>
      <c r="C51" s="7">
        <v>12060000</v>
      </c>
      <c r="D51" s="7"/>
      <c r="E51" s="7">
        <v>274530764700</v>
      </c>
      <c r="F51" s="7"/>
      <c r="G51" s="7">
        <v>274890411990</v>
      </c>
      <c r="H51" s="7"/>
      <c r="I51" s="7">
        <f t="shared" si="0"/>
        <v>-359647290</v>
      </c>
      <c r="J51" s="7"/>
      <c r="K51" s="7">
        <v>12060000</v>
      </c>
      <c r="L51" s="7"/>
      <c r="M51" s="7">
        <v>274530764700</v>
      </c>
      <c r="N51" s="7"/>
      <c r="O51" s="7">
        <v>313492554450</v>
      </c>
      <c r="P51" s="7"/>
      <c r="Q51" s="7">
        <f t="shared" si="1"/>
        <v>-38961789750</v>
      </c>
    </row>
    <row r="52" spans="1:17">
      <c r="A52" s="1" t="s">
        <v>27</v>
      </c>
      <c r="C52" s="7">
        <v>9437123</v>
      </c>
      <c r="D52" s="7"/>
      <c r="E52" s="7">
        <v>218482840631</v>
      </c>
      <c r="F52" s="7"/>
      <c r="G52" s="7">
        <v>202816617194</v>
      </c>
      <c r="H52" s="7"/>
      <c r="I52" s="7">
        <f t="shared" si="0"/>
        <v>15666223437</v>
      </c>
      <c r="J52" s="7"/>
      <c r="K52" s="7">
        <v>9437123</v>
      </c>
      <c r="L52" s="7"/>
      <c r="M52" s="7">
        <v>218482840631</v>
      </c>
      <c r="N52" s="7"/>
      <c r="O52" s="7">
        <v>238839550128</v>
      </c>
      <c r="P52" s="7"/>
      <c r="Q52" s="7">
        <f t="shared" si="1"/>
        <v>-20356709497</v>
      </c>
    </row>
    <row r="53" spans="1:17">
      <c r="A53" s="1" t="s">
        <v>70</v>
      </c>
      <c r="C53" s="7">
        <v>10750000</v>
      </c>
      <c r="D53" s="7"/>
      <c r="E53" s="7">
        <v>132186283875</v>
      </c>
      <c r="F53" s="7"/>
      <c r="G53" s="7">
        <v>120984683473</v>
      </c>
      <c r="H53" s="7"/>
      <c r="I53" s="7">
        <f t="shared" si="0"/>
        <v>11201600402</v>
      </c>
      <c r="J53" s="7"/>
      <c r="K53" s="7">
        <v>10750000</v>
      </c>
      <c r="L53" s="7"/>
      <c r="M53" s="7">
        <v>132186283875</v>
      </c>
      <c r="N53" s="7"/>
      <c r="O53" s="7">
        <v>120984683473</v>
      </c>
      <c r="P53" s="7"/>
      <c r="Q53" s="7">
        <f t="shared" si="1"/>
        <v>11201600402</v>
      </c>
    </row>
    <row r="54" spans="1:17">
      <c r="A54" s="1" t="s">
        <v>52</v>
      </c>
      <c r="C54" s="7">
        <v>22176208</v>
      </c>
      <c r="D54" s="7"/>
      <c r="E54" s="7">
        <v>398780655483</v>
      </c>
      <c r="F54" s="7"/>
      <c r="G54" s="7">
        <v>386625810248</v>
      </c>
      <c r="H54" s="7"/>
      <c r="I54" s="7">
        <f t="shared" si="0"/>
        <v>12154845235</v>
      </c>
      <c r="J54" s="7"/>
      <c r="K54" s="7">
        <v>22176208</v>
      </c>
      <c r="L54" s="7"/>
      <c r="M54" s="7">
        <v>398780655483</v>
      </c>
      <c r="N54" s="7"/>
      <c r="O54" s="7">
        <v>457197943533</v>
      </c>
      <c r="P54" s="7"/>
      <c r="Q54" s="7">
        <f t="shared" si="1"/>
        <v>-58417288050</v>
      </c>
    </row>
    <row r="55" spans="1:17">
      <c r="A55" s="1" t="s">
        <v>30</v>
      </c>
      <c r="C55" s="7">
        <v>10944487</v>
      </c>
      <c r="D55" s="7"/>
      <c r="E55" s="7">
        <v>255665131605</v>
      </c>
      <c r="F55" s="7"/>
      <c r="G55" s="7">
        <v>240977985747</v>
      </c>
      <c r="H55" s="7"/>
      <c r="I55" s="7">
        <f t="shared" si="0"/>
        <v>14687145858</v>
      </c>
      <c r="J55" s="7"/>
      <c r="K55" s="7">
        <v>10944487</v>
      </c>
      <c r="L55" s="7"/>
      <c r="M55" s="7">
        <v>255665131605</v>
      </c>
      <c r="N55" s="7"/>
      <c r="O55" s="7">
        <v>253575599363</v>
      </c>
      <c r="P55" s="7"/>
      <c r="Q55" s="7">
        <f t="shared" si="1"/>
        <v>2089532242</v>
      </c>
    </row>
    <row r="56" spans="1:17">
      <c r="A56" s="1" t="s">
        <v>35</v>
      </c>
      <c r="C56" s="7">
        <v>10428718</v>
      </c>
      <c r="D56" s="7"/>
      <c r="E56" s="7">
        <v>232213343664</v>
      </c>
      <c r="F56" s="7"/>
      <c r="G56" s="7">
        <v>210961676052</v>
      </c>
      <c r="H56" s="7"/>
      <c r="I56" s="7">
        <f t="shared" si="0"/>
        <v>21251667612</v>
      </c>
      <c r="J56" s="7"/>
      <c r="K56" s="7">
        <v>10428718</v>
      </c>
      <c r="L56" s="7"/>
      <c r="M56" s="7">
        <v>232213343664</v>
      </c>
      <c r="N56" s="7"/>
      <c r="O56" s="7">
        <v>227548343457</v>
      </c>
      <c r="P56" s="7"/>
      <c r="Q56" s="7">
        <f t="shared" si="1"/>
        <v>4665000207</v>
      </c>
    </row>
    <row r="57" spans="1:17">
      <c r="A57" s="1" t="s">
        <v>68</v>
      </c>
      <c r="C57" s="7">
        <v>69510966</v>
      </c>
      <c r="D57" s="7"/>
      <c r="E57" s="7">
        <v>535504662080</v>
      </c>
      <c r="F57" s="7"/>
      <c r="G57" s="7">
        <v>469907213012</v>
      </c>
      <c r="H57" s="7"/>
      <c r="I57" s="7">
        <f t="shared" si="0"/>
        <v>65597449068</v>
      </c>
      <c r="J57" s="7"/>
      <c r="K57" s="7">
        <v>69510966</v>
      </c>
      <c r="L57" s="7"/>
      <c r="M57" s="7">
        <v>535504662080</v>
      </c>
      <c r="N57" s="7"/>
      <c r="O57" s="7">
        <v>463598118818</v>
      </c>
      <c r="P57" s="7"/>
      <c r="Q57" s="7">
        <f t="shared" si="1"/>
        <v>71906543262</v>
      </c>
    </row>
    <row r="58" spans="1:17">
      <c r="A58" s="1" t="s">
        <v>23</v>
      </c>
      <c r="C58" s="7">
        <v>26645427</v>
      </c>
      <c r="D58" s="7"/>
      <c r="E58" s="7">
        <v>272285195372</v>
      </c>
      <c r="F58" s="7"/>
      <c r="G58" s="7">
        <v>258247145416</v>
      </c>
      <c r="H58" s="7"/>
      <c r="I58" s="7">
        <f t="shared" si="0"/>
        <v>14038049956</v>
      </c>
      <c r="J58" s="7"/>
      <c r="K58" s="7">
        <v>26645427</v>
      </c>
      <c r="L58" s="7"/>
      <c r="M58" s="7">
        <v>272285195372</v>
      </c>
      <c r="N58" s="7"/>
      <c r="O58" s="7">
        <v>314664214107</v>
      </c>
      <c r="P58" s="7"/>
      <c r="Q58" s="7">
        <f t="shared" si="1"/>
        <v>-42379018735</v>
      </c>
    </row>
    <row r="59" spans="1:17">
      <c r="A59" s="1" t="s">
        <v>28</v>
      </c>
      <c r="C59" s="7">
        <v>1800000</v>
      </c>
      <c r="D59" s="7"/>
      <c r="E59" s="7">
        <v>9608487300</v>
      </c>
      <c r="F59" s="7"/>
      <c r="G59" s="7">
        <v>8821199700</v>
      </c>
      <c r="H59" s="7"/>
      <c r="I59" s="7">
        <f t="shared" si="0"/>
        <v>787287600</v>
      </c>
      <c r="J59" s="7"/>
      <c r="K59" s="7">
        <v>1800000</v>
      </c>
      <c r="L59" s="7"/>
      <c r="M59" s="7">
        <v>9608487300</v>
      </c>
      <c r="N59" s="7"/>
      <c r="O59" s="7">
        <v>9009973633</v>
      </c>
      <c r="P59" s="7"/>
      <c r="Q59" s="7">
        <f t="shared" si="1"/>
        <v>598513667</v>
      </c>
    </row>
    <row r="60" spans="1:17">
      <c r="A60" s="1" t="s">
        <v>16</v>
      </c>
      <c r="C60" s="7">
        <v>6012900</v>
      </c>
      <c r="D60" s="7"/>
      <c r="E60" s="7">
        <v>57260840687</v>
      </c>
      <c r="F60" s="7"/>
      <c r="G60" s="7">
        <v>40971932501</v>
      </c>
      <c r="H60" s="7"/>
      <c r="I60" s="7">
        <f t="shared" si="0"/>
        <v>16288908186</v>
      </c>
      <c r="J60" s="7"/>
      <c r="K60" s="7">
        <v>6012900</v>
      </c>
      <c r="L60" s="7"/>
      <c r="M60" s="7">
        <v>57260840687</v>
      </c>
      <c r="N60" s="7"/>
      <c r="O60" s="7">
        <v>58029830501</v>
      </c>
      <c r="P60" s="7"/>
      <c r="Q60" s="7">
        <f t="shared" si="1"/>
        <v>-768989814</v>
      </c>
    </row>
    <row r="61" spans="1:17">
      <c r="A61" s="1" t="s">
        <v>33</v>
      </c>
      <c r="C61" s="7">
        <v>164500000</v>
      </c>
      <c r="D61" s="7"/>
      <c r="E61" s="7">
        <v>247571134650</v>
      </c>
      <c r="F61" s="7"/>
      <c r="G61" s="7">
        <v>247571134650</v>
      </c>
      <c r="H61" s="7"/>
      <c r="I61" s="7">
        <f t="shared" si="0"/>
        <v>0</v>
      </c>
      <c r="J61" s="7"/>
      <c r="K61" s="7">
        <v>164500000</v>
      </c>
      <c r="L61" s="7"/>
      <c r="M61" s="7">
        <v>247571134650</v>
      </c>
      <c r="N61" s="7"/>
      <c r="O61" s="7">
        <v>249169840904</v>
      </c>
      <c r="P61" s="7"/>
      <c r="Q61" s="7">
        <f t="shared" si="1"/>
        <v>-1598706254</v>
      </c>
    </row>
    <row r="62" spans="1:17">
      <c r="A62" s="1" t="s">
        <v>94</v>
      </c>
      <c r="C62" s="7">
        <v>1681</v>
      </c>
      <c r="D62" s="7"/>
      <c r="E62" s="7">
        <v>1666745547</v>
      </c>
      <c r="F62" s="7"/>
      <c r="G62" s="7">
        <v>1656913479</v>
      </c>
      <c r="H62" s="7"/>
      <c r="I62" s="7">
        <f t="shared" si="0"/>
        <v>9832068</v>
      </c>
      <c r="J62" s="7"/>
      <c r="K62" s="7">
        <v>1681</v>
      </c>
      <c r="L62" s="7"/>
      <c r="M62" s="7">
        <v>1666745547</v>
      </c>
      <c r="N62" s="7"/>
      <c r="O62" s="7">
        <v>1632459363</v>
      </c>
      <c r="P62" s="7"/>
      <c r="Q62" s="7">
        <f t="shared" si="1"/>
        <v>34286184</v>
      </c>
    </row>
    <row r="63" spans="1:17">
      <c r="A63" s="1" t="s">
        <v>85</v>
      </c>
      <c r="C63" s="7">
        <v>16164</v>
      </c>
      <c r="D63" s="7"/>
      <c r="E63" s="7">
        <v>13859410646</v>
      </c>
      <c r="F63" s="7"/>
      <c r="G63" s="7">
        <v>13633317273</v>
      </c>
      <c r="H63" s="7"/>
      <c r="I63" s="7">
        <f t="shared" si="0"/>
        <v>226093373</v>
      </c>
      <c r="J63" s="7"/>
      <c r="K63" s="7">
        <v>16164</v>
      </c>
      <c r="L63" s="7"/>
      <c r="M63" s="7">
        <v>13859410646</v>
      </c>
      <c r="N63" s="7"/>
      <c r="O63" s="7">
        <v>13157535364</v>
      </c>
      <c r="P63" s="7"/>
      <c r="Q63" s="7">
        <f t="shared" si="1"/>
        <v>701875282</v>
      </c>
    </row>
    <row r="64" spans="1:17">
      <c r="A64" s="1" t="s">
        <v>88</v>
      </c>
      <c r="C64" s="7">
        <v>90312</v>
      </c>
      <c r="D64" s="7"/>
      <c r="E64" s="7">
        <v>74405405815</v>
      </c>
      <c r="F64" s="7"/>
      <c r="G64" s="7">
        <v>74468607478</v>
      </c>
      <c r="H64" s="7"/>
      <c r="I64" s="7">
        <f t="shared" si="0"/>
        <v>-63201663</v>
      </c>
      <c r="J64" s="7"/>
      <c r="K64" s="7">
        <v>90312</v>
      </c>
      <c r="L64" s="7"/>
      <c r="M64" s="7">
        <v>74405405815</v>
      </c>
      <c r="N64" s="7"/>
      <c r="O64" s="7">
        <v>70654525306</v>
      </c>
      <c r="P64" s="7"/>
      <c r="Q64" s="7">
        <f t="shared" si="1"/>
        <v>3750880509</v>
      </c>
    </row>
    <row r="65" spans="1:19">
      <c r="A65" s="1" t="s">
        <v>100</v>
      </c>
      <c r="C65" s="7">
        <v>87250</v>
      </c>
      <c r="D65" s="7"/>
      <c r="E65" s="7">
        <v>82349071525</v>
      </c>
      <c r="F65" s="7"/>
      <c r="G65" s="7">
        <v>82759072198</v>
      </c>
      <c r="H65" s="7"/>
      <c r="I65" s="7">
        <f t="shared" si="0"/>
        <v>-410000673</v>
      </c>
      <c r="J65" s="7"/>
      <c r="K65" s="7">
        <v>87250</v>
      </c>
      <c r="L65" s="7"/>
      <c r="M65" s="7">
        <v>82349071525</v>
      </c>
      <c r="N65" s="7"/>
      <c r="O65" s="7">
        <v>81533431887</v>
      </c>
      <c r="P65" s="7"/>
      <c r="Q65" s="7">
        <f>M65-O65</f>
        <v>815639638</v>
      </c>
    </row>
    <row r="66" spans="1:19">
      <c r="A66" s="1" t="s">
        <v>91</v>
      </c>
      <c r="C66" s="7">
        <v>97135</v>
      </c>
      <c r="D66" s="7"/>
      <c r="E66" s="7">
        <v>78994317334</v>
      </c>
      <c r="F66" s="7"/>
      <c r="G66" s="7">
        <v>77913400736</v>
      </c>
      <c r="H66" s="7"/>
      <c r="I66" s="7">
        <f t="shared" si="0"/>
        <v>1080916598</v>
      </c>
      <c r="J66" s="7"/>
      <c r="K66" s="7">
        <v>97135</v>
      </c>
      <c r="L66" s="7"/>
      <c r="M66" s="7">
        <v>78994317334</v>
      </c>
      <c r="N66" s="7"/>
      <c r="O66" s="7">
        <v>75174824151</v>
      </c>
      <c r="P66" s="7"/>
      <c r="Q66" s="7">
        <f t="shared" si="1"/>
        <v>3819493183</v>
      </c>
    </row>
    <row r="67" spans="1:19">
      <c r="A67" s="1" t="s">
        <v>103</v>
      </c>
      <c r="C67" s="7">
        <v>105398</v>
      </c>
      <c r="D67" s="7"/>
      <c r="E67" s="7">
        <v>99981705664</v>
      </c>
      <c r="F67" s="7"/>
      <c r="G67" s="7">
        <v>100015139423</v>
      </c>
      <c r="H67" s="7"/>
      <c r="I67" s="7">
        <f t="shared" si="0"/>
        <v>-33433759</v>
      </c>
      <c r="J67" s="7"/>
      <c r="K67" s="7">
        <v>105398</v>
      </c>
      <c r="L67" s="7"/>
      <c r="M67" s="7">
        <v>99981705664</v>
      </c>
      <c r="N67" s="7"/>
      <c r="O67" s="7">
        <v>100015139423</v>
      </c>
      <c r="P67" s="7"/>
      <c r="Q67" s="7">
        <f t="shared" si="1"/>
        <v>-33433759</v>
      </c>
    </row>
    <row r="68" spans="1:19">
      <c r="A68" s="1" t="s">
        <v>181</v>
      </c>
      <c r="C68" s="7" t="s">
        <v>180</v>
      </c>
      <c r="D68" s="7"/>
      <c r="E68" s="7" t="s">
        <v>180</v>
      </c>
      <c r="F68" s="7"/>
      <c r="G68" s="7" t="s">
        <v>180</v>
      </c>
      <c r="H68" s="7"/>
      <c r="I68" s="7" t="s">
        <v>180</v>
      </c>
      <c r="J68" s="7"/>
      <c r="K68" s="7"/>
      <c r="L68" s="7"/>
      <c r="M68" s="7" t="s">
        <v>180</v>
      </c>
      <c r="N68" s="7"/>
      <c r="O68" s="7" t="s">
        <v>180</v>
      </c>
      <c r="P68" s="7"/>
      <c r="Q68" s="7">
        <v>24</v>
      </c>
    </row>
    <row r="69" spans="1:19">
      <c r="A69" s="1" t="s">
        <v>182</v>
      </c>
      <c r="C69" s="7" t="s">
        <v>180</v>
      </c>
      <c r="D69" s="7"/>
      <c r="E69" s="7" t="s">
        <v>180</v>
      </c>
      <c r="F69" s="7"/>
      <c r="G69" s="7" t="s">
        <v>180</v>
      </c>
      <c r="H69" s="7"/>
      <c r="I69" s="7" t="s">
        <v>180</v>
      </c>
      <c r="J69" s="7"/>
      <c r="K69" s="7"/>
      <c r="L69" s="7"/>
      <c r="M69" s="7" t="s">
        <v>180</v>
      </c>
      <c r="N69" s="7"/>
      <c r="O69" s="7" t="s">
        <v>180</v>
      </c>
      <c r="P69" s="7"/>
      <c r="Q69" s="7">
        <v>-623040470</v>
      </c>
    </row>
    <row r="70" spans="1:19">
      <c r="A70" s="1" t="s">
        <v>183</v>
      </c>
      <c r="C70" s="7" t="s">
        <v>180</v>
      </c>
      <c r="D70" s="7"/>
      <c r="E70" s="7" t="s">
        <v>180</v>
      </c>
      <c r="F70" s="7"/>
      <c r="G70" s="7" t="s">
        <v>180</v>
      </c>
      <c r="H70" s="7"/>
      <c r="I70" s="7" t="s">
        <v>180</v>
      </c>
      <c r="J70" s="7"/>
      <c r="K70" s="7"/>
      <c r="L70" s="7"/>
      <c r="M70" s="7" t="s">
        <v>180</v>
      </c>
      <c r="N70" s="7"/>
      <c r="O70" s="7" t="s">
        <v>180</v>
      </c>
      <c r="P70" s="7"/>
      <c r="Q70" s="7">
        <v>-4180668442</v>
      </c>
    </row>
    <row r="71" spans="1:19">
      <c r="A71" s="1" t="s">
        <v>184</v>
      </c>
      <c r="C71" s="7" t="s">
        <v>180</v>
      </c>
      <c r="D71" s="7"/>
      <c r="E71" s="7" t="s">
        <v>180</v>
      </c>
      <c r="F71" s="7"/>
      <c r="G71" s="7" t="s">
        <v>180</v>
      </c>
      <c r="H71" s="7"/>
      <c r="I71" s="7" t="s">
        <v>180</v>
      </c>
      <c r="J71" s="7"/>
      <c r="K71" s="7"/>
      <c r="L71" s="7"/>
      <c r="M71" s="7" t="s">
        <v>180</v>
      </c>
      <c r="N71" s="7"/>
      <c r="O71" s="7" t="s">
        <v>180</v>
      </c>
      <c r="P71" s="7"/>
      <c r="Q71" s="7">
        <v>-29961375</v>
      </c>
    </row>
    <row r="72" spans="1:19">
      <c r="A72" s="1" t="s">
        <v>185</v>
      </c>
      <c r="C72" s="7" t="s">
        <v>180</v>
      </c>
      <c r="D72" s="7"/>
      <c r="E72" s="7" t="s">
        <v>180</v>
      </c>
      <c r="F72" s="7"/>
      <c r="G72" s="7" t="s">
        <v>180</v>
      </c>
      <c r="H72" s="7"/>
      <c r="I72" s="7" t="s">
        <v>180</v>
      </c>
      <c r="J72" s="7"/>
      <c r="K72" s="7"/>
      <c r="L72" s="7"/>
      <c r="M72" s="7" t="s">
        <v>180</v>
      </c>
      <c r="N72" s="7"/>
      <c r="O72" s="7" t="s">
        <v>180</v>
      </c>
      <c r="P72" s="7"/>
      <c r="Q72" s="7">
        <v>538014</v>
      </c>
    </row>
    <row r="73" spans="1:19">
      <c r="A73" s="1" t="s">
        <v>186</v>
      </c>
      <c r="C73" s="7" t="s">
        <v>180</v>
      </c>
      <c r="D73" s="7"/>
      <c r="E73" s="7" t="s">
        <v>180</v>
      </c>
      <c r="F73" s="7"/>
      <c r="G73" s="7" t="s">
        <v>180</v>
      </c>
      <c r="H73" s="7"/>
      <c r="I73" s="7" t="s">
        <v>180</v>
      </c>
      <c r="J73" s="7"/>
      <c r="K73" s="7"/>
      <c r="L73" s="7"/>
      <c r="M73" s="7" t="s">
        <v>180</v>
      </c>
      <c r="N73" s="7"/>
      <c r="O73" s="7" t="s">
        <v>180</v>
      </c>
      <c r="P73" s="7"/>
      <c r="Q73" s="7">
        <v>888019990</v>
      </c>
    </row>
    <row r="74" spans="1:19">
      <c r="A74" s="1" t="s">
        <v>187</v>
      </c>
      <c r="C74" s="7" t="s">
        <v>180</v>
      </c>
      <c r="D74" s="7"/>
      <c r="E74" s="7" t="s">
        <v>180</v>
      </c>
      <c r="F74" s="7"/>
      <c r="G74" s="7" t="s">
        <v>180</v>
      </c>
      <c r="H74" s="7"/>
      <c r="I74" s="7" t="s">
        <v>180</v>
      </c>
      <c r="J74" s="7"/>
      <c r="K74" s="7"/>
      <c r="L74" s="7"/>
      <c r="M74" s="7" t="s">
        <v>180</v>
      </c>
      <c r="N74" s="7"/>
      <c r="O74" s="7" t="s">
        <v>180</v>
      </c>
      <c r="P74" s="7"/>
      <c r="Q74" s="7">
        <v>14</v>
      </c>
    </row>
    <row r="75" spans="1:19">
      <c r="A75" s="1" t="s">
        <v>188</v>
      </c>
      <c r="C75" s="7" t="s">
        <v>180</v>
      </c>
      <c r="D75" s="7"/>
      <c r="E75" s="7" t="s">
        <v>180</v>
      </c>
      <c r="F75" s="7"/>
      <c r="G75" s="7" t="s">
        <v>180</v>
      </c>
      <c r="H75" s="7"/>
      <c r="I75" s="7" t="s">
        <v>180</v>
      </c>
      <c r="J75" s="7"/>
      <c r="K75" s="7"/>
      <c r="L75" s="7"/>
      <c r="M75" s="7" t="s">
        <v>180</v>
      </c>
      <c r="N75" s="7"/>
      <c r="O75" s="7" t="s">
        <v>180</v>
      </c>
      <c r="P75" s="7"/>
      <c r="Q75" s="7">
        <v>2</v>
      </c>
    </row>
    <row r="76" spans="1:19">
      <c r="A76" s="1" t="s">
        <v>189</v>
      </c>
      <c r="C76" s="7" t="s">
        <v>180</v>
      </c>
      <c r="D76" s="7"/>
      <c r="E76" s="7" t="s">
        <v>180</v>
      </c>
      <c r="F76" s="7"/>
      <c r="G76" s="7" t="s">
        <v>180</v>
      </c>
      <c r="H76" s="7"/>
      <c r="I76" s="7" t="s">
        <v>180</v>
      </c>
      <c r="J76" s="7"/>
      <c r="K76" s="7"/>
      <c r="L76" s="7"/>
      <c r="M76" s="7" t="s">
        <v>180</v>
      </c>
      <c r="N76" s="7"/>
      <c r="O76" s="7" t="s">
        <v>180</v>
      </c>
      <c r="P76" s="7"/>
      <c r="Q76" s="7">
        <v>30092</v>
      </c>
    </row>
    <row r="77" spans="1:19">
      <c r="A77" s="1" t="s">
        <v>190</v>
      </c>
      <c r="C77" s="7" t="s">
        <v>180</v>
      </c>
      <c r="D77" s="7"/>
      <c r="E77" s="7" t="s">
        <v>180</v>
      </c>
      <c r="F77" s="7"/>
      <c r="G77" s="7" t="s">
        <v>180</v>
      </c>
      <c r="H77" s="7"/>
      <c r="I77" s="7" t="s">
        <v>180</v>
      </c>
      <c r="J77" s="7"/>
      <c r="K77" s="7"/>
      <c r="L77" s="7"/>
      <c r="M77" s="7" t="s">
        <v>180</v>
      </c>
      <c r="N77" s="7"/>
      <c r="O77" s="7" t="s">
        <v>180</v>
      </c>
      <c r="P77" s="7"/>
      <c r="Q77" s="7">
        <v>-1405661944</v>
      </c>
    </row>
    <row r="78" spans="1:19">
      <c r="A78" s="1" t="s">
        <v>191</v>
      </c>
      <c r="C78" s="7" t="s">
        <v>180</v>
      </c>
      <c r="D78" s="7"/>
      <c r="E78" s="7" t="s">
        <v>180</v>
      </c>
      <c r="F78" s="7"/>
      <c r="G78" s="7" t="s">
        <v>180</v>
      </c>
      <c r="H78" s="7"/>
      <c r="I78" s="7" t="s">
        <v>180</v>
      </c>
      <c r="M78" s="7" t="s">
        <v>180</v>
      </c>
      <c r="N78" s="7"/>
      <c r="O78" s="7" t="s">
        <v>180</v>
      </c>
      <c r="Q78" s="7">
        <v>588710572</v>
      </c>
    </row>
    <row r="79" spans="1:19">
      <c r="A79" s="1" t="s">
        <v>192</v>
      </c>
      <c r="C79" s="7" t="s">
        <v>180</v>
      </c>
      <c r="D79" s="7"/>
      <c r="E79" s="7" t="s">
        <v>180</v>
      </c>
      <c r="F79" s="7"/>
      <c r="G79" s="7" t="s">
        <v>180</v>
      </c>
      <c r="H79" s="7"/>
      <c r="I79" s="7" t="s">
        <v>180</v>
      </c>
      <c r="M79" s="7" t="s">
        <v>180</v>
      </c>
      <c r="N79" s="7"/>
      <c r="O79" s="7" t="s">
        <v>180</v>
      </c>
      <c r="Q79" s="7">
        <v>-241868533</v>
      </c>
    </row>
    <row r="80" spans="1:19" ht="24.75" thickBot="1">
      <c r="C80" s="12"/>
      <c r="D80" s="12"/>
      <c r="E80" s="8">
        <f>SUM(E8:E79)</f>
        <v>23940010737389</v>
      </c>
      <c r="F80" s="7"/>
      <c r="G80" s="8">
        <f>SUM(G8:G79)</f>
        <v>21647414110636</v>
      </c>
      <c r="H80" s="7"/>
      <c r="I80" s="8">
        <f>SUM(I8:I79)</f>
        <v>2292596626753</v>
      </c>
      <c r="J80" s="7"/>
      <c r="K80" s="7"/>
      <c r="L80" s="7"/>
      <c r="M80" s="8">
        <f>SUM(M8:M79)</f>
        <v>23940010737389</v>
      </c>
      <c r="N80" s="7"/>
      <c r="O80" s="8">
        <f>SUM(O8:O79)</f>
        <v>22593178634449</v>
      </c>
      <c r="P80" s="7"/>
      <c r="Q80" s="8">
        <f>SUM(Q8:Q79)</f>
        <v>1341828200884</v>
      </c>
      <c r="S80" s="3"/>
    </row>
    <row r="81" spans="3:19" ht="24.75" thickTop="1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S81" s="3"/>
    </row>
    <row r="82" spans="3:19"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</row>
    <row r="83" spans="3:19"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</row>
    <row r="84" spans="3:19"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</row>
    <row r="86" spans="3:19">
      <c r="I86" s="12"/>
      <c r="J86" s="12"/>
      <c r="K86" s="12"/>
      <c r="L86" s="12"/>
      <c r="M86" s="12"/>
      <c r="N86" s="12"/>
      <c r="O86" s="12"/>
      <c r="P86" s="12"/>
      <c r="Q86" s="12"/>
    </row>
  </sheetData>
  <autoFilter ref="A7:A67" xr:uid="{00000000-0001-0000-0800-000000000000}"/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S72"/>
  <sheetViews>
    <sheetView rightToLeft="1" topLeftCell="A51" workbookViewId="0">
      <selection activeCell="Q62" sqref="C8:Q62"/>
    </sheetView>
  </sheetViews>
  <sheetFormatPr defaultRowHeight="24"/>
  <cols>
    <col min="1" max="1" width="32.140625" style="1" bestFit="1" customWidth="1"/>
    <col min="2" max="2" width="1" style="1" customWidth="1"/>
    <col min="3" max="3" width="12.5703125" style="1" bestFit="1" customWidth="1"/>
    <col min="4" max="4" width="1" style="1" customWidth="1"/>
    <col min="5" max="5" width="17.42578125" style="1" bestFit="1" customWidth="1"/>
    <col min="6" max="6" width="1" style="1" customWidth="1"/>
    <col min="7" max="7" width="17.42578125" style="1" bestFit="1" customWidth="1"/>
    <col min="8" max="8" width="1" style="1" customWidth="1"/>
    <col min="9" max="9" width="29.5703125" style="1" bestFit="1" customWidth="1"/>
    <col min="10" max="10" width="1" style="1" customWidth="1"/>
    <col min="11" max="11" width="12.5703125" style="1" bestFit="1" customWidth="1"/>
    <col min="12" max="12" width="1" style="1" customWidth="1"/>
    <col min="13" max="13" width="19.140625" style="1" bestFit="1" customWidth="1"/>
    <col min="14" max="14" width="1" style="1" customWidth="1"/>
    <col min="15" max="15" width="19.140625" style="1" bestFit="1" customWidth="1"/>
    <col min="16" max="16" width="1" style="1" customWidth="1"/>
    <col min="17" max="17" width="29.5703125" style="1" bestFit="1" customWidth="1"/>
    <col min="18" max="18" width="1" style="1" customWidth="1"/>
    <col min="19" max="19" width="24.28515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3</v>
      </c>
      <c r="C6" s="16" t="s">
        <v>127</v>
      </c>
      <c r="D6" s="16" t="s">
        <v>127</v>
      </c>
      <c r="E6" s="16" t="s">
        <v>127</v>
      </c>
      <c r="F6" s="16" t="s">
        <v>127</v>
      </c>
      <c r="G6" s="16" t="s">
        <v>127</v>
      </c>
      <c r="H6" s="16" t="s">
        <v>127</v>
      </c>
      <c r="I6" s="16" t="s">
        <v>127</v>
      </c>
      <c r="K6" s="16" t="s">
        <v>128</v>
      </c>
      <c r="L6" s="16" t="s">
        <v>128</v>
      </c>
      <c r="M6" s="16" t="s">
        <v>128</v>
      </c>
      <c r="N6" s="16" t="s">
        <v>128</v>
      </c>
      <c r="O6" s="16" t="s">
        <v>128</v>
      </c>
      <c r="P6" s="16" t="s">
        <v>128</v>
      </c>
      <c r="Q6" s="16" t="s">
        <v>128</v>
      </c>
    </row>
    <row r="7" spans="1:17" ht="24.75">
      <c r="A7" s="16" t="s">
        <v>3</v>
      </c>
      <c r="C7" s="16" t="s">
        <v>7</v>
      </c>
      <c r="E7" s="16" t="s">
        <v>142</v>
      </c>
      <c r="G7" s="16" t="s">
        <v>143</v>
      </c>
      <c r="I7" s="16" t="s">
        <v>145</v>
      </c>
      <c r="K7" s="16" t="s">
        <v>7</v>
      </c>
      <c r="M7" s="16" t="s">
        <v>142</v>
      </c>
      <c r="O7" s="16" t="s">
        <v>143</v>
      </c>
      <c r="Q7" s="16" t="s">
        <v>145</v>
      </c>
    </row>
    <row r="8" spans="1:17">
      <c r="A8" s="1" t="s">
        <v>17</v>
      </c>
      <c r="C8" s="7">
        <v>46000</v>
      </c>
      <c r="D8" s="7"/>
      <c r="E8" s="7">
        <v>122729393</v>
      </c>
      <c r="F8" s="7"/>
      <c r="G8" s="7">
        <v>116433466</v>
      </c>
      <c r="H8" s="7"/>
      <c r="I8" s="7">
        <f>E8-G8</f>
        <v>6295927</v>
      </c>
      <c r="J8" s="7"/>
      <c r="K8" s="7">
        <v>46000</v>
      </c>
      <c r="L8" s="7"/>
      <c r="M8" s="7">
        <v>122729393</v>
      </c>
      <c r="N8" s="7"/>
      <c r="O8" s="7">
        <v>116433466</v>
      </c>
      <c r="P8" s="7"/>
      <c r="Q8" s="7">
        <f>M8-O8</f>
        <v>6295927</v>
      </c>
    </row>
    <row r="9" spans="1:17">
      <c r="A9" s="1" t="s">
        <v>56</v>
      </c>
      <c r="C9" s="7">
        <v>18065791</v>
      </c>
      <c r="D9" s="7"/>
      <c r="E9" s="7">
        <v>111575983911</v>
      </c>
      <c r="F9" s="7"/>
      <c r="G9" s="7">
        <v>100331392866</v>
      </c>
      <c r="H9" s="7"/>
      <c r="I9" s="7">
        <f t="shared" ref="I9:I49" si="0">E9-G9</f>
        <v>11244591045</v>
      </c>
      <c r="J9" s="7"/>
      <c r="K9" s="7">
        <v>18065791</v>
      </c>
      <c r="L9" s="7"/>
      <c r="M9" s="7">
        <v>111575983911</v>
      </c>
      <c r="N9" s="7"/>
      <c r="O9" s="7">
        <v>100331392866</v>
      </c>
      <c r="P9" s="7"/>
      <c r="Q9" s="7">
        <f t="shared" ref="Q9:Q48" si="1">M9-O9</f>
        <v>11244591045</v>
      </c>
    </row>
    <row r="10" spans="1:17">
      <c r="A10" s="1" t="s">
        <v>54</v>
      </c>
      <c r="C10" s="7">
        <v>2967353</v>
      </c>
      <c r="D10" s="7"/>
      <c r="E10" s="7">
        <v>45610634563</v>
      </c>
      <c r="F10" s="7"/>
      <c r="G10" s="7">
        <v>48286543314</v>
      </c>
      <c r="H10" s="7"/>
      <c r="I10" s="7">
        <f t="shared" si="0"/>
        <v>-2675908751</v>
      </c>
      <c r="J10" s="7"/>
      <c r="K10" s="7">
        <v>3680669</v>
      </c>
      <c r="L10" s="7"/>
      <c r="M10" s="7">
        <v>56547619666</v>
      </c>
      <c r="N10" s="7"/>
      <c r="O10" s="7">
        <v>59894048028</v>
      </c>
      <c r="P10" s="7"/>
      <c r="Q10" s="7">
        <f t="shared" si="1"/>
        <v>-3346428362</v>
      </c>
    </row>
    <row r="11" spans="1:17">
      <c r="A11" s="1" t="s">
        <v>58</v>
      </c>
      <c r="C11" s="7">
        <v>2310540</v>
      </c>
      <c r="D11" s="7"/>
      <c r="E11" s="7">
        <v>96135383172</v>
      </c>
      <c r="F11" s="7"/>
      <c r="G11" s="7">
        <v>90899880215</v>
      </c>
      <c r="H11" s="7"/>
      <c r="I11" s="7">
        <f t="shared" si="0"/>
        <v>5235502957</v>
      </c>
      <c r="J11" s="7"/>
      <c r="K11" s="7">
        <v>2310540</v>
      </c>
      <c r="L11" s="7"/>
      <c r="M11" s="7">
        <v>96135383172</v>
      </c>
      <c r="N11" s="7"/>
      <c r="O11" s="7">
        <v>90899880215</v>
      </c>
      <c r="P11" s="7"/>
      <c r="Q11" s="7">
        <f t="shared" si="1"/>
        <v>5235502957</v>
      </c>
    </row>
    <row r="12" spans="1:17">
      <c r="A12" s="1" t="s">
        <v>67</v>
      </c>
      <c r="C12" s="7">
        <v>1950000</v>
      </c>
      <c r="D12" s="7"/>
      <c r="E12" s="7">
        <v>37081544175</v>
      </c>
      <c r="F12" s="7"/>
      <c r="G12" s="7">
        <v>32704714793</v>
      </c>
      <c r="H12" s="7"/>
      <c r="I12" s="7">
        <f t="shared" si="0"/>
        <v>4376829382</v>
      </c>
      <c r="J12" s="7"/>
      <c r="K12" s="7">
        <v>1950000</v>
      </c>
      <c r="L12" s="7"/>
      <c r="M12" s="7">
        <v>37081544175</v>
      </c>
      <c r="N12" s="7"/>
      <c r="O12" s="7">
        <v>32704714793</v>
      </c>
      <c r="P12" s="7"/>
      <c r="Q12" s="7">
        <f t="shared" si="1"/>
        <v>4376829382</v>
      </c>
    </row>
    <row r="13" spans="1:17">
      <c r="A13" s="1" t="s">
        <v>31</v>
      </c>
      <c r="C13" s="7">
        <v>885000</v>
      </c>
      <c r="D13" s="7"/>
      <c r="E13" s="7">
        <v>7130246157</v>
      </c>
      <c r="F13" s="7"/>
      <c r="G13" s="7">
        <v>4429017900</v>
      </c>
      <c r="H13" s="7"/>
      <c r="I13" s="7">
        <f t="shared" si="0"/>
        <v>2701228257</v>
      </c>
      <c r="J13" s="7"/>
      <c r="K13" s="7">
        <v>885000</v>
      </c>
      <c r="L13" s="7"/>
      <c r="M13" s="7">
        <v>7130246157</v>
      </c>
      <c r="N13" s="7"/>
      <c r="O13" s="7">
        <v>4429017900</v>
      </c>
      <c r="P13" s="7"/>
      <c r="Q13" s="7">
        <f t="shared" si="1"/>
        <v>2701228257</v>
      </c>
    </row>
    <row r="14" spans="1:17">
      <c r="A14" s="1" t="s">
        <v>52</v>
      </c>
      <c r="C14" s="7">
        <v>725260</v>
      </c>
      <c r="D14" s="7"/>
      <c r="E14" s="7">
        <v>13102443001</v>
      </c>
      <c r="F14" s="7"/>
      <c r="G14" s="7">
        <v>14952392993</v>
      </c>
      <c r="H14" s="7"/>
      <c r="I14" s="7">
        <f t="shared" si="0"/>
        <v>-1849949992</v>
      </c>
      <c r="J14" s="7"/>
      <c r="K14" s="7">
        <v>897719</v>
      </c>
      <c r="L14" s="7"/>
      <c r="M14" s="7">
        <v>16595702022</v>
      </c>
      <c r="N14" s="7"/>
      <c r="O14" s="7">
        <v>18507910633</v>
      </c>
      <c r="P14" s="7"/>
      <c r="Q14" s="7">
        <f t="shared" si="1"/>
        <v>-1912208611</v>
      </c>
    </row>
    <row r="15" spans="1:17">
      <c r="A15" s="1" t="s">
        <v>16</v>
      </c>
      <c r="C15" s="7">
        <v>6000000</v>
      </c>
      <c r="D15" s="7"/>
      <c r="E15" s="7">
        <v>58629069158</v>
      </c>
      <c r="F15" s="7"/>
      <c r="G15" s="7">
        <v>57905333887</v>
      </c>
      <c r="H15" s="7"/>
      <c r="I15" s="7">
        <f t="shared" si="0"/>
        <v>723735271</v>
      </c>
      <c r="J15" s="7"/>
      <c r="K15" s="7">
        <v>6000000</v>
      </c>
      <c r="L15" s="7"/>
      <c r="M15" s="7">
        <v>58629069158</v>
      </c>
      <c r="N15" s="7"/>
      <c r="O15" s="7">
        <v>57905333887</v>
      </c>
      <c r="P15" s="7"/>
      <c r="Q15" s="7">
        <f t="shared" si="1"/>
        <v>723735271</v>
      </c>
    </row>
    <row r="16" spans="1:17">
      <c r="A16" s="1" t="s">
        <v>68</v>
      </c>
      <c r="C16" s="7">
        <v>500000</v>
      </c>
      <c r="D16" s="7"/>
      <c r="E16" s="7">
        <v>3876971413</v>
      </c>
      <c r="F16" s="7"/>
      <c r="G16" s="7">
        <v>3334712103</v>
      </c>
      <c r="H16" s="7"/>
      <c r="I16" s="7">
        <f t="shared" si="0"/>
        <v>542259310</v>
      </c>
      <c r="J16" s="7"/>
      <c r="K16" s="7">
        <v>500000</v>
      </c>
      <c r="L16" s="7"/>
      <c r="M16" s="7">
        <v>3876971413</v>
      </c>
      <c r="N16" s="7"/>
      <c r="O16" s="7">
        <v>3334712103</v>
      </c>
      <c r="P16" s="7"/>
      <c r="Q16" s="7">
        <f t="shared" si="1"/>
        <v>542259310</v>
      </c>
    </row>
    <row r="17" spans="1:17">
      <c r="A17" s="1" t="s">
        <v>39</v>
      </c>
      <c r="C17" s="7">
        <v>34460427</v>
      </c>
      <c r="D17" s="7"/>
      <c r="E17" s="7">
        <v>224554865152</v>
      </c>
      <c r="F17" s="7"/>
      <c r="G17" s="7">
        <v>234594896251</v>
      </c>
      <c r="H17" s="7"/>
      <c r="I17" s="7">
        <f t="shared" si="0"/>
        <v>-10040031099</v>
      </c>
      <c r="J17" s="7"/>
      <c r="K17" s="7">
        <v>61944503</v>
      </c>
      <c r="L17" s="7"/>
      <c r="M17" s="7">
        <v>410158200960</v>
      </c>
      <c r="N17" s="7"/>
      <c r="O17" s="7">
        <v>421200004076</v>
      </c>
      <c r="P17" s="7"/>
      <c r="Q17" s="7">
        <f>M17-O17</f>
        <v>-11041803116</v>
      </c>
    </row>
    <row r="18" spans="1:17">
      <c r="A18" s="1" t="s">
        <v>29</v>
      </c>
      <c r="C18" s="7">
        <v>500000</v>
      </c>
      <c r="D18" s="7"/>
      <c r="E18" s="7">
        <v>4773850026</v>
      </c>
      <c r="F18" s="7"/>
      <c r="G18" s="7">
        <v>4310187558</v>
      </c>
      <c r="H18" s="7"/>
      <c r="I18" s="7">
        <f t="shared" si="0"/>
        <v>463662468</v>
      </c>
      <c r="J18" s="7"/>
      <c r="K18" s="7">
        <v>500000</v>
      </c>
      <c r="L18" s="7"/>
      <c r="M18" s="7">
        <v>4773850026</v>
      </c>
      <c r="N18" s="7"/>
      <c r="O18" s="7">
        <v>4310187558</v>
      </c>
      <c r="P18" s="7"/>
      <c r="Q18" s="7">
        <f t="shared" si="1"/>
        <v>463662468</v>
      </c>
    </row>
    <row r="19" spans="1:17">
      <c r="A19" s="1" t="s">
        <v>70</v>
      </c>
      <c r="C19" s="7">
        <v>9250000</v>
      </c>
      <c r="D19" s="7"/>
      <c r="E19" s="7">
        <v>113684618998</v>
      </c>
      <c r="F19" s="7"/>
      <c r="G19" s="7">
        <v>104103099727</v>
      </c>
      <c r="H19" s="7"/>
      <c r="I19" s="7">
        <f t="shared" si="0"/>
        <v>9581519271</v>
      </c>
      <c r="J19" s="7"/>
      <c r="K19" s="7">
        <v>9250000</v>
      </c>
      <c r="L19" s="7"/>
      <c r="M19" s="7">
        <v>113684618998</v>
      </c>
      <c r="N19" s="7"/>
      <c r="O19" s="7">
        <v>104103099727</v>
      </c>
      <c r="P19" s="7"/>
      <c r="Q19" s="7">
        <f t="shared" si="1"/>
        <v>9581519271</v>
      </c>
    </row>
    <row r="20" spans="1:17">
      <c r="A20" s="1" t="s">
        <v>24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10271520</v>
      </c>
      <c r="L20" s="7"/>
      <c r="M20" s="7">
        <v>131566543336</v>
      </c>
      <c r="N20" s="7"/>
      <c r="O20" s="7">
        <v>134368922642</v>
      </c>
      <c r="P20" s="7"/>
      <c r="Q20" s="7">
        <f t="shared" si="1"/>
        <v>-2802379306</v>
      </c>
    </row>
    <row r="21" spans="1:17">
      <c r="A21" s="1" t="s">
        <v>146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4640000</v>
      </c>
      <c r="L21" s="7"/>
      <c r="M21" s="7">
        <v>26936369456</v>
      </c>
      <c r="N21" s="7"/>
      <c r="O21" s="7">
        <v>27052604200</v>
      </c>
      <c r="P21" s="7"/>
      <c r="Q21" s="7">
        <f t="shared" si="1"/>
        <v>-116234744</v>
      </c>
    </row>
    <row r="22" spans="1:17">
      <c r="A22" s="1" t="s">
        <v>61</v>
      </c>
      <c r="C22" s="7">
        <v>0</v>
      </c>
      <c r="D22" s="7"/>
      <c r="E22" s="7">
        <v>0</v>
      </c>
      <c r="F22" s="7"/>
      <c r="G22" s="7">
        <v>0</v>
      </c>
      <c r="H22" s="7"/>
      <c r="I22" s="7">
        <f t="shared" si="0"/>
        <v>0</v>
      </c>
      <c r="J22" s="7"/>
      <c r="K22" s="7">
        <v>630000</v>
      </c>
      <c r="L22" s="7"/>
      <c r="M22" s="7">
        <v>12859329049</v>
      </c>
      <c r="N22" s="7"/>
      <c r="O22" s="7">
        <v>13163806531</v>
      </c>
      <c r="P22" s="7"/>
      <c r="Q22" s="7">
        <f t="shared" si="1"/>
        <v>-304477482</v>
      </c>
    </row>
    <row r="23" spans="1:17">
      <c r="A23" s="1" t="s">
        <v>147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1315738</v>
      </c>
      <c r="L23" s="7"/>
      <c r="M23" s="7">
        <v>57851530550</v>
      </c>
      <c r="N23" s="7"/>
      <c r="O23" s="7">
        <v>55913125092</v>
      </c>
      <c r="P23" s="7"/>
      <c r="Q23" s="7">
        <f t="shared" si="1"/>
        <v>1938405458</v>
      </c>
    </row>
    <row r="24" spans="1:17">
      <c r="A24" s="1" t="s">
        <v>148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5523585</v>
      </c>
      <c r="L24" s="7"/>
      <c r="M24" s="7">
        <v>34097369150</v>
      </c>
      <c r="N24" s="7"/>
      <c r="O24" s="7">
        <v>39917531995</v>
      </c>
      <c r="P24" s="7"/>
      <c r="Q24" s="7">
        <f t="shared" si="1"/>
        <v>-5820162845</v>
      </c>
    </row>
    <row r="25" spans="1:17">
      <c r="A25" s="1" t="s">
        <v>149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42505941</v>
      </c>
      <c r="L25" s="7"/>
      <c r="M25" s="7">
        <v>106586442896</v>
      </c>
      <c r="N25" s="7"/>
      <c r="O25" s="7">
        <v>106562143301</v>
      </c>
      <c r="P25" s="7"/>
      <c r="Q25" s="7">
        <f t="shared" si="1"/>
        <v>24299595</v>
      </c>
    </row>
    <row r="26" spans="1:17">
      <c r="A26" s="1" t="s">
        <v>150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0"/>
        <v>0</v>
      </c>
      <c r="J26" s="7"/>
      <c r="K26" s="7">
        <v>67100864</v>
      </c>
      <c r="L26" s="7"/>
      <c r="M26" s="7">
        <v>179226407744</v>
      </c>
      <c r="N26" s="7"/>
      <c r="O26" s="7">
        <v>218847995072</v>
      </c>
      <c r="P26" s="7"/>
      <c r="Q26" s="7">
        <f t="shared" si="1"/>
        <v>-39621587328</v>
      </c>
    </row>
    <row r="27" spans="1:17">
      <c r="A27" s="1" t="s">
        <v>151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0"/>
        <v>0</v>
      </c>
      <c r="J27" s="7"/>
      <c r="K27" s="7">
        <v>1476919</v>
      </c>
      <c r="L27" s="7"/>
      <c r="M27" s="7">
        <v>110853661177</v>
      </c>
      <c r="N27" s="7"/>
      <c r="O27" s="7">
        <v>121781493985</v>
      </c>
      <c r="P27" s="7"/>
      <c r="Q27" s="7">
        <f t="shared" si="1"/>
        <v>-10927832808</v>
      </c>
    </row>
    <row r="28" spans="1:17">
      <c r="A28" s="1" t="s">
        <v>51</v>
      </c>
      <c r="C28" s="7">
        <v>0</v>
      </c>
      <c r="D28" s="7"/>
      <c r="E28" s="7">
        <v>0</v>
      </c>
      <c r="F28" s="7"/>
      <c r="G28" s="7">
        <v>0</v>
      </c>
      <c r="H28" s="7"/>
      <c r="I28" s="7">
        <f t="shared" si="0"/>
        <v>0</v>
      </c>
      <c r="J28" s="7"/>
      <c r="K28" s="7">
        <v>750000</v>
      </c>
      <c r="L28" s="7"/>
      <c r="M28" s="7">
        <v>4931730809</v>
      </c>
      <c r="N28" s="7"/>
      <c r="O28" s="7">
        <v>3607655957</v>
      </c>
      <c r="P28" s="7"/>
      <c r="Q28" s="7">
        <f t="shared" si="1"/>
        <v>1324074852</v>
      </c>
    </row>
    <row r="29" spans="1:17">
      <c r="A29" s="1" t="s">
        <v>28</v>
      </c>
      <c r="C29" s="7">
        <v>0</v>
      </c>
      <c r="D29" s="7"/>
      <c r="E29" s="7">
        <v>0</v>
      </c>
      <c r="F29" s="7"/>
      <c r="G29" s="7">
        <v>0</v>
      </c>
      <c r="H29" s="7"/>
      <c r="I29" s="7">
        <f t="shared" si="0"/>
        <v>0</v>
      </c>
      <c r="J29" s="7"/>
      <c r="K29" s="7">
        <v>1800000</v>
      </c>
      <c r="L29" s="7"/>
      <c r="M29" s="7">
        <v>10234738914</v>
      </c>
      <c r="N29" s="7"/>
      <c r="O29" s="7">
        <v>9009973635</v>
      </c>
      <c r="P29" s="7"/>
      <c r="Q29" s="7">
        <f t="shared" si="1"/>
        <v>1224765279</v>
      </c>
    </row>
    <row r="30" spans="1:17">
      <c r="A30" s="1" t="s">
        <v>19</v>
      </c>
      <c r="C30" s="7">
        <v>0</v>
      </c>
      <c r="D30" s="7"/>
      <c r="E30" s="7">
        <v>0</v>
      </c>
      <c r="F30" s="7"/>
      <c r="G30" s="7">
        <v>0</v>
      </c>
      <c r="H30" s="7"/>
      <c r="I30" s="7">
        <f t="shared" si="0"/>
        <v>0</v>
      </c>
      <c r="J30" s="7"/>
      <c r="K30" s="7">
        <v>27361088</v>
      </c>
      <c r="L30" s="7"/>
      <c r="M30" s="7">
        <v>120240311013</v>
      </c>
      <c r="N30" s="7"/>
      <c r="O30" s="7">
        <v>123453035767</v>
      </c>
      <c r="P30" s="7"/>
      <c r="Q30" s="7">
        <f t="shared" si="1"/>
        <v>-3212724754</v>
      </c>
    </row>
    <row r="31" spans="1:17">
      <c r="A31" s="1" t="s">
        <v>97</v>
      </c>
      <c r="C31" s="7">
        <v>120600</v>
      </c>
      <c r="D31" s="7"/>
      <c r="E31" s="7">
        <v>120600000000</v>
      </c>
      <c r="F31" s="7"/>
      <c r="G31" s="7">
        <v>118853873830</v>
      </c>
      <c r="H31" s="7"/>
      <c r="I31" s="7">
        <f t="shared" si="0"/>
        <v>1746126170</v>
      </c>
      <c r="J31" s="7"/>
      <c r="K31" s="7">
        <v>120600</v>
      </c>
      <c r="L31" s="7"/>
      <c r="M31" s="7">
        <v>120600000000</v>
      </c>
      <c r="N31" s="7"/>
      <c r="O31" s="7">
        <v>118853873830</v>
      </c>
      <c r="P31" s="7"/>
      <c r="Q31" s="7">
        <f t="shared" si="1"/>
        <v>1746126170</v>
      </c>
    </row>
    <row r="32" spans="1:17">
      <c r="A32" s="1" t="s">
        <v>81</v>
      </c>
      <c r="C32" s="7">
        <v>100</v>
      </c>
      <c r="D32" s="7"/>
      <c r="E32" s="7">
        <v>100000000</v>
      </c>
      <c r="F32" s="7"/>
      <c r="G32" s="7">
        <v>95511685</v>
      </c>
      <c r="H32" s="7"/>
      <c r="I32" s="7">
        <f t="shared" si="0"/>
        <v>4488315</v>
      </c>
      <c r="J32" s="7"/>
      <c r="K32" s="7">
        <v>100</v>
      </c>
      <c r="L32" s="7"/>
      <c r="M32" s="7">
        <v>100000000</v>
      </c>
      <c r="N32" s="7"/>
      <c r="O32" s="7">
        <v>95511685</v>
      </c>
      <c r="P32" s="7"/>
      <c r="Q32" s="7">
        <f t="shared" si="1"/>
        <v>4488315</v>
      </c>
    </row>
    <row r="33" spans="1:17">
      <c r="A33" s="1" t="s">
        <v>88</v>
      </c>
      <c r="C33" s="7">
        <v>30600</v>
      </c>
      <c r="D33" s="7"/>
      <c r="E33" s="7">
        <v>25060834902</v>
      </c>
      <c r="F33" s="7"/>
      <c r="G33" s="7">
        <v>23939548170</v>
      </c>
      <c r="H33" s="7"/>
      <c r="I33" s="7">
        <f t="shared" si="0"/>
        <v>1121286732</v>
      </c>
      <c r="J33" s="7"/>
      <c r="K33" s="7">
        <v>92488</v>
      </c>
      <c r="L33" s="7"/>
      <c r="M33" s="7">
        <v>75051087728</v>
      </c>
      <c r="N33" s="7"/>
      <c r="O33" s="7">
        <v>72356893175</v>
      </c>
      <c r="P33" s="7"/>
      <c r="Q33" s="7">
        <f t="shared" si="1"/>
        <v>2694194553</v>
      </c>
    </row>
    <row r="34" spans="1:17">
      <c r="A34" s="1" t="s">
        <v>152</v>
      </c>
      <c r="C34" s="7">
        <v>0</v>
      </c>
      <c r="D34" s="7"/>
      <c r="E34" s="7">
        <v>0</v>
      </c>
      <c r="F34" s="7"/>
      <c r="G34" s="7">
        <v>0</v>
      </c>
      <c r="H34" s="7"/>
      <c r="I34" s="7">
        <f t="shared" si="0"/>
        <v>0</v>
      </c>
      <c r="J34" s="7"/>
      <c r="K34" s="7">
        <v>2100</v>
      </c>
      <c r="L34" s="7"/>
      <c r="M34" s="7">
        <v>2100000000</v>
      </c>
      <c r="N34" s="7"/>
      <c r="O34" s="7">
        <v>2050572266</v>
      </c>
      <c r="P34" s="7"/>
      <c r="Q34" s="7">
        <f t="shared" si="1"/>
        <v>49427734</v>
      </c>
    </row>
    <row r="35" spans="1:17">
      <c r="A35" s="1" t="s">
        <v>153</v>
      </c>
      <c r="C35" s="7">
        <v>0</v>
      </c>
      <c r="D35" s="7"/>
      <c r="E35" s="7">
        <v>0</v>
      </c>
      <c r="F35" s="7"/>
      <c r="G35" s="7">
        <v>0</v>
      </c>
      <c r="H35" s="7"/>
      <c r="I35" s="7">
        <f t="shared" si="0"/>
        <v>0</v>
      </c>
      <c r="J35" s="7"/>
      <c r="K35" s="7">
        <v>388</v>
      </c>
      <c r="L35" s="7"/>
      <c r="M35" s="7">
        <v>388000000</v>
      </c>
      <c r="N35" s="7"/>
      <c r="O35" s="7">
        <v>380263020</v>
      </c>
      <c r="P35" s="7"/>
      <c r="Q35" s="7">
        <f t="shared" si="1"/>
        <v>7736980</v>
      </c>
    </row>
    <row r="36" spans="1:17">
      <c r="A36" s="1" t="s">
        <v>154</v>
      </c>
      <c r="C36" s="7">
        <v>0</v>
      </c>
      <c r="D36" s="7"/>
      <c r="E36" s="7">
        <v>0</v>
      </c>
      <c r="F36" s="7"/>
      <c r="G36" s="7">
        <v>0</v>
      </c>
      <c r="H36" s="7"/>
      <c r="I36" s="7">
        <f t="shared" si="0"/>
        <v>0</v>
      </c>
      <c r="J36" s="7"/>
      <c r="K36" s="7">
        <v>25500</v>
      </c>
      <c r="L36" s="7"/>
      <c r="M36" s="7">
        <v>15532039309</v>
      </c>
      <c r="N36" s="7"/>
      <c r="O36" s="7">
        <v>15345327830</v>
      </c>
      <c r="P36" s="7"/>
      <c r="Q36" s="7">
        <f t="shared" si="1"/>
        <v>186711479</v>
      </c>
    </row>
    <row r="37" spans="1:17">
      <c r="A37" s="1" t="s">
        <v>155</v>
      </c>
      <c r="C37" s="7">
        <v>0</v>
      </c>
      <c r="D37" s="7"/>
      <c r="E37" s="7">
        <v>0</v>
      </c>
      <c r="F37" s="7"/>
      <c r="G37" s="7">
        <v>0</v>
      </c>
      <c r="H37" s="7"/>
      <c r="I37" s="7">
        <f t="shared" si="0"/>
        <v>0</v>
      </c>
      <c r="J37" s="7"/>
      <c r="K37" s="7">
        <v>26435</v>
      </c>
      <c r="L37" s="7"/>
      <c r="M37" s="7">
        <v>26435000000</v>
      </c>
      <c r="N37" s="7"/>
      <c r="O37" s="7">
        <v>25793240627</v>
      </c>
      <c r="P37" s="7"/>
      <c r="Q37" s="7">
        <f t="shared" si="1"/>
        <v>641759373</v>
      </c>
    </row>
    <row r="38" spans="1:17">
      <c r="A38" s="1" t="s">
        <v>156</v>
      </c>
      <c r="C38" s="7">
        <v>0</v>
      </c>
      <c r="D38" s="7"/>
      <c r="E38" s="7">
        <v>0</v>
      </c>
      <c r="F38" s="7"/>
      <c r="G38" s="7">
        <v>0</v>
      </c>
      <c r="H38" s="7"/>
      <c r="I38" s="7">
        <f t="shared" si="0"/>
        <v>0</v>
      </c>
      <c r="J38" s="7"/>
      <c r="K38" s="7">
        <v>6400</v>
      </c>
      <c r="L38" s="7"/>
      <c r="M38" s="7">
        <v>4346796003</v>
      </c>
      <c r="N38" s="7"/>
      <c r="O38" s="7">
        <v>4297332967</v>
      </c>
      <c r="P38" s="7"/>
      <c r="Q38" s="7">
        <f t="shared" si="1"/>
        <v>49463036</v>
      </c>
    </row>
    <row r="39" spans="1:17">
      <c r="A39" s="1" t="s">
        <v>91</v>
      </c>
      <c r="C39" s="7">
        <v>0</v>
      </c>
      <c r="D39" s="7"/>
      <c r="E39" s="7">
        <v>0</v>
      </c>
      <c r="F39" s="7"/>
      <c r="G39" s="7">
        <v>0</v>
      </c>
      <c r="H39" s="7"/>
      <c r="I39" s="7">
        <f t="shared" si="0"/>
        <v>0</v>
      </c>
      <c r="J39" s="7"/>
      <c r="K39" s="7">
        <v>31865</v>
      </c>
      <c r="L39" s="7"/>
      <c r="M39" s="7">
        <v>25074001668</v>
      </c>
      <c r="N39" s="7"/>
      <c r="O39" s="7">
        <v>24660995229</v>
      </c>
      <c r="P39" s="7"/>
      <c r="Q39" s="7">
        <f t="shared" si="1"/>
        <v>413006439</v>
      </c>
    </row>
    <row r="40" spans="1:17">
      <c r="A40" s="1" t="s">
        <v>157</v>
      </c>
      <c r="C40" s="7">
        <v>0</v>
      </c>
      <c r="D40" s="7"/>
      <c r="E40" s="7">
        <v>0</v>
      </c>
      <c r="F40" s="7"/>
      <c r="G40" s="7">
        <v>0</v>
      </c>
      <c r="H40" s="7"/>
      <c r="I40" s="7">
        <f t="shared" si="0"/>
        <v>0</v>
      </c>
      <c r="J40" s="7"/>
      <c r="K40" s="7">
        <v>105000</v>
      </c>
      <c r="L40" s="7"/>
      <c r="M40" s="7">
        <v>103878551985</v>
      </c>
      <c r="N40" s="7"/>
      <c r="O40" s="7">
        <v>100865714775</v>
      </c>
      <c r="P40" s="7"/>
      <c r="Q40" s="7">
        <f t="shared" si="1"/>
        <v>3012837210</v>
      </c>
    </row>
    <row r="41" spans="1:17">
      <c r="A41" s="1" t="s">
        <v>100</v>
      </c>
      <c r="C41" s="7">
        <v>0</v>
      </c>
      <c r="D41" s="7"/>
      <c r="E41" s="7">
        <v>0</v>
      </c>
      <c r="F41" s="7"/>
      <c r="G41" s="7">
        <v>0</v>
      </c>
      <c r="H41" s="7"/>
      <c r="I41" s="7">
        <f t="shared" si="0"/>
        <v>0</v>
      </c>
      <c r="J41" s="7"/>
      <c r="K41" s="7">
        <v>127750</v>
      </c>
      <c r="L41" s="7"/>
      <c r="M41" s="7">
        <v>119984047506</v>
      </c>
      <c r="N41" s="7"/>
      <c r="O41" s="7">
        <v>119379895970</v>
      </c>
      <c r="P41" s="7"/>
      <c r="Q41" s="7">
        <f t="shared" si="1"/>
        <v>604151536</v>
      </c>
    </row>
    <row r="42" spans="1:17">
      <c r="A42" s="1" t="s">
        <v>158</v>
      </c>
      <c r="C42" s="7">
        <v>0</v>
      </c>
      <c r="D42" s="7"/>
      <c r="E42" s="7">
        <v>0</v>
      </c>
      <c r="F42" s="7"/>
      <c r="G42" s="7">
        <v>0</v>
      </c>
      <c r="H42" s="7"/>
      <c r="I42" s="7">
        <f t="shared" si="0"/>
        <v>0</v>
      </c>
      <c r="J42" s="7"/>
      <c r="K42" s="7">
        <v>28000</v>
      </c>
      <c r="L42" s="7"/>
      <c r="M42" s="7">
        <v>18365510648</v>
      </c>
      <c r="N42" s="7"/>
      <c r="O42" s="7">
        <v>18185648099</v>
      </c>
      <c r="P42" s="7"/>
      <c r="Q42" s="7">
        <f t="shared" si="1"/>
        <v>179862549</v>
      </c>
    </row>
    <row r="43" spans="1:17">
      <c r="A43" s="1" t="s">
        <v>159</v>
      </c>
      <c r="C43" s="7">
        <v>0</v>
      </c>
      <c r="D43" s="7"/>
      <c r="E43" s="7">
        <v>0</v>
      </c>
      <c r="F43" s="7"/>
      <c r="G43" s="7">
        <v>0</v>
      </c>
      <c r="H43" s="7"/>
      <c r="I43" s="7">
        <f t="shared" si="0"/>
        <v>0</v>
      </c>
      <c r="J43" s="7"/>
      <c r="K43" s="7">
        <v>440000</v>
      </c>
      <c r="L43" s="7"/>
      <c r="M43" s="7">
        <v>437991373626</v>
      </c>
      <c r="N43" s="7"/>
      <c r="O43" s="7">
        <v>431223026657</v>
      </c>
      <c r="P43" s="7"/>
      <c r="Q43" s="7">
        <f t="shared" si="1"/>
        <v>6768346969</v>
      </c>
    </row>
    <row r="44" spans="1:17">
      <c r="A44" s="1" t="s">
        <v>160</v>
      </c>
      <c r="C44" s="7">
        <v>0</v>
      </c>
      <c r="D44" s="7"/>
      <c r="E44" s="7">
        <v>0</v>
      </c>
      <c r="F44" s="7"/>
      <c r="G44" s="7">
        <v>0</v>
      </c>
      <c r="H44" s="7"/>
      <c r="I44" s="7">
        <f t="shared" si="0"/>
        <v>0</v>
      </c>
      <c r="J44" s="7"/>
      <c r="K44" s="7">
        <v>25000</v>
      </c>
      <c r="L44" s="7"/>
      <c r="M44" s="7">
        <v>15700903697</v>
      </c>
      <c r="N44" s="7"/>
      <c r="O44" s="7">
        <v>15502189718</v>
      </c>
      <c r="P44" s="7"/>
      <c r="Q44" s="7">
        <f t="shared" si="1"/>
        <v>198713979</v>
      </c>
    </row>
    <row r="45" spans="1:17">
      <c r="A45" s="1" t="s">
        <v>85</v>
      </c>
      <c r="C45" s="7">
        <v>0</v>
      </c>
      <c r="D45" s="7"/>
      <c r="E45" s="7">
        <v>0</v>
      </c>
      <c r="F45" s="7"/>
      <c r="G45" s="7">
        <v>0</v>
      </c>
      <c r="H45" s="7"/>
      <c r="I45" s="7">
        <f t="shared" si="0"/>
        <v>0</v>
      </c>
      <c r="J45" s="7"/>
      <c r="K45" s="7">
        <v>96604</v>
      </c>
      <c r="L45" s="7"/>
      <c r="M45" s="7">
        <v>79985204536</v>
      </c>
      <c r="N45" s="7"/>
      <c r="O45" s="7">
        <v>78635891261</v>
      </c>
      <c r="P45" s="7"/>
      <c r="Q45" s="7">
        <f t="shared" si="1"/>
        <v>1349313275</v>
      </c>
    </row>
    <row r="46" spans="1:17">
      <c r="A46" s="1" t="s">
        <v>161</v>
      </c>
      <c r="C46" s="7">
        <v>0</v>
      </c>
      <c r="D46" s="7"/>
      <c r="E46" s="7">
        <v>0</v>
      </c>
      <c r="F46" s="7"/>
      <c r="G46" s="7">
        <v>0</v>
      </c>
      <c r="H46" s="7"/>
      <c r="I46" s="7">
        <f t="shared" si="0"/>
        <v>0</v>
      </c>
      <c r="J46" s="7"/>
      <c r="K46" s="7">
        <v>285598</v>
      </c>
      <c r="L46" s="7"/>
      <c r="M46" s="7">
        <v>285598000000</v>
      </c>
      <c r="N46" s="7"/>
      <c r="O46" s="7">
        <v>279866720741</v>
      </c>
      <c r="P46" s="7"/>
      <c r="Q46" s="7">
        <f t="shared" si="1"/>
        <v>5731279259</v>
      </c>
    </row>
    <row r="47" spans="1:17">
      <c r="A47" s="1" t="s">
        <v>162</v>
      </c>
      <c r="C47" s="7">
        <v>0</v>
      </c>
      <c r="D47" s="7"/>
      <c r="E47" s="7">
        <v>0</v>
      </c>
      <c r="F47" s="7"/>
      <c r="G47" s="7">
        <v>0</v>
      </c>
      <c r="H47" s="7"/>
      <c r="I47" s="7">
        <f t="shared" si="0"/>
        <v>0</v>
      </c>
      <c r="J47" s="7"/>
      <c r="K47" s="7">
        <v>50060</v>
      </c>
      <c r="L47" s="7"/>
      <c r="M47" s="7">
        <v>48580204120</v>
      </c>
      <c r="N47" s="7"/>
      <c r="O47" s="7">
        <v>47970309605</v>
      </c>
      <c r="P47" s="7"/>
      <c r="Q47" s="7">
        <f t="shared" si="1"/>
        <v>609894515</v>
      </c>
    </row>
    <row r="48" spans="1:17">
      <c r="A48" s="1" t="s">
        <v>163</v>
      </c>
      <c r="C48" s="7">
        <v>0</v>
      </c>
      <c r="D48" s="7"/>
      <c r="E48" s="7">
        <v>0</v>
      </c>
      <c r="F48" s="7"/>
      <c r="G48" s="7">
        <v>0</v>
      </c>
      <c r="H48" s="7"/>
      <c r="I48" s="7">
        <f t="shared" si="0"/>
        <v>0</v>
      </c>
      <c r="J48" s="7"/>
      <c r="K48" s="7">
        <v>100000</v>
      </c>
      <c r="L48" s="7"/>
      <c r="M48" s="7">
        <v>59799159438</v>
      </c>
      <c r="N48" s="7"/>
      <c r="O48" s="7">
        <v>59129280875</v>
      </c>
      <c r="P48" s="7"/>
      <c r="Q48" s="7">
        <f t="shared" si="1"/>
        <v>669878563</v>
      </c>
    </row>
    <row r="49" spans="1:19">
      <c r="A49" s="1" t="s">
        <v>195</v>
      </c>
      <c r="C49" s="7">
        <v>0</v>
      </c>
      <c r="D49" s="7"/>
      <c r="E49" s="7">
        <v>0</v>
      </c>
      <c r="F49" s="7"/>
      <c r="G49" s="7">
        <v>0</v>
      </c>
      <c r="H49" s="7"/>
      <c r="I49" s="7">
        <f t="shared" si="0"/>
        <v>0</v>
      </c>
      <c r="J49" s="12"/>
      <c r="K49" s="7">
        <v>0</v>
      </c>
      <c r="L49" s="7"/>
      <c r="M49" s="7">
        <v>0</v>
      </c>
      <c r="N49" s="7"/>
      <c r="O49" s="7">
        <v>0</v>
      </c>
      <c r="P49" s="12"/>
      <c r="Q49" s="7">
        <v>34924041</v>
      </c>
    </row>
    <row r="50" spans="1:19">
      <c r="A50" s="1" t="s">
        <v>196</v>
      </c>
      <c r="C50" s="7">
        <v>0</v>
      </c>
      <c r="D50" s="7"/>
      <c r="E50" s="7">
        <v>0</v>
      </c>
      <c r="F50" s="7"/>
      <c r="G50" s="7">
        <v>0</v>
      </c>
      <c r="H50" s="12"/>
      <c r="I50" s="7">
        <v>2014362265</v>
      </c>
      <c r="J50" s="12"/>
      <c r="K50" s="7">
        <v>0</v>
      </c>
      <c r="L50" s="7"/>
      <c r="M50" s="7">
        <v>0</v>
      </c>
      <c r="N50" s="7"/>
      <c r="O50" s="7">
        <v>0</v>
      </c>
      <c r="P50" s="12"/>
      <c r="Q50" s="7">
        <v>-848056980</v>
      </c>
    </row>
    <row r="51" spans="1:19">
      <c r="A51" s="1" t="s">
        <v>197</v>
      </c>
      <c r="C51" s="7">
        <v>0</v>
      </c>
      <c r="D51" s="7"/>
      <c r="E51" s="7">
        <v>0</v>
      </c>
      <c r="F51" s="7"/>
      <c r="G51" s="7">
        <v>0</v>
      </c>
      <c r="H51" s="12"/>
      <c r="I51" s="7">
        <v>4237521264</v>
      </c>
      <c r="J51" s="12"/>
      <c r="K51" s="7">
        <v>0</v>
      </c>
      <c r="L51" s="7"/>
      <c r="M51" s="7">
        <v>0</v>
      </c>
      <c r="N51" s="7"/>
      <c r="O51" s="7">
        <v>0</v>
      </c>
      <c r="P51" s="12"/>
      <c r="Q51" s="7">
        <v>4511177189</v>
      </c>
    </row>
    <row r="52" spans="1:19">
      <c r="A52" s="1" t="s">
        <v>198</v>
      </c>
      <c r="C52" s="7">
        <v>0</v>
      </c>
      <c r="D52" s="7"/>
      <c r="E52" s="7">
        <v>0</v>
      </c>
      <c r="F52" s="7"/>
      <c r="G52" s="7">
        <v>0</v>
      </c>
      <c r="H52" s="12"/>
      <c r="I52" s="7">
        <v>-51904057</v>
      </c>
      <c r="J52" s="12"/>
      <c r="K52" s="7">
        <v>0</v>
      </c>
      <c r="L52" s="7"/>
      <c r="M52" s="7">
        <v>0</v>
      </c>
      <c r="N52" s="7"/>
      <c r="O52" s="7">
        <v>0</v>
      </c>
      <c r="P52" s="12"/>
      <c r="Q52" s="7">
        <v>-110429549</v>
      </c>
    </row>
    <row r="53" spans="1:19">
      <c r="A53" s="1" t="s">
        <v>199</v>
      </c>
      <c r="C53" s="7">
        <v>0</v>
      </c>
      <c r="D53" s="7"/>
      <c r="E53" s="7">
        <v>0</v>
      </c>
      <c r="F53" s="7"/>
      <c r="G53" s="7">
        <v>0</v>
      </c>
      <c r="H53" s="12"/>
      <c r="I53" s="7">
        <v>-7247033993</v>
      </c>
      <c r="J53" s="12"/>
      <c r="K53" s="7">
        <v>0</v>
      </c>
      <c r="L53" s="7"/>
      <c r="M53" s="7">
        <v>0</v>
      </c>
      <c r="N53" s="7"/>
      <c r="O53" s="7">
        <v>0</v>
      </c>
      <c r="P53" s="12"/>
      <c r="Q53" s="7">
        <v>-7247033993</v>
      </c>
    </row>
    <row r="54" spans="1:19">
      <c r="A54" s="1" t="s">
        <v>15</v>
      </c>
      <c r="C54" s="7">
        <v>0</v>
      </c>
      <c r="D54" s="7"/>
      <c r="E54" s="7">
        <v>0</v>
      </c>
      <c r="F54" s="7"/>
      <c r="G54" s="7">
        <v>0</v>
      </c>
      <c r="H54" s="12"/>
      <c r="I54" s="7">
        <v>-243153347</v>
      </c>
      <c r="J54" s="12"/>
      <c r="K54" s="7">
        <v>0</v>
      </c>
      <c r="L54" s="7"/>
      <c r="M54" s="7">
        <v>0</v>
      </c>
      <c r="N54" s="7"/>
      <c r="O54" s="7">
        <v>0</v>
      </c>
      <c r="P54" s="12"/>
      <c r="Q54" s="7">
        <v>-243153347</v>
      </c>
    </row>
    <row r="55" spans="1:19">
      <c r="A55" s="1" t="s">
        <v>200</v>
      </c>
      <c r="C55" s="7">
        <v>0</v>
      </c>
      <c r="D55" s="7"/>
      <c r="E55" s="7">
        <v>0</v>
      </c>
      <c r="F55" s="7"/>
      <c r="G55" s="7">
        <v>0</v>
      </c>
      <c r="H55" s="12"/>
      <c r="I55" s="7">
        <v>-39499</v>
      </c>
      <c r="J55" s="12"/>
      <c r="K55" s="7">
        <v>0</v>
      </c>
      <c r="L55" s="7"/>
      <c r="M55" s="7">
        <v>0</v>
      </c>
      <c r="N55" s="7"/>
      <c r="O55" s="7">
        <v>0</v>
      </c>
      <c r="P55" s="12"/>
      <c r="Q55" s="7">
        <v>-39499</v>
      </c>
    </row>
    <row r="56" spans="1:19">
      <c r="A56" s="1" t="s">
        <v>201</v>
      </c>
      <c r="C56" s="7">
        <v>0</v>
      </c>
      <c r="D56" s="7"/>
      <c r="E56" s="7">
        <v>0</v>
      </c>
      <c r="F56" s="7"/>
      <c r="G56" s="7">
        <v>0</v>
      </c>
      <c r="H56" s="12"/>
      <c r="I56" s="7">
        <v>988073372</v>
      </c>
      <c r="J56" s="12"/>
      <c r="K56" s="7">
        <v>0</v>
      </c>
      <c r="L56" s="7"/>
      <c r="M56" s="7">
        <v>0</v>
      </c>
      <c r="N56" s="7"/>
      <c r="O56" s="7">
        <v>0</v>
      </c>
      <c r="P56" s="12"/>
      <c r="Q56" s="7">
        <v>988073372</v>
      </c>
    </row>
    <row r="57" spans="1:19">
      <c r="A57" s="1" t="s">
        <v>202</v>
      </c>
      <c r="C57" s="7">
        <v>0</v>
      </c>
      <c r="D57" s="7"/>
      <c r="E57" s="7">
        <v>0</v>
      </c>
      <c r="F57" s="7"/>
      <c r="G57" s="7">
        <v>0</v>
      </c>
      <c r="H57" s="12"/>
      <c r="I57" s="7">
        <v>2054946822</v>
      </c>
      <c r="J57" s="12"/>
      <c r="K57" s="7">
        <v>0</v>
      </c>
      <c r="L57" s="7"/>
      <c r="M57" s="7">
        <v>0</v>
      </c>
      <c r="N57" s="7"/>
      <c r="O57" s="7">
        <v>0</v>
      </c>
      <c r="P57" s="12"/>
      <c r="Q57" s="7">
        <v>2054946822</v>
      </c>
    </row>
    <row r="58" spans="1:19">
      <c r="A58" s="1" t="s">
        <v>203</v>
      </c>
      <c r="C58" s="7">
        <v>0</v>
      </c>
      <c r="D58" s="7"/>
      <c r="E58" s="7">
        <v>0</v>
      </c>
      <c r="F58" s="7"/>
      <c r="G58" s="7">
        <v>0</v>
      </c>
      <c r="H58" s="12"/>
      <c r="I58" s="7">
        <v>105207991</v>
      </c>
      <c r="J58" s="12"/>
      <c r="K58" s="7">
        <v>0</v>
      </c>
      <c r="L58" s="7"/>
      <c r="M58" s="7">
        <v>0</v>
      </c>
      <c r="N58" s="7"/>
      <c r="O58" s="7">
        <v>0</v>
      </c>
      <c r="P58" s="12"/>
      <c r="Q58" s="7">
        <v>169815126</v>
      </c>
    </row>
    <row r="59" spans="1:19">
      <c r="A59" s="1" t="s">
        <v>204</v>
      </c>
      <c r="C59" s="7">
        <v>0</v>
      </c>
      <c r="D59" s="7"/>
      <c r="E59" s="7">
        <v>0</v>
      </c>
      <c r="F59" s="7"/>
      <c r="G59" s="7">
        <v>0</v>
      </c>
      <c r="H59" s="12"/>
      <c r="I59" s="7">
        <v>789981</v>
      </c>
      <c r="J59" s="12"/>
      <c r="K59" s="7">
        <v>0</v>
      </c>
      <c r="L59" s="7"/>
      <c r="M59" s="7">
        <v>0</v>
      </c>
      <c r="N59" s="7"/>
      <c r="O59" s="7">
        <v>0</v>
      </c>
      <c r="P59" s="12"/>
      <c r="Q59" s="7">
        <v>789981</v>
      </c>
    </row>
    <row r="60" spans="1:19">
      <c r="A60" s="1" t="s">
        <v>205</v>
      </c>
      <c r="C60" s="7">
        <v>0</v>
      </c>
      <c r="D60" s="7"/>
      <c r="E60" s="7">
        <v>0</v>
      </c>
      <c r="F60" s="7"/>
      <c r="G60" s="7">
        <v>0</v>
      </c>
      <c r="H60" s="12"/>
      <c r="I60" s="7">
        <v>83346662</v>
      </c>
      <c r="J60" s="12"/>
      <c r="K60" s="7">
        <v>0</v>
      </c>
      <c r="L60" s="7"/>
      <c r="M60" s="7">
        <v>0</v>
      </c>
      <c r="N60" s="7"/>
      <c r="O60" s="7">
        <v>0</v>
      </c>
      <c r="P60" s="12"/>
      <c r="Q60" s="7">
        <v>83346662</v>
      </c>
    </row>
    <row r="61" spans="1:19">
      <c r="A61" s="1" t="s">
        <v>206</v>
      </c>
      <c r="C61" s="7">
        <v>0</v>
      </c>
      <c r="D61" s="7"/>
      <c r="E61" s="7">
        <v>0</v>
      </c>
      <c r="F61" s="7"/>
      <c r="G61" s="7">
        <v>0</v>
      </c>
      <c r="H61" s="12"/>
      <c r="I61" s="7">
        <v>326637252</v>
      </c>
      <c r="J61" s="12"/>
      <c r="K61" s="7">
        <v>0</v>
      </c>
      <c r="L61" s="7"/>
      <c r="M61" s="7">
        <v>0</v>
      </c>
      <c r="N61" s="7"/>
      <c r="O61" s="7">
        <v>0</v>
      </c>
      <c r="P61" s="12"/>
      <c r="Q61" s="7">
        <v>326637252</v>
      </c>
    </row>
    <row r="62" spans="1:19">
      <c r="A62" s="1" t="s">
        <v>207</v>
      </c>
      <c r="C62" s="7">
        <v>0</v>
      </c>
      <c r="D62" s="7"/>
      <c r="E62" s="7">
        <v>0</v>
      </c>
      <c r="F62" s="7"/>
      <c r="G62" s="7">
        <v>0</v>
      </c>
      <c r="H62" s="12"/>
      <c r="I62" s="7">
        <v>3605550</v>
      </c>
      <c r="J62" s="12"/>
      <c r="K62" s="7">
        <v>0</v>
      </c>
      <c r="L62" s="7"/>
      <c r="M62" s="7">
        <v>0</v>
      </c>
      <c r="N62" s="7"/>
      <c r="O62" s="7">
        <v>0</v>
      </c>
      <c r="P62" s="12"/>
      <c r="Q62" s="7">
        <v>3605550</v>
      </c>
    </row>
    <row r="63" spans="1:19" ht="24.75" thickBot="1">
      <c r="C63" s="7"/>
      <c r="D63" s="7"/>
      <c r="E63" s="8">
        <f>SUM(E8:E49)</f>
        <v>862039174021</v>
      </c>
      <c r="F63" s="7"/>
      <c r="G63" s="8">
        <f>SUM(G8:G49)</f>
        <v>838857538758</v>
      </c>
      <c r="H63" s="7"/>
      <c r="I63" s="8">
        <f>SUM(I8:I48)</f>
        <v>23181635263</v>
      </c>
      <c r="J63" s="7"/>
      <c r="K63" s="7"/>
      <c r="L63" s="7"/>
      <c r="M63" s="8">
        <f>SUM(M8:M48)</f>
        <v>3151206233409</v>
      </c>
      <c r="N63" s="7"/>
      <c r="O63" s="8">
        <f>SUM(O8:O48)</f>
        <v>3166007711759</v>
      </c>
      <c r="P63" s="7"/>
      <c r="Q63" s="8">
        <f>SUM(Q8:Q48)</f>
        <v>-14801478350</v>
      </c>
      <c r="S63" s="6"/>
    </row>
    <row r="64" spans="1:19" ht="24.75" thickTop="1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S64" s="6"/>
    </row>
    <row r="65" spans="7:19">
      <c r="G65" s="3"/>
      <c r="I65" s="4"/>
      <c r="J65" s="4"/>
      <c r="K65" s="4"/>
      <c r="L65" s="4"/>
      <c r="M65" s="4"/>
      <c r="N65" s="4"/>
      <c r="O65" s="4"/>
      <c r="P65" s="4"/>
      <c r="Q65" s="4"/>
      <c r="S65" s="6"/>
    </row>
    <row r="66" spans="7:19">
      <c r="G66" s="3"/>
      <c r="I66" s="4"/>
      <c r="J66" s="4"/>
      <c r="K66" s="4"/>
      <c r="L66" s="4"/>
      <c r="M66" s="4"/>
      <c r="N66" s="4"/>
      <c r="O66" s="4"/>
      <c r="P66" s="4"/>
      <c r="Q66" s="4"/>
      <c r="S66" s="6"/>
    </row>
    <row r="67" spans="7:19">
      <c r="G67" s="3"/>
      <c r="I67" s="7"/>
      <c r="J67" s="7"/>
      <c r="K67" s="7"/>
      <c r="L67" s="7"/>
      <c r="M67" s="7"/>
      <c r="N67" s="7"/>
      <c r="O67" s="7"/>
      <c r="P67" s="7"/>
      <c r="Q67" s="7"/>
      <c r="S67" s="6"/>
    </row>
    <row r="68" spans="7:19">
      <c r="G68" s="3"/>
      <c r="S68" s="6"/>
    </row>
    <row r="69" spans="7:19">
      <c r="G69" s="3"/>
      <c r="Q69" s="12"/>
      <c r="S69" s="6"/>
    </row>
    <row r="70" spans="7:19">
      <c r="G70" s="3"/>
      <c r="S70" s="6"/>
    </row>
    <row r="71" spans="7:19">
      <c r="G71" s="3"/>
      <c r="S71" s="6"/>
    </row>
    <row r="72" spans="7:19">
      <c r="G72" s="3"/>
      <c r="S72" s="6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U85"/>
  <sheetViews>
    <sheetView rightToLeft="1" tabSelected="1" workbookViewId="0">
      <selection activeCell="A17" sqref="A17:XFD17"/>
    </sheetView>
  </sheetViews>
  <sheetFormatPr defaultRowHeight="24"/>
  <cols>
    <col min="1" max="1" width="44.42578125" style="1" bestFit="1" customWidth="1"/>
    <col min="2" max="2" width="1" style="1" customWidth="1"/>
    <col min="3" max="3" width="18.7109375" style="1" bestFit="1" customWidth="1"/>
    <col min="4" max="4" width="1" style="1" customWidth="1"/>
    <col min="5" max="5" width="19.7109375" style="1" bestFit="1" customWidth="1"/>
    <col min="6" max="6" width="1" style="1" customWidth="1"/>
    <col min="7" max="7" width="16.7109375" style="1" bestFit="1" customWidth="1"/>
    <col min="8" max="8" width="1" style="1" customWidth="1"/>
    <col min="9" max="9" width="19.7109375" style="1" bestFit="1" customWidth="1"/>
    <col min="10" max="10" width="1" style="1" customWidth="1"/>
    <col min="11" max="11" width="21.7109375" style="1" bestFit="1" customWidth="1"/>
    <col min="12" max="12" width="1" style="1" customWidth="1"/>
    <col min="13" max="13" width="18.7109375" style="1" bestFit="1" customWidth="1"/>
    <col min="14" max="14" width="1" style="1" customWidth="1"/>
    <col min="15" max="15" width="19.7109375" style="1" bestFit="1" customWidth="1"/>
    <col min="16" max="16" width="1" style="1" customWidth="1"/>
    <col min="17" max="17" width="16.85546875" style="1" bestFit="1" customWidth="1"/>
    <col min="18" max="18" width="1" style="1" customWidth="1"/>
    <col min="19" max="19" width="19.7109375" style="1" bestFit="1" customWidth="1"/>
    <col min="20" max="20" width="1" style="1" customWidth="1"/>
    <col min="21" max="21" width="21.7109375" style="1" bestFit="1" customWidth="1"/>
    <col min="22" max="22" width="1" style="1" customWidth="1"/>
    <col min="23" max="23" width="9.140625" style="1" customWidth="1"/>
    <col min="24" max="16384" width="9.140625" style="1"/>
  </cols>
  <sheetData>
    <row r="2" spans="1:21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</row>
    <row r="3" spans="1:21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1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</row>
    <row r="6" spans="1:21" ht="24.75">
      <c r="A6" s="15" t="s">
        <v>3</v>
      </c>
      <c r="C6" s="16" t="s">
        <v>127</v>
      </c>
      <c r="D6" s="16" t="s">
        <v>127</v>
      </c>
      <c r="E6" s="16" t="s">
        <v>127</v>
      </c>
      <c r="F6" s="16" t="s">
        <v>127</v>
      </c>
      <c r="G6" s="16" t="s">
        <v>127</v>
      </c>
      <c r="H6" s="16" t="s">
        <v>127</v>
      </c>
      <c r="I6" s="16" t="s">
        <v>127</v>
      </c>
      <c r="J6" s="16" t="s">
        <v>127</v>
      </c>
      <c r="K6" s="16" t="s">
        <v>127</v>
      </c>
      <c r="M6" s="16" t="s">
        <v>128</v>
      </c>
      <c r="N6" s="16" t="s">
        <v>128</v>
      </c>
      <c r="O6" s="16" t="s">
        <v>128</v>
      </c>
      <c r="P6" s="16" t="s">
        <v>128</v>
      </c>
      <c r="Q6" s="16" t="s">
        <v>128</v>
      </c>
      <c r="R6" s="16" t="s">
        <v>128</v>
      </c>
      <c r="S6" s="16" t="s">
        <v>128</v>
      </c>
      <c r="T6" s="16" t="s">
        <v>128</v>
      </c>
      <c r="U6" s="16" t="s">
        <v>128</v>
      </c>
    </row>
    <row r="7" spans="1:21" ht="24.75">
      <c r="A7" s="16" t="s">
        <v>3</v>
      </c>
      <c r="C7" s="16" t="s">
        <v>164</v>
      </c>
      <c r="E7" s="16" t="s">
        <v>165</v>
      </c>
      <c r="G7" s="16" t="s">
        <v>166</v>
      </c>
      <c r="I7" s="16" t="s">
        <v>112</v>
      </c>
      <c r="K7" s="16" t="s">
        <v>167</v>
      </c>
      <c r="M7" s="16" t="s">
        <v>164</v>
      </c>
      <c r="O7" s="16" t="s">
        <v>165</v>
      </c>
      <c r="Q7" s="16" t="s">
        <v>166</v>
      </c>
      <c r="S7" s="16" t="s">
        <v>112</v>
      </c>
      <c r="U7" s="16" t="s">
        <v>167</v>
      </c>
    </row>
    <row r="8" spans="1:21">
      <c r="A8" s="1" t="s">
        <v>17</v>
      </c>
      <c r="C8" s="7">
        <v>0</v>
      </c>
      <c r="D8" s="7"/>
      <c r="E8" s="7">
        <v>7382835652</v>
      </c>
      <c r="F8" s="7"/>
      <c r="G8" s="7">
        <v>6295927</v>
      </c>
      <c r="H8" s="7"/>
      <c r="I8" s="7">
        <f>C8+E8+G8</f>
        <v>7389131579</v>
      </c>
      <c r="J8" s="7"/>
      <c r="K8" s="9">
        <f t="shared" ref="K8:K39" si="0">I8/$I$84</f>
        <v>3.1927204033119416E-3</v>
      </c>
      <c r="L8" s="7"/>
      <c r="M8" s="7">
        <v>0</v>
      </c>
      <c r="N8" s="7"/>
      <c r="O8" s="7">
        <v>12815614401</v>
      </c>
      <c r="P8" s="7"/>
      <c r="Q8" s="7">
        <v>6295927</v>
      </c>
      <c r="R8" s="7"/>
      <c r="S8" s="7">
        <f>M8+O8+Q8</f>
        <v>12821910328</v>
      </c>
      <c r="T8" s="4"/>
      <c r="U8" s="9">
        <f t="shared" ref="U8:U39" si="1">S8/$S$84</f>
        <v>9.4910093358602909E-3</v>
      </c>
    </row>
    <row r="9" spans="1:21">
      <c r="A9" s="1" t="s">
        <v>56</v>
      </c>
      <c r="C9" s="7">
        <v>0</v>
      </c>
      <c r="D9" s="7"/>
      <c r="E9" s="7">
        <v>286913521008</v>
      </c>
      <c r="F9" s="7"/>
      <c r="G9" s="7">
        <v>11244591045</v>
      </c>
      <c r="H9" s="7"/>
      <c r="I9" s="7">
        <f t="shared" ref="I9:I72" si="2">C9+E9+G9</f>
        <v>298158112053</v>
      </c>
      <c r="J9" s="7"/>
      <c r="K9" s="9">
        <f t="shared" si="0"/>
        <v>0.12882914285489153</v>
      </c>
      <c r="L9" s="7"/>
      <c r="M9" s="7">
        <v>0</v>
      </c>
      <c r="N9" s="7"/>
      <c r="O9" s="7">
        <v>212224699531</v>
      </c>
      <c r="P9" s="7"/>
      <c r="Q9" s="7">
        <v>11244591045</v>
      </c>
      <c r="R9" s="7"/>
      <c r="S9" s="7">
        <f t="shared" ref="S9:S72" si="3">M9+O9+Q9</f>
        <v>223469290576</v>
      </c>
      <c r="T9" s="4"/>
      <c r="U9" s="9">
        <f t="shared" si="1"/>
        <v>0.16541600033680193</v>
      </c>
    </row>
    <row r="10" spans="1:21">
      <c r="A10" s="1" t="s">
        <v>54</v>
      </c>
      <c r="C10" s="7">
        <v>0</v>
      </c>
      <c r="D10" s="7"/>
      <c r="E10" s="7">
        <v>16014914898</v>
      </c>
      <c r="F10" s="7"/>
      <c r="G10" s="7">
        <v>-2675908751</v>
      </c>
      <c r="H10" s="7"/>
      <c r="I10" s="7">
        <f t="shared" si="2"/>
        <v>13339006147</v>
      </c>
      <c r="J10" s="7"/>
      <c r="K10" s="9">
        <f t="shared" si="0"/>
        <v>5.7635618787010246E-3</v>
      </c>
      <c r="L10" s="7"/>
      <c r="M10" s="7">
        <v>0</v>
      </c>
      <c r="N10" s="7"/>
      <c r="O10" s="7">
        <v>-4720622448</v>
      </c>
      <c r="P10" s="7"/>
      <c r="Q10" s="7">
        <v>-3346428362</v>
      </c>
      <c r="R10" s="7"/>
      <c r="S10" s="7">
        <f t="shared" si="3"/>
        <v>-8067050810</v>
      </c>
      <c r="T10" s="4"/>
      <c r="U10" s="9">
        <f t="shared" si="1"/>
        <v>-5.9713765415572101E-3</v>
      </c>
    </row>
    <row r="11" spans="1:21">
      <c r="A11" s="1" t="s">
        <v>58</v>
      </c>
      <c r="C11" s="7">
        <v>0</v>
      </c>
      <c r="D11" s="7"/>
      <c r="E11" s="7">
        <v>192530213111</v>
      </c>
      <c r="F11" s="7"/>
      <c r="G11" s="7">
        <v>5235502957</v>
      </c>
      <c r="H11" s="7"/>
      <c r="I11" s="7">
        <f t="shared" si="2"/>
        <v>197765716068</v>
      </c>
      <c r="J11" s="7"/>
      <c r="K11" s="9">
        <f t="shared" si="0"/>
        <v>8.5451264470695912E-2</v>
      </c>
      <c r="L11" s="7"/>
      <c r="M11" s="7">
        <v>0</v>
      </c>
      <c r="N11" s="7"/>
      <c r="O11" s="7">
        <v>184382727224</v>
      </c>
      <c r="P11" s="7"/>
      <c r="Q11" s="7">
        <v>5235502957</v>
      </c>
      <c r="R11" s="7"/>
      <c r="S11" s="7">
        <f t="shared" si="3"/>
        <v>189618230181</v>
      </c>
      <c r="T11" s="4"/>
      <c r="U11" s="9">
        <f t="shared" si="1"/>
        <v>0.14035883474922836</v>
      </c>
    </row>
    <row r="12" spans="1:21">
      <c r="A12" s="1" t="s">
        <v>67</v>
      </c>
      <c r="C12" s="7">
        <v>0</v>
      </c>
      <c r="D12" s="7"/>
      <c r="E12" s="7">
        <v>37857832131</v>
      </c>
      <c r="F12" s="7"/>
      <c r="G12" s="7">
        <v>4376829382</v>
      </c>
      <c r="H12" s="7"/>
      <c r="I12" s="7">
        <f t="shared" si="2"/>
        <v>42234661513</v>
      </c>
      <c r="J12" s="7"/>
      <c r="K12" s="9">
        <f t="shared" si="0"/>
        <v>1.8248892186837683E-2</v>
      </c>
      <c r="L12" s="7"/>
      <c r="M12" s="7">
        <v>0</v>
      </c>
      <c r="N12" s="7"/>
      <c r="O12" s="7">
        <v>35490326531</v>
      </c>
      <c r="P12" s="7"/>
      <c r="Q12" s="7">
        <v>4376829382</v>
      </c>
      <c r="R12" s="7"/>
      <c r="S12" s="7">
        <f t="shared" si="3"/>
        <v>39867155913</v>
      </c>
      <c r="T12" s="4"/>
      <c r="U12" s="9">
        <f t="shared" si="1"/>
        <v>2.951038802214908E-2</v>
      </c>
    </row>
    <row r="13" spans="1:21">
      <c r="A13" s="1" t="s">
        <v>31</v>
      </c>
      <c r="C13" s="7">
        <v>0</v>
      </c>
      <c r="D13" s="7"/>
      <c r="E13" s="7">
        <v>0</v>
      </c>
      <c r="F13" s="7"/>
      <c r="G13" s="7">
        <v>2701228257</v>
      </c>
      <c r="H13" s="7"/>
      <c r="I13" s="7">
        <f t="shared" si="2"/>
        <v>2701228257</v>
      </c>
      <c r="J13" s="7"/>
      <c r="K13" s="9">
        <f t="shared" si="0"/>
        <v>1.1671556363452671E-3</v>
      </c>
      <c r="L13" s="7"/>
      <c r="M13" s="7">
        <v>0</v>
      </c>
      <c r="N13" s="7"/>
      <c r="O13" s="7">
        <v>0</v>
      </c>
      <c r="P13" s="7"/>
      <c r="Q13" s="7">
        <v>2701228257</v>
      </c>
      <c r="R13" s="7"/>
      <c r="S13" s="7">
        <f t="shared" si="3"/>
        <v>2701228257</v>
      </c>
      <c r="T13" s="4"/>
      <c r="U13" s="9">
        <f t="shared" si="1"/>
        <v>1.99949788679232E-3</v>
      </c>
    </row>
    <row r="14" spans="1:21">
      <c r="A14" s="1" t="s">
        <v>52</v>
      </c>
      <c r="C14" s="7">
        <v>0</v>
      </c>
      <c r="D14" s="7"/>
      <c r="E14" s="7">
        <v>12154845235</v>
      </c>
      <c r="F14" s="7"/>
      <c r="G14" s="7">
        <v>-1849949992</v>
      </c>
      <c r="H14" s="7"/>
      <c r="I14" s="7">
        <f t="shared" si="2"/>
        <v>10304895243</v>
      </c>
      <c r="J14" s="7"/>
      <c r="K14" s="9">
        <f t="shared" si="0"/>
        <v>4.4525732076313683E-3</v>
      </c>
      <c r="L14" s="7"/>
      <c r="M14" s="7">
        <v>0</v>
      </c>
      <c r="N14" s="7"/>
      <c r="O14" s="7">
        <v>-58417288049</v>
      </c>
      <c r="P14" s="7"/>
      <c r="Q14" s="7">
        <v>-1912208611</v>
      </c>
      <c r="R14" s="7"/>
      <c r="S14" s="7">
        <f t="shared" si="3"/>
        <v>-60329496660</v>
      </c>
      <c r="T14" s="4"/>
      <c r="U14" s="9">
        <f t="shared" si="1"/>
        <v>-4.4656981789789676E-2</v>
      </c>
    </row>
    <row r="15" spans="1:21">
      <c r="A15" s="1" t="s">
        <v>16</v>
      </c>
      <c r="C15" s="7">
        <v>0</v>
      </c>
      <c r="D15" s="7"/>
      <c r="E15" s="7">
        <v>16288908186</v>
      </c>
      <c r="F15" s="7"/>
      <c r="G15" s="7">
        <v>723735271</v>
      </c>
      <c r="H15" s="7"/>
      <c r="I15" s="7">
        <f t="shared" si="2"/>
        <v>17012643457</v>
      </c>
      <c r="J15" s="7"/>
      <c r="K15" s="9">
        <f t="shared" si="0"/>
        <v>7.3508792337388827E-3</v>
      </c>
      <c r="L15" s="7"/>
      <c r="M15" s="7">
        <v>0</v>
      </c>
      <c r="N15" s="7"/>
      <c r="O15" s="7">
        <v>-768989813</v>
      </c>
      <c r="P15" s="7"/>
      <c r="Q15" s="7">
        <v>723735271</v>
      </c>
      <c r="R15" s="7"/>
      <c r="S15" s="7">
        <f t="shared" si="3"/>
        <v>-45254542</v>
      </c>
      <c r="T15" s="4"/>
      <c r="U15" s="9">
        <f t="shared" si="1"/>
        <v>-3.3498228393793336E-5</v>
      </c>
    </row>
    <row r="16" spans="1:21">
      <c r="A16" s="1" t="s">
        <v>68</v>
      </c>
      <c r="C16" s="7">
        <v>0</v>
      </c>
      <c r="D16" s="7"/>
      <c r="E16" s="7">
        <v>65597449068</v>
      </c>
      <c r="F16" s="7"/>
      <c r="G16" s="7">
        <v>542259310</v>
      </c>
      <c r="H16" s="7"/>
      <c r="I16" s="7">
        <f t="shared" si="2"/>
        <v>66139708378</v>
      </c>
      <c r="J16" s="7"/>
      <c r="K16" s="9">
        <f t="shared" si="0"/>
        <v>2.8577863873432367E-2</v>
      </c>
      <c r="L16" s="7"/>
      <c r="M16" s="7">
        <v>0</v>
      </c>
      <c r="N16" s="7"/>
      <c r="O16" s="7">
        <v>71906543262</v>
      </c>
      <c r="P16" s="7"/>
      <c r="Q16" s="7">
        <v>542259310</v>
      </c>
      <c r="R16" s="7"/>
      <c r="S16" s="7">
        <f t="shared" si="3"/>
        <v>72448802572</v>
      </c>
      <c r="T16" s="4"/>
      <c r="U16" s="9">
        <f t="shared" si="1"/>
        <v>5.3627910661734196E-2</v>
      </c>
    </row>
    <row r="17" spans="1:21" s="17" customFormat="1">
      <c r="A17" s="17" t="s">
        <v>39</v>
      </c>
      <c r="C17" s="18">
        <v>0</v>
      </c>
      <c r="D17" s="18"/>
      <c r="E17" s="18">
        <v>0</v>
      </c>
      <c r="F17" s="18"/>
      <c r="G17" s="18">
        <v>-10040031099</v>
      </c>
      <c r="H17" s="18"/>
      <c r="I17" s="18">
        <f t="shared" si="2"/>
        <v>-10040031099</v>
      </c>
      <c r="J17" s="18"/>
      <c r="K17" s="19">
        <f t="shared" si="0"/>
        <v>-4.3381298325725366E-3</v>
      </c>
      <c r="L17" s="18"/>
      <c r="M17" s="18">
        <v>0</v>
      </c>
      <c r="N17" s="18"/>
      <c r="O17" s="18">
        <v>0</v>
      </c>
      <c r="P17" s="18"/>
      <c r="Q17" s="18">
        <v>-11041803116</v>
      </c>
      <c r="R17" s="18"/>
      <c r="S17" s="18">
        <f t="shared" si="3"/>
        <v>-11041803116</v>
      </c>
      <c r="T17" s="20"/>
      <c r="U17" s="19">
        <f t="shared" si="1"/>
        <v>-8.1733418638745021E-3</v>
      </c>
    </row>
    <row r="18" spans="1:21">
      <c r="A18" s="1" t="s">
        <v>29</v>
      </c>
      <c r="C18" s="7">
        <v>0</v>
      </c>
      <c r="D18" s="7"/>
      <c r="E18" s="7">
        <v>101342539047</v>
      </c>
      <c r="F18" s="7"/>
      <c r="G18" s="7">
        <v>463662468</v>
      </c>
      <c r="H18" s="7"/>
      <c r="I18" s="7">
        <f t="shared" si="2"/>
        <v>101806201515</v>
      </c>
      <c r="J18" s="7"/>
      <c r="K18" s="9">
        <f t="shared" si="0"/>
        <v>4.3988760152057861E-2</v>
      </c>
      <c r="L18" s="7"/>
      <c r="M18" s="7">
        <v>0</v>
      </c>
      <c r="N18" s="7"/>
      <c r="O18" s="7">
        <v>37916507844</v>
      </c>
      <c r="P18" s="7"/>
      <c r="Q18" s="7">
        <v>463662468</v>
      </c>
      <c r="R18" s="7"/>
      <c r="S18" s="7">
        <f t="shared" si="3"/>
        <v>38380170312</v>
      </c>
      <c r="T18" s="4"/>
      <c r="U18" s="9">
        <f t="shared" si="1"/>
        <v>2.8409694454626509E-2</v>
      </c>
    </row>
    <row r="19" spans="1:21">
      <c r="A19" s="1" t="s">
        <v>70</v>
      </c>
      <c r="C19" s="7">
        <v>0</v>
      </c>
      <c r="D19" s="7"/>
      <c r="E19" s="7">
        <v>11201600402</v>
      </c>
      <c r="F19" s="7"/>
      <c r="G19" s="7">
        <v>9581519271</v>
      </c>
      <c r="H19" s="7"/>
      <c r="I19" s="7">
        <f t="shared" si="2"/>
        <v>20783119673</v>
      </c>
      <c r="J19" s="7"/>
      <c r="K19" s="9">
        <f t="shared" si="0"/>
        <v>8.9800390634593285E-3</v>
      </c>
      <c r="L19" s="7"/>
      <c r="M19" s="7">
        <v>0</v>
      </c>
      <c r="N19" s="7"/>
      <c r="O19" s="7">
        <v>11201600402</v>
      </c>
      <c r="P19" s="7"/>
      <c r="Q19" s="7">
        <v>9581519271</v>
      </c>
      <c r="R19" s="7"/>
      <c r="S19" s="7">
        <f t="shared" si="3"/>
        <v>20783119673</v>
      </c>
      <c r="T19" s="4"/>
      <c r="U19" s="9">
        <f t="shared" si="1"/>
        <v>1.5384040115613002E-2</v>
      </c>
    </row>
    <row r="20" spans="1:21">
      <c r="A20" s="1" t="s">
        <v>24</v>
      </c>
      <c r="C20" s="7">
        <v>0</v>
      </c>
      <c r="D20" s="7"/>
      <c r="E20" s="7">
        <v>43620065209</v>
      </c>
      <c r="F20" s="7"/>
      <c r="G20" s="7">
        <v>0</v>
      </c>
      <c r="H20" s="7"/>
      <c r="I20" s="7">
        <f t="shared" si="2"/>
        <v>43620065209</v>
      </c>
      <c r="J20" s="7"/>
      <c r="K20" s="9">
        <f t="shared" si="0"/>
        <v>1.884750199636033E-2</v>
      </c>
      <c r="L20" s="7"/>
      <c r="M20" s="7">
        <v>0</v>
      </c>
      <c r="N20" s="7"/>
      <c r="O20" s="7">
        <v>-1006616888</v>
      </c>
      <c r="P20" s="7"/>
      <c r="Q20" s="7">
        <v>-2802379306</v>
      </c>
      <c r="R20" s="7"/>
      <c r="S20" s="7">
        <f t="shared" si="3"/>
        <v>-3808996194</v>
      </c>
      <c r="T20" s="4"/>
      <c r="U20" s="9">
        <f t="shared" si="1"/>
        <v>-2.8194876982226788E-3</v>
      </c>
    </row>
    <row r="21" spans="1:21">
      <c r="A21" s="1" t="s">
        <v>146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2"/>
        <v>0</v>
      </c>
      <c r="J21" s="7"/>
      <c r="K21" s="9">
        <f t="shared" si="0"/>
        <v>0</v>
      </c>
      <c r="L21" s="7"/>
      <c r="M21" s="7">
        <v>0</v>
      </c>
      <c r="N21" s="7"/>
      <c r="O21" s="7">
        <v>0</v>
      </c>
      <c r="P21" s="7"/>
      <c r="Q21" s="7">
        <v>-116234744</v>
      </c>
      <c r="R21" s="7"/>
      <c r="S21" s="7">
        <f t="shared" si="3"/>
        <v>-116234744</v>
      </c>
      <c r="T21" s="4"/>
      <c r="U21" s="9">
        <f t="shared" si="1"/>
        <v>-8.6039054418142146E-5</v>
      </c>
    </row>
    <row r="22" spans="1:21">
      <c r="A22" s="1" t="s">
        <v>61</v>
      </c>
      <c r="C22" s="7">
        <v>0</v>
      </c>
      <c r="D22" s="7"/>
      <c r="E22" s="7">
        <v>30783214548</v>
      </c>
      <c r="F22" s="7"/>
      <c r="G22" s="7">
        <v>0</v>
      </c>
      <c r="H22" s="7"/>
      <c r="I22" s="7">
        <f t="shared" si="2"/>
        <v>30783214548</v>
      </c>
      <c r="J22" s="7"/>
      <c r="K22" s="9">
        <f t="shared" si="0"/>
        <v>1.3300913120324959E-2</v>
      </c>
      <c r="L22" s="7"/>
      <c r="M22" s="7">
        <v>0</v>
      </c>
      <c r="N22" s="7"/>
      <c r="O22" s="7">
        <v>15136497762</v>
      </c>
      <c r="P22" s="7"/>
      <c r="Q22" s="7">
        <v>-304477482</v>
      </c>
      <c r="R22" s="7"/>
      <c r="S22" s="7">
        <f t="shared" si="3"/>
        <v>14832020280</v>
      </c>
      <c r="T22" s="4"/>
      <c r="U22" s="9">
        <f t="shared" si="1"/>
        <v>1.0978928985311895E-2</v>
      </c>
    </row>
    <row r="23" spans="1:21">
      <c r="A23" s="1" t="s">
        <v>147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2"/>
        <v>0</v>
      </c>
      <c r="J23" s="7"/>
      <c r="K23" s="9">
        <f t="shared" si="0"/>
        <v>0</v>
      </c>
      <c r="L23" s="7"/>
      <c r="M23" s="7">
        <v>0</v>
      </c>
      <c r="N23" s="7"/>
      <c r="O23" s="7">
        <v>0</v>
      </c>
      <c r="P23" s="7"/>
      <c r="Q23" s="7">
        <v>1938405458</v>
      </c>
      <c r="R23" s="7"/>
      <c r="S23" s="7">
        <f t="shared" si="3"/>
        <v>1938405458</v>
      </c>
      <c r="T23" s="4"/>
      <c r="U23" s="9">
        <f t="shared" si="1"/>
        <v>1.4348426894224137E-3</v>
      </c>
    </row>
    <row r="24" spans="1:21">
      <c r="A24" s="1" t="s">
        <v>148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2"/>
        <v>0</v>
      </c>
      <c r="J24" s="7"/>
      <c r="K24" s="9">
        <f t="shared" si="0"/>
        <v>0</v>
      </c>
      <c r="L24" s="7"/>
      <c r="M24" s="7">
        <v>0</v>
      </c>
      <c r="N24" s="7"/>
      <c r="O24" s="7">
        <v>0</v>
      </c>
      <c r="P24" s="7"/>
      <c r="Q24" s="7">
        <v>-5820162845</v>
      </c>
      <c r="R24" s="7"/>
      <c r="S24" s="7">
        <f t="shared" si="3"/>
        <v>-5820162845</v>
      </c>
      <c r="T24" s="4"/>
      <c r="U24" s="9">
        <f t="shared" si="1"/>
        <v>-4.308189535337249E-3</v>
      </c>
    </row>
    <row r="25" spans="1:21">
      <c r="A25" s="1" t="s">
        <v>149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2"/>
        <v>0</v>
      </c>
      <c r="J25" s="7"/>
      <c r="K25" s="9">
        <f t="shared" si="0"/>
        <v>0</v>
      </c>
      <c r="L25" s="7"/>
      <c r="M25" s="7">
        <v>0</v>
      </c>
      <c r="N25" s="7"/>
      <c r="O25" s="7">
        <v>0</v>
      </c>
      <c r="P25" s="7"/>
      <c r="Q25" s="7">
        <v>24299595</v>
      </c>
      <c r="R25" s="7"/>
      <c r="S25" s="7">
        <f t="shared" si="3"/>
        <v>24299595</v>
      </c>
      <c r="T25" s="4"/>
      <c r="U25" s="9">
        <f t="shared" si="1"/>
        <v>1.7986998590918865E-5</v>
      </c>
    </row>
    <row r="26" spans="1:21">
      <c r="A26" s="1" t="s">
        <v>150</v>
      </c>
      <c r="C26" s="7">
        <v>0</v>
      </c>
      <c r="D26" s="7"/>
      <c r="E26" s="7">
        <v>0</v>
      </c>
      <c r="F26" s="7"/>
      <c r="G26" s="7">
        <v>0</v>
      </c>
      <c r="H26" s="7"/>
      <c r="I26" s="7">
        <f t="shared" si="2"/>
        <v>0</v>
      </c>
      <c r="J26" s="7"/>
      <c r="K26" s="9">
        <f t="shared" si="0"/>
        <v>0</v>
      </c>
      <c r="L26" s="7"/>
      <c r="M26" s="7">
        <v>0</v>
      </c>
      <c r="N26" s="7"/>
      <c r="O26" s="7">
        <v>0</v>
      </c>
      <c r="P26" s="7"/>
      <c r="Q26" s="7">
        <v>-39621587328</v>
      </c>
      <c r="R26" s="7"/>
      <c r="S26" s="7">
        <f t="shared" si="3"/>
        <v>-39621587328</v>
      </c>
      <c r="T26" s="4"/>
      <c r="U26" s="9">
        <f t="shared" si="1"/>
        <v>-2.9328613725401791E-2</v>
      </c>
    </row>
    <row r="27" spans="1:21">
      <c r="A27" s="1" t="s">
        <v>151</v>
      </c>
      <c r="C27" s="7">
        <v>0</v>
      </c>
      <c r="D27" s="7"/>
      <c r="E27" s="7">
        <v>0</v>
      </c>
      <c r="F27" s="7"/>
      <c r="G27" s="7">
        <v>0</v>
      </c>
      <c r="H27" s="7"/>
      <c r="I27" s="7">
        <f t="shared" si="2"/>
        <v>0</v>
      </c>
      <c r="J27" s="7"/>
      <c r="K27" s="9">
        <f t="shared" si="0"/>
        <v>0</v>
      </c>
      <c r="L27" s="7"/>
      <c r="M27" s="7">
        <v>0</v>
      </c>
      <c r="N27" s="7"/>
      <c r="O27" s="7">
        <v>0</v>
      </c>
      <c r="P27" s="7"/>
      <c r="Q27" s="7">
        <v>-10927832808</v>
      </c>
      <c r="R27" s="7"/>
      <c r="S27" s="7">
        <f t="shared" si="3"/>
        <v>-10927832808</v>
      </c>
      <c r="T27" s="4"/>
      <c r="U27" s="9">
        <f t="shared" si="1"/>
        <v>-8.0889789858346588E-3</v>
      </c>
    </row>
    <row r="28" spans="1:21">
      <c r="A28" s="1" t="s">
        <v>51</v>
      </c>
      <c r="C28" s="7">
        <v>0</v>
      </c>
      <c r="D28" s="7"/>
      <c r="E28" s="7">
        <v>-803967647</v>
      </c>
      <c r="F28" s="7"/>
      <c r="G28" s="7">
        <v>0</v>
      </c>
      <c r="H28" s="7"/>
      <c r="I28" s="7">
        <f t="shared" si="2"/>
        <v>-803967647</v>
      </c>
      <c r="J28" s="7"/>
      <c r="K28" s="9">
        <f t="shared" si="0"/>
        <v>-3.4738099907093188E-4</v>
      </c>
      <c r="L28" s="7"/>
      <c r="M28" s="7">
        <v>0</v>
      </c>
      <c r="N28" s="7"/>
      <c r="O28" s="7">
        <v>8331592573</v>
      </c>
      <c r="P28" s="7"/>
      <c r="Q28" s="7">
        <v>1324074852</v>
      </c>
      <c r="R28" s="7"/>
      <c r="S28" s="7">
        <f t="shared" si="3"/>
        <v>9655667425</v>
      </c>
      <c r="T28" s="4"/>
      <c r="U28" s="9">
        <f t="shared" si="1"/>
        <v>7.1472992190962925E-3</v>
      </c>
    </row>
    <row r="29" spans="1:21">
      <c r="A29" s="1" t="s">
        <v>28</v>
      </c>
      <c r="C29" s="7">
        <v>0</v>
      </c>
      <c r="D29" s="7"/>
      <c r="E29" s="7">
        <v>787287600</v>
      </c>
      <c r="F29" s="7"/>
      <c r="G29" s="7">
        <v>0</v>
      </c>
      <c r="H29" s="7"/>
      <c r="I29" s="7">
        <f t="shared" si="2"/>
        <v>787287600</v>
      </c>
      <c r="J29" s="7"/>
      <c r="K29" s="9">
        <f t="shared" si="0"/>
        <v>3.4017382921399595E-4</v>
      </c>
      <c r="L29" s="7"/>
      <c r="M29" s="7">
        <v>0</v>
      </c>
      <c r="N29" s="7"/>
      <c r="O29" s="7">
        <v>598513667</v>
      </c>
      <c r="P29" s="7"/>
      <c r="Q29" s="7">
        <v>1224765279</v>
      </c>
      <c r="R29" s="7"/>
      <c r="S29" s="7">
        <f t="shared" si="3"/>
        <v>1823278946</v>
      </c>
      <c r="T29" s="4"/>
      <c r="U29" s="9">
        <f t="shared" si="1"/>
        <v>1.3496239683235063E-3</v>
      </c>
    </row>
    <row r="30" spans="1:21">
      <c r="A30" s="1" t="s">
        <v>19</v>
      </c>
      <c r="C30" s="7">
        <v>0</v>
      </c>
      <c r="D30" s="7"/>
      <c r="E30" s="7">
        <v>55756003774</v>
      </c>
      <c r="F30" s="7"/>
      <c r="G30" s="7">
        <v>0</v>
      </c>
      <c r="H30" s="7"/>
      <c r="I30" s="7">
        <f t="shared" si="2"/>
        <v>55756003774</v>
      </c>
      <c r="J30" s="7"/>
      <c r="K30" s="9">
        <f t="shared" si="0"/>
        <v>2.4091238456533028E-2</v>
      </c>
      <c r="L30" s="7"/>
      <c r="M30" s="7">
        <v>0</v>
      </c>
      <c r="N30" s="7"/>
      <c r="O30" s="7">
        <v>43386248415</v>
      </c>
      <c r="P30" s="7"/>
      <c r="Q30" s="7">
        <v>-3212724754</v>
      </c>
      <c r="R30" s="7"/>
      <c r="S30" s="7">
        <f t="shared" si="3"/>
        <v>40173523661</v>
      </c>
      <c r="T30" s="4"/>
      <c r="U30" s="9">
        <f t="shared" si="1"/>
        <v>2.9737166956183947E-2</v>
      </c>
    </row>
    <row r="31" spans="1:21">
      <c r="A31" s="1" t="s">
        <v>36</v>
      </c>
      <c r="C31" s="7">
        <v>0</v>
      </c>
      <c r="D31" s="7"/>
      <c r="E31" s="7">
        <v>34170410210</v>
      </c>
      <c r="F31" s="7"/>
      <c r="G31" s="7">
        <v>0</v>
      </c>
      <c r="H31" s="7"/>
      <c r="I31" s="7">
        <f t="shared" si="2"/>
        <v>34170410210</v>
      </c>
      <c r="J31" s="7"/>
      <c r="K31" s="9">
        <f t="shared" si="0"/>
        <v>1.4764463821034047E-2</v>
      </c>
      <c r="L31" s="7"/>
      <c r="M31" s="7">
        <v>53204000000</v>
      </c>
      <c r="N31" s="7"/>
      <c r="O31" s="7">
        <v>-3622907498</v>
      </c>
      <c r="P31" s="7"/>
      <c r="Q31" s="7">
        <v>0</v>
      </c>
      <c r="R31" s="7"/>
      <c r="S31" s="7">
        <f t="shared" si="3"/>
        <v>49581092502</v>
      </c>
      <c r="T31" s="4"/>
      <c r="U31" s="9">
        <f t="shared" si="1"/>
        <v>3.6700819127631214E-2</v>
      </c>
    </row>
    <row r="32" spans="1:21">
      <c r="A32" s="1" t="s">
        <v>41</v>
      </c>
      <c r="C32" s="7">
        <v>0</v>
      </c>
      <c r="D32" s="7"/>
      <c r="E32" s="7">
        <v>98880753080</v>
      </c>
      <c r="F32" s="7"/>
      <c r="G32" s="7">
        <v>0</v>
      </c>
      <c r="H32" s="7"/>
      <c r="I32" s="7">
        <f t="shared" si="2"/>
        <v>98880753080</v>
      </c>
      <c r="J32" s="7"/>
      <c r="K32" s="9">
        <f t="shared" si="0"/>
        <v>4.2724722719864036E-2</v>
      </c>
      <c r="L32" s="7"/>
      <c r="M32" s="7">
        <v>0</v>
      </c>
      <c r="N32" s="7"/>
      <c r="O32" s="7">
        <v>78192935946</v>
      </c>
      <c r="P32" s="7"/>
      <c r="Q32" s="7">
        <v>0</v>
      </c>
      <c r="R32" s="7"/>
      <c r="S32" s="7">
        <f t="shared" si="3"/>
        <v>78192935946</v>
      </c>
      <c r="T32" s="4"/>
      <c r="U32" s="9">
        <f t="shared" si="1"/>
        <v>5.7879821811042981E-2</v>
      </c>
    </row>
    <row r="33" spans="1:21">
      <c r="A33" s="1" t="s">
        <v>34</v>
      </c>
      <c r="C33" s="7">
        <v>0</v>
      </c>
      <c r="D33" s="7"/>
      <c r="E33" s="7">
        <v>38042974961</v>
      </c>
      <c r="F33" s="7"/>
      <c r="G33" s="7">
        <v>0</v>
      </c>
      <c r="H33" s="7"/>
      <c r="I33" s="7">
        <f t="shared" si="2"/>
        <v>38042974961</v>
      </c>
      <c r="J33" s="7"/>
      <c r="K33" s="9">
        <f t="shared" si="0"/>
        <v>1.6437734402492226E-2</v>
      </c>
      <c r="L33" s="7"/>
      <c r="M33" s="7">
        <v>0</v>
      </c>
      <c r="N33" s="7"/>
      <c r="O33" s="7">
        <v>47687672838</v>
      </c>
      <c r="P33" s="7"/>
      <c r="Q33" s="7">
        <v>0</v>
      </c>
      <c r="R33" s="7"/>
      <c r="S33" s="7">
        <f t="shared" si="3"/>
        <v>47687672838</v>
      </c>
      <c r="T33" s="4"/>
      <c r="U33" s="9">
        <f t="shared" si="1"/>
        <v>3.52992757344847E-2</v>
      </c>
    </row>
    <row r="34" spans="1:21">
      <c r="A34" s="1" t="s">
        <v>40</v>
      </c>
      <c r="C34" s="7">
        <v>0</v>
      </c>
      <c r="D34" s="7"/>
      <c r="E34" s="7">
        <v>240961807753</v>
      </c>
      <c r="F34" s="7"/>
      <c r="G34" s="7">
        <v>0</v>
      </c>
      <c r="H34" s="7"/>
      <c r="I34" s="7">
        <f t="shared" si="2"/>
        <v>240961807753</v>
      </c>
      <c r="J34" s="7"/>
      <c r="K34" s="9">
        <f t="shared" si="0"/>
        <v>0.10411557458502427</v>
      </c>
      <c r="L34" s="7"/>
      <c r="M34" s="7">
        <v>0</v>
      </c>
      <c r="N34" s="7"/>
      <c r="O34" s="7">
        <v>366736160495</v>
      </c>
      <c r="P34" s="7"/>
      <c r="Q34" s="7">
        <v>0</v>
      </c>
      <c r="R34" s="7"/>
      <c r="S34" s="7">
        <f t="shared" si="3"/>
        <v>366736160495</v>
      </c>
      <c r="T34" s="4"/>
      <c r="U34" s="9">
        <f t="shared" si="1"/>
        <v>0.27146472202777699</v>
      </c>
    </row>
    <row r="35" spans="1:21">
      <c r="A35" s="1" t="s">
        <v>26</v>
      </c>
      <c r="C35" s="7">
        <v>0</v>
      </c>
      <c r="D35" s="7"/>
      <c r="E35" s="7">
        <v>39125681239</v>
      </c>
      <c r="F35" s="7"/>
      <c r="G35" s="7">
        <v>0</v>
      </c>
      <c r="H35" s="7"/>
      <c r="I35" s="7">
        <f t="shared" si="2"/>
        <v>39125681239</v>
      </c>
      <c r="J35" s="7"/>
      <c r="K35" s="9">
        <f t="shared" si="0"/>
        <v>1.6905553710838114E-2</v>
      </c>
      <c r="L35" s="7"/>
      <c r="M35" s="7">
        <v>0</v>
      </c>
      <c r="N35" s="7"/>
      <c r="O35" s="7">
        <v>45059433844</v>
      </c>
      <c r="P35" s="7"/>
      <c r="Q35" s="7">
        <v>0</v>
      </c>
      <c r="R35" s="7"/>
      <c r="S35" s="7">
        <f t="shared" si="3"/>
        <v>45059433844</v>
      </c>
      <c r="T35" s="4"/>
      <c r="U35" s="9">
        <f t="shared" si="1"/>
        <v>3.3353805816912989E-2</v>
      </c>
    </row>
    <row r="36" spans="1:21">
      <c r="A36" s="1" t="s">
        <v>62</v>
      </c>
      <c r="C36" s="7">
        <v>0</v>
      </c>
      <c r="D36" s="7"/>
      <c r="E36" s="7">
        <v>17874904842</v>
      </c>
      <c r="F36" s="7"/>
      <c r="G36" s="7">
        <v>0</v>
      </c>
      <c r="H36" s="7"/>
      <c r="I36" s="7">
        <f t="shared" si="2"/>
        <v>17874904842</v>
      </c>
      <c r="J36" s="7"/>
      <c r="K36" s="9">
        <f t="shared" si="0"/>
        <v>7.7234479838612187E-3</v>
      </c>
      <c r="L36" s="7"/>
      <c r="M36" s="7">
        <v>0</v>
      </c>
      <c r="N36" s="7"/>
      <c r="O36" s="7">
        <v>-46143735832</v>
      </c>
      <c r="P36" s="7"/>
      <c r="Q36" s="7">
        <v>0</v>
      </c>
      <c r="R36" s="7"/>
      <c r="S36" s="7">
        <f t="shared" si="3"/>
        <v>-46143735832</v>
      </c>
      <c r="T36" s="4"/>
      <c r="U36" s="9">
        <f t="shared" si="1"/>
        <v>-3.4156425709560852E-2</v>
      </c>
    </row>
    <row r="37" spans="1:21">
      <c r="A37" s="1" t="s">
        <v>53</v>
      </c>
      <c r="C37" s="7">
        <v>0</v>
      </c>
      <c r="D37" s="7"/>
      <c r="E37" s="7">
        <v>20417442184</v>
      </c>
      <c r="F37" s="7"/>
      <c r="G37" s="7">
        <v>0</v>
      </c>
      <c r="H37" s="7"/>
      <c r="I37" s="7">
        <f t="shared" si="2"/>
        <v>20417442184</v>
      </c>
      <c r="J37" s="7"/>
      <c r="K37" s="9">
        <f t="shared" si="0"/>
        <v>8.822035924974117E-3</v>
      </c>
      <c r="L37" s="7"/>
      <c r="M37" s="7">
        <v>0</v>
      </c>
      <c r="N37" s="7"/>
      <c r="O37" s="7">
        <v>-5723411920</v>
      </c>
      <c r="P37" s="7"/>
      <c r="Q37" s="7">
        <v>0</v>
      </c>
      <c r="R37" s="7"/>
      <c r="S37" s="7">
        <f t="shared" si="3"/>
        <v>-5723411920</v>
      </c>
      <c r="T37" s="4"/>
      <c r="U37" s="9">
        <f t="shared" si="1"/>
        <v>-4.2365727552367942E-3</v>
      </c>
    </row>
    <row r="38" spans="1:21">
      <c r="A38" s="1" t="s">
        <v>47</v>
      </c>
      <c r="C38" s="7">
        <v>0</v>
      </c>
      <c r="D38" s="7"/>
      <c r="E38" s="7">
        <v>-530243566</v>
      </c>
      <c r="F38" s="7"/>
      <c r="G38" s="7">
        <v>0</v>
      </c>
      <c r="H38" s="7"/>
      <c r="I38" s="7">
        <f t="shared" si="2"/>
        <v>-530243566</v>
      </c>
      <c r="J38" s="7"/>
      <c r="K38" s="9">
        <f t="shared" si="0"/>
        <v>-2.2910939313956451E-4</v>
      </c>
      <c r="L38" s="7"/>
      <c r="M38" s="7">
        <v>0</v>
      </c>
      <c r="N38" s="7"/>
      <c r="O38" s="7">
        <v>-3711704964</v>
      </c>
      <c r="P38" s="7"/>
      <c r="Q38" s="7">
        <v>0</v>
      </c>
      <c r="R38" s="7"/>
      <c r="S38" s="7">
        <f t="shared" si="3"/>
        <v>-3711704964</v>
      </c>
      <c r="T38" s="4"/>
      <c r="U38" s="9">
        <f t="shared" si="1"/>
        <v>-2.7474709746139617E-3</v>
      </c>
    </row>
    <row r="39" spans="1:21">
      <c r="A39" s="1" t="s">
        <v>49</v>
      </c>
      <c r="C39" s="7">
        <v>0</v>
      </c>
      <c r="D39" s="7"/>
      <c r="E39" s="7">
        <v>28689818688</v>
      </c>
      <c r="F39" s="7"/>
      <c r="G39" s="7">
        <v>0</v>
      </c>
      <c r="H39" s="7"/>
      <c r="I39" s="7">
        <f t="shared" si="2"/>
        <v>28689818688</v>
      </c>
      <c r="J39" s="7"/>
      <c r="K39" s="9">
        <f t="shared" si="0"/>
        <v>1.2396391715749393E-2</v>
      </c>
      <c r="L39" s="7"/>
      <c r="M39" s="7">
        <v>0</v>
      </c>
      <c r="N39" s="7"/>
      <c r="O39" s="7">
        <v>-29275325191</v>
      </c>
      <c r="P39" s="7"/>
      <c r="Q39" s="7">
        <v>0</v>
      </c>
      <c r="R39" s="7"/>
      <c r="S39" s="7">
        <f t="shared" si="3"/>
        <v>-29275325191</v>
      </c>
      <c r="T39" s="4"/>
      <c r="U39" s="9">
        <f t="shared" si="1"/>
        <v>-2.1670123841949156E-2</v>
      </c>
    </row>
    <row r="40" spans="1:21">
      <c r="A40" s="1" t="s">
        <v>44</v>
      </c>
      <c r="C40" s="7">
        <v>0</v>
      </c>
      <c r="D40" s="7"/>
      <c r="E40" s="7">
        <v>14141159671</v>
      </c>
      <c r="F40" s="7"/>
      <c r="G40" s="7">
        <v>0</v>
      </c>
      <c r="H40" s="7"/>
      <c r="I40" s="7">
        <f t="shared" si="2"/>
        <v>14141159671</v>
      </c>
      <c r="J40" s="7"/>
      <c r="K40" s="9">
        <f t="shared" ref="K40:K69" si="4">I40/$I$84</f>
        <v>6.1101590255080883E-3</v>
      </c>
      <c r="L40" s="7"/>
      <c r="M40" s="7">
        <v>0</v>
      </c>
      <c r="N40" s="7"/>
      <c r="O40" s="7">
        <v>2651467439</v>
      </c>
      <c r="P40" s="7"/>
      <c r="Q40" s="7">
        <v>0</v>
      </c>
      <c r="R40" s="7"/>
      <c r="S40" s="7">
        <f t="shared" si="3"/>
        <v>2651467439</v>
      </c>
      <c r="T40" s="4"/>
      <c r="U40" s="9">
        <f t="shared" ref="U40:U69" si="5">S40/$S$84</f>
        <v>1.9626640316087675E-3</v>
      </c>
    </row>
    <row r="41" spans="1:21">
      <c r="A41" s="1" t="s">
        <v>59</v>
      </c>
      <c r="C41" s="7">
        <v>0</v>
      </c>
      <c r="D41" s="7"/>
      <c r="E41" s="7">
        <v>17175597218</v>
      </c>
      <c r="F41" s="7"/>
      <c r="G41" s="7">
        <v>0</v>
      </c>
      <c r="H41" s="7"/>
      <c r="I41" s="7">
        <f t="shared" si="2"/>
        <v>17175597218</v>
      </c>
      <c r="J41" s="7"/>
      <c r="K41" s="9">
        <f t="shared" si="4"/>
        <v>7.4212888335651629E-3</v>
      </c>
      <c r="L41" s="7"/>
      <c r="M41" s="7">
        <v>0</v>
      </c>
      <c r="N41" s="7"/>
      <c r="O41" s="7">
        <v>-563134334</v>
      </c>
      <c r="P41" s="7"/>
      <c r="Q41" s="7">
        <v>0</v>
      </c>
      <c r="R41" s="7"/>
      <c r="S41" s="7">
        <f t="shared" si="3"/>
        <v>-563134334</v>
      </c>
      <c r="T41" s="4"/>
      <c r="U41" s="9">
        <f t="shared" si="5"/>
        <v>-4.1684219313762363E-4</v>
      </c>
    </row>
    <row r="42" spans="1:21">
      <c r="A42" s="1" t="s">
        <v>22</v>
      </c>
      <c r="C42" s="7">
        <v>0</v>
      </c>
      <c r="D42" s="7"/>
      <c r="E42" s="7">
        <v>22656234929</v>
      </c>
      <c r="F42" s="7"/>
      <c r="G42" s="7">
        <v>0</v>
      </c>
      <c r="H42" s="7"/>
      <c r="I42" s="7">
        <f t="shared" si="2"/>
        <v>22656234929</v>
      </c>
      <c r="J42" s="7"/>
      <c r="K42" s="9">
        <f t="shared" si="4"/>
        <v>9.7893808963456508E-3</v>
      </c>
      <c r="L42" s="7"/>
      <c r="M42" s="7">
        <v>0</v>
      </c>
      <c r="N42" s="7"/>
      <c r="O42" s="7">
        <v>14712099925</v>
      </c>
      <c r="P42" s="7"/>
      <c r="Q42" s="7">
        <v>0</v>
      </c>
      <c r="R42" s="7"/>
      <c r="S42" s="7">
        <f t="shared" si="3"/>
        <v>14712099925</v>
      </c>
      <c r="T42" s="4"/>
      <c r="U42" s="9">
        <f t="shared" si="5"/>
        <v>1.0890161775142036E-2</v>
      </c>
    </row>
    <row r="43" spans="1:21">
      <c r="A43" s="1" t="s">
        <v>46</v>
      </c>
      <c r="C43" s="7">
        <v>0</v>
      </c>
      <c r="D43" s="7"/>
      <c r="E43" s="7">
        <v>5091211769</v>
      </c>
      <c r="F43" s="7"/>
      <c r="G43" s="7">
        <v>0</v>
      </c>
      <c r="H43" s="7"/>
      <c r="I43" s="7">
        <f t="shared" si="2"/>
        <v>5091211769</v>
      </c>
      <c r="J43" s="7"/>
      <c r="K43" s="9">
        <f t="shared" si="4"/>
        <v>2.1998276142036182E-3</v>
      </c>
      <c r="L43" s="7"/>
      <c r="M43" s="7">
        <v>0</v>
      </c>
      <c r="N43" s="7"/>
      <c r="O43" s="7">
        <v>9616733342</v>
      </c>
      <c r="P43" s="7"/>
      <c r="Q43" s="7">
        <v>0</v>
      </c>
      <c r="R43" s="7"/>
      <c r="S43" s="7">
        <f t="shared" si="3"/>
        <v>9616733342</v>
      </c>
      <c r="T43" s="4"/>
      <c r="U43" s="9">
        <f t="shared" si="5"/>
        <v>7.118479508477259E-3</v>
      </c>
    </row>
    <row r="44" spans="1:21">
      <c r="A44" s="1" t="s">
        <v>45</v>
      </c>
      <c r="C44" s="7">
        <v>0</v>
      </c>
      <c r="D44" s="7"/>
      <c r="E44" s="7">
        <v>17125036933</v>
      </c>
      <c r="F44" s="7"/>
      <c r="G44" s="7">
        <v>0</v>
      </c>
      <c r="H44" s="7"/>
      <c r="I44" s="7">
        <f t="shared" si="2"/>
        <v>17125036933</v>
      </c>
      <c r="J44" s="7"/>
      <c r="K44" s="9">
        <f t="shared" si="4"/>
        <v>7.399442578455085E-3</v>
      </c>
      <c r="L44" s="7"/>
      <c r="M44" s="7">
        <v>0</v>
      </c>
      <c r="N44" s="7"/>
      <c r="O44" s="7">
        <v>-68309869539</v>
      </c>
      <c r="P44" s="7"/>
      <c r="Q44" s="7">
        <v>0</v>
      </c>
      <c r="R44" s="7"/>
      <c r="S44" s="7">
        <f t="shared" si="3"/>
        <v>-68309869539</v>
      </c>
      <c r="T44" s="4"/>
      <c r="U44" s="9">
        <f t="shared" si="5"/>
        <v>-5.0564197763125041E-2</v>
      </c>
    </row>
    <row r="45" spans="1:21">
      <c r="A45" s="1" t="s">
        <v>63</v>
      </c>
      <c r="C45" s="7">
        <v>0</v>
      </c>
      <c r="D45" s="7"/>
      <c r="E45" s="7">
        <v>49936457305</v>
      </c>
      <c r="F45" s="7"/>
      <c r="G45" s="7">
        <v>0</v>
      </c>
      <c r="H45" s="7"/>
      <c r="I45" s="7">
        <f t="shared" si="2"/>
        <v>49936457305</v>
      </c>
      <c r="J45" s="7"/>
      <c r="K45" s="9">
        <f t="shared" si="4"/>
        <v>2.1576709577063161E-2</v>
      </c>
      <c r="L45" s="7"/>
      <c r="M45" s="7">
        <v>0</v>
      </c>
      <c r="N45" s="7"/>
      <c r="O45" s="7">
        <v>20652536296</v>
      </c>
      <c r="P45" s="7"/>
      <c r="Q45" s="7">
        <v>0</v>
      </c>
      <c r="R45" s="7"/>
      <c r="S45" s="7">
        <f t="shared" si="3"/>
        <v>20652536296</v>
      </c>
      <c r="T45" s="4"/>
      <c r="U45" s="9">
        <f t="shared" si="5"/>
        <v>1.5287379944194655E-2</v>
      </c>
    </row>
    <row r="46" spans="1:21">
      <c r="A46" s="1" t="s">
        <v>71</v>
      </c>
      <c r="C46" s="7">
        <v>0</v>
      </c>
      <c r="D46" s="7"/>
      <c r="E46" s="7">
        <v>87653509751</v>
      </c>
      <c r="F46" s="7"/>
      <c r="G46" s="7">
        <v>0</v>
      </c>
      <c r="H46" s="7"/>
      <c r="I46" s="7">
        <f t="shared" si="2"/>
        <v>87653509751</v>
      </c>
      <c r="J46" s="7"/>
      <c r="K46" s="9">
        <f t="shared" si="4"/>
        <v>3.7873618301677819E-2</v>
      </c>
      <c r="L46" s="7"/>
      <c r="M46" s="7">
        <v>0</v>
      </c>
      <c r="N46" s="7"/>
      <c r="O46" s="7">
        <v>87653509751</v>
      </c>
      <c r="P46" s="7"/>
      <c r="Q46" s="7">
        <v>0</v>
      </c>
      <c r="R46" s="7"/>
      <c r="S46" s="7">
        <f t="shared" si="3"/>
        <v>87653509751</v>
      </c>
      <c r="T46" s="4"/>
      <c r="U46" s="9">
        <f t="shared" si="5"/>
        <v>6.4882709213068365E-2</v>
      </c>
    </row>
    <row r="47" spans="1:21">
      <c r="A47" s="1" t="s">
        <v>42</v>
      </c>
      <c r="C47" s="7">
        <v>0</v>
      </c>
      <c r="D47" s="7"/>
      <c r="E47" s="7">
        <v>231052526668</v>
      </c>
      <c r="F47" s="7"/>
      <c r="G47" s="7">
        <v>0</v>
      </c>
      <c r="H47" s="7"/>
      <c r="I47" s="7">
        <f t="shared" si="2"/>
        <v>231052526668</v>
      </c>
      <c r="J47" s="7"/>
      <c r="K47" s="9">
        <f t="shared" si="4"/>
        <v>9.9833939650799133E-2</v>
      </c>
      <c r="L47" s="7"/>
      <c r="M47" s="7">
        <v>0</v>
      </c>
      <c r="N47" s="7"/>
      <c r="O47" s="7">
        <v>205306673697</v>
      </c>
      <c r="P47" s="7"/>
      <c r="Q47" s="7">
        <v>0</v>
      </c>
      <c r="R47" s="7"/>
      <c r="S47" s="7">
        <f t="shared" si="3"/>
        <v>205306673697</v>
      </c>
      <c r="T47" s="4"/>
      <c r="U47" s="9">
        <f t="shared" si="5"/>
        <v>0.15197170366395729</v>
      </c>
    </row>
    <row r="48" spans="1:21">
      <c r="A48" s="1" t="s">
        <v>55</v>
      </c>
      <c r="C48" s="7">
        <v>0</v>
      </c>
      <c r="D48" s="7"/>
      <c r="E48" s="7">
        <v>26535643968</v>
      </c>
      <c r="F48" s="7"/>
      <c r="G48" s="7">
        <v>0</v>
      </c>
      <c r="H48" s="7"/>
      <c r="I48" s="7">
        <f t="shared" si="2"/>
        <v>26535643968</v>
      </c>
      <c r="J48" s="7"/>
      <c r="K48" s="9">
        <f t="shared" si="4"/>
        <v>1.1465608780392114E-2</v>
      </c>
      <c r="L48" s="7"/>
      <c r="M48" s="7">
        <v>0</v>
      </c>
      <c r="N48" s="7"/>
      <c r="O48" s="7">
        <v>17100748335</v>
      </c>
      <c r="P48" s="7"/>
      <c r="Q48" s="7">
        <v>0</v>
      </c>
      <c r="R48" s="7"/>
      <c r="S48" s="7">
        <f t="shared" si="3"/>
        <v>17100748335</v>
      </c>
      <c r="T48" s="4"/>
      <c r="U48" s="9">
        <f t="shared" si="5"/>
        <v>1.2658282420151575E-2</v>
      </c>
    </row>
    <row r="49" spans="1:21">
      <c r="A49" s="1" t="s">
        <v>18</v>
      </c>
      <c r="C49" s="7">
        <v>0</v>
      </c>
      <c r="D49" s="7"/>
      <c r="E49" s="7">
        <v>-1856984805</v>
      </c>
      <c r="F49" s="7"/>
      <c r="G49" s="7">
        <v>0</v>
      </c>
      <c r="H49" s="7"/>
      <c r="I49" s="7">
        <f t="shared" si="2"/>
        <v>-1856984805</v>
      </c>
      <c r="J49" s="7"/>
      <c r="K49" s="9">
        <f t="shared" si="4"/>
        <v>-8.0237213428619434E-4</v>
      </c>
      <c r="L49" s="7"/>
      <c r="M49" s="7">
        <v>0</v>
      </c>
      <c r="N49" s="7"/>
      <c r="O49" s="7">
        <v>-11889605806</v>
      </c>
      <c r="P49" s="7"/>
      <c r="Q49" s="7">
        <v>0</v>
      </c>
      <c r="R49" s="7"/>
      <c r="S49" s="7">
        <f t="shared" si="3"/>
        <v>-11889605806</v>
      </c>
      <c r="T49" s="4"/>
      <c r="U49" s="9">
        <f t="shared" si="5"/>
        <v>-8.8009007096251091E-3</v>
      </c>
    </row>
    <row r="50" spans="1:21">
      <c r="A50" s="1" t="s">
        <v>43</v>
      </c>
      <c r="C50" s="7">
        <v>0</v>
      </c>
      <c r="D50" s="7"/>
      <c r="E50" s="7">
        <v>53105175616</v>
      </c>
      <c r="F50" s="7"/>
      <c r="G50" s="7">
        <v>0</v>
      </c>
      <c r="H50" s="7"/>
      <c r="I50" s="7">
        <f t="shared" si="2"/>
        <v>53105175616</v>
      </c>
      <c r="J50" s="7"/>
      <c r="K50" s="9">
        <f t="shared" si="4"/>
        <v>2.2945859861601334E-2</v>
      </c>
      <c r="L50" s="7"/>
      <c r="M50" s="7">
        <v>0</v>
      </c>
      <c r="N50" s="7"/>
      <c r="O50" s="7">
        <v>13932536568</v>
      </c>
      <c r="P50" s="7"/>
      <c r="Q50" s="7">
        <v>0</v>
      </c>
      <c r="R50" s="7"/>
      <c r="S50" s="7">
        <f t="shared" si="3"/>
        <v>13932536568</v>
      </c>
      <c r="T50" s="4"/>
      <c r="U50" s="9">
        <f t="shared" si="5"/>
        <v>1.0313114914735886E-2</v>
      </c>
    </row>
    <row r="51" spans="1:21">
      <c r="A51" s="1" t="s">
        <v>65</v>
      </c>
      <c r="C51" s="7">
        <v>0</v>
      </c>
      <c r="D51" s="7"/>
      <c r="E51" s="7">
        <v>12094591270</v>
      </c>
      <c r="F51" s="7"/>
      <c r="G51" s="7">
        <v>0</v>
      </c>
      <c r="H51" s="7"/>
      <c r="I51" s="7">
        <f t="shared" si="2"/>
        <v>12094591270</v>
      </c>
      <c r="J51" s="7"/>
      <c r="K51" s="9">
        <f t="shared" si="4"/>
        <v>5.2258709842426922E-3</v>
      </c>
      <c r="L51" s="7"/>
      <c r="M51" s="7">
        <v>0</v>
      </c>
      <c r="N51" s="7"/>
      <c r="O51" s="7">
        <v>67756814</v>
      </c>
      <c r="P51" s="7"/>
      <c r="Q51" s="7">
        <v>0</v>
      </c>
      <c r="R51" s="7"/>
      <c r="S51" s="7">
        <f t="shared" si="3"/>
        <v>67756814</v>
      </c>
      <c r="T51" s="4"/>
      <c r="U51" s="9">
        <f t="shared" si="5"/>
        <v>5.0154816075870876E-5</v>
      </c>
    </row>
    <row r="52" spans="1:21">
      <c r="A52" s="1" t="s">
        <v>20</v>
      </c>
      <c r="C52" s="7">
        <v>0</v>
      </c>
      <c r="D52" s="7"/>
      <c r="E52" s="7">
        <v>22004908001</v>
      </c>
      <c r="F52" s="7"/>
      <c r="G52" s="7">
        <v>0</v>
      </c>
      <c r="H52" s="7"/>
      <c r="I52" s="7">
        <f t="shared" si="2"/>
        <v>22004908001</v>
      </c>
      <c r="J52" s="7"/>
      <c r="K52" s="9">
        <f t="shared" si="4"/>
        <v>9.5079534038156679E-3</v>
      </c>
      <c r="L52" s="7"/>
      <c r="M52" s="7">
        <v>0</v>
      </c>
      <c r="N52" s="7"/>
      <c r="O52" s="7">
        <v>1426244037</v>
      </c>
      <c r="P52" s="7"/>
      <c r="Q52" s="7">
        <v>0</v>
      </c>
      <c r="R52" s="7"/>
      <c r="S52" s="7">
        <f t="shared" si="3"/>
        <v>1426244037</v>
      </c>
      <c r="T52" s="4"/>
      <c r="U52" s="9">
        <f t="shared" si="5"/>
        <v>1.0557315660538965E-3</v>
      </c>
    </row>
    <row r="53" spans="1:21">
      <c r="A53" s="1" t="s">
        <v>21</v>
      </c>
      <c r="C53" s="7">
        <v>0</v>
      </c>
      <c r="D53" s="7"/>
      <c r="E53" s="7">
        <v>100682645705</v>
      </c>
      <c r="F53" s="7"/>
      <c r="G53" s="7">
        <v>0</v>
      </c>
      <c r="H53" s="7"/>
      <c r="I53" s="7">
        <f t="shared" si="2"/>
        <v>100682645705</v>
      </c>
      <c r="J53" s="7"/>
      <c r="K53" s="9">
        <f t="shared" si="4"/>
        <v>4.3503290442864759E-2</v>
      </c>
      <c r="L53" s="7"/>
      <c r="M53" s="7">
        <v>0</v>
      </c>
      <c r="N53" s="7"/>
      <c r="O53" s="7">
        <v>122257498356</v>
      </c>
      <c r="P53" s="7"/>
      <c r="Q53" s="7">
        <v>0</v>
      </c>
      <c r="R53" s="7"/>
      <c r="S53" s="7">
        <f t="shared" si="3"/>
        <v>122257498356</v>
      </c>
      <c r="T53" s="4"/>
      <c r="U53" s="9">
        <f t="shared" si="5"/>
        <v>9.0497205844732698E-2</v>
      </c>
    </row>
    <row r="54" spans="1:21">
      <c r="A54" s="1" t="s">
        <v>48</v>
      </c>
      <c r="C54" s="7">
        <v>0</v>
      </c>
      <c r="D54" s="7"/>
      <c r="E54" s="7">
        <v>81588507610</v>
      </c>
      <c r="F54" s="7"/>
      <c r="G54" s="7">
        <v>0</v>
      </c>
      <c r="H54" s="7"/>
      <c r="I54" s="7">
        <f t="shared" si="2"/>
        <v>81588507610</v>
      </c>
      <c r="J54" s="7"/>
      <c r="K54" s="9">
        <f t="shared" si="4"/>
        <v>3.5253032123901039E-2</v>
      </c>
      <c r="L54" s="7"/>
      <c r="M54" s="7">
        <v>0</v>
      </c>
      <c r="N54" s="7"/>
      <c r="O54" s="7">
        <v>23896648643</v>
      </c>
      <c r="P54" s="7"/>
      <c r="Q54" s="7">
        <v>0</v>
      </c>
      <c r="R54" s="7"/>
      <c r="S54" s="7">
        <f t="shared" si="3"/>
        <v>23896648643</v>
      </c>
      <c r="T54" s="4"/>
      <c r="U54" s="9">
        <f t="shared" si="5"/>
        <v>1.7688730428195375E-2</v>
      </c>
    </row>
    <row r="55" spans="1:21">
      <c r="A55" s="1" t="s">
        <v>50</v>
      </c>
      <c r="C55" s="7">
        <v>0</v>
      </c>
      <c r="D55" s="7"/>
      <c r="E55" s="7">
        <v>19257786565</v>
      </c>
      <c r="F55" s="7"/>
      <c r="G55" s="7">
        <v>0</v>
      </c>
      <c r="H55" s="7"/>
      <c r="I55" s="7">
        <f t="shared" si="2"/>
        <v>19257786565</v>
      </c>
      <c r="J55" s="7"/>
      <c r="K55" s="9">
        <f t="shared" si="4"/>
        <v>8.3209680909516366E-3</v>
      </c>
      <c r="L55" s="7"/>
      <c r="M55" s="7">
        <v>0</v>
      </c>
      <c r="N55" s="7"/>
      <c r="O55" s="7">
        <v>4400090062</v>
      </c>
      <c r="P55" s="7"/>
      <c r="Q55" s="7">
        <v>0</v>
      </c>
      <c r="R55" s="7"/>
      <c r="S55" s="7">
        <f t="shared" si="3"/>
        <v>4400090062</v>
      </c>
      <c r="T55" s="4"/>
      <c r="U55" s="9">
        <f t="shared" si="5"/>
        <v>3.2570260428254091E-3</v>
      </c>
    </row>
    <row r="56" spans="1:21">
      <c r="A56" s="1" t="s">
        <v>25</v>
      </c>
      <c r="C56" s="7">
        <v>0</v>
      </c>
      <c r="D56" s="7"/>
      <c r="E56" s="7">
        <v>37815999946</v>
      </c>
      <c r="F56" s="7"/>
      <c r="G56" s="7">
        <v>0</v>
      </c>
      <c r="H56" s="7"/>
      <c r="I56" s="7">
        <f t="shared" si="2"/>
        <v>37815999946</v>
      </c>
      <c r="J56" s="7"/>
      <c r="K56" s="9">
        <f t="shared" si="4"/>
        <v>1.6339662287564397E-2</v>
      </c>
      <c r="L56" s="7"/>
      <c r="M56" s="7">
        <v>0</v>
      </c>
      <c r="N56" s="7"/>
      <c r="O56" s="7">
        <v>18942677239</v>
      </c>
      <c r="P56" s="7"/>
      <c r="Q56" s="7">
        <v>0</v>
      </c>
      <c r="R56" s="7"/>
      <c r="S56" s="7">
        <f t="shared" si="3"/>
        <v>18942677239</v>
      </c>
      <c r="T56" s="4"/>
      <c r="U56" s="9">
        <f t="shared" si="5"/>
        <v>1.402171142383747E-2</v>
      </c>
    </row>
    <row r="57" spans="1:21">
      <c r="A57" s="1" t="s">
        <v>60</v>
      </c>
      <c r="C57" s="7">
        <v>0</v>
      </c>
      <c r="D57" s="7"/>
      <c r="E57" s="7">
        <v>-76478403239</v>
      </c>
      <c r="F57" s="7"/>
      <c r="G57" s="7">
        <v>0</v>
      </c>
      <c r="H57" s="7"/>
      <c r="I57" s="7">
        <f t="shared" si="2"/>
        <v>-76478403239</v>
      </c>
      <c r="J57" s="7"/>
      <c r="K57" s="9">
        <f t="shared" si="4"/>
        <v>-3.304504133176072E-2</v>
      </c>
      <c r="L57" s="7"/>
      <c r="M57" s="7">
        <v>0</v>
      </c>
      <c r="N57" s="7"/>
      <c r="O57" s="7">
        <v>-108275613519</v>
      </c>
      <c r="P57" s="7"/>
      <c r="Q57" s="7">
        <v>0</v>
      </c>
      <c r="R57" s="7"/>
      <c r="S57" s="7">
        <f t="shared" si="3"/>
        <v>-108275613519</v>
      </c>
      <c r="T57" s="4"/>
      <c r="U57" s="9">
        <f t="shared" si="5"/>
        <v>-8.014756245102557E-2</v>
      </c>
    </row>
    <row r="58" spans="1:21">
      <c r="A58" s="1" t="s">
        <v>37</v>
      </c>
      <c r="C58" s="7">
        <v>0</v>
      </c>
      <c r="D58" s="7"/>
      <c r="E58" s="7">
        <v>15125514751</v>
      </c>
      <c r="F58" s="7"/>
      <c r="G58" s="7">
        <v>0</v>
      </c>
      <c r="H58" s="7"/>
      <c r="I58" s="7">
        <f t="shared" si="2"/>
        <v>15125514751</v>
      </c>
      <c r="J58" s="7"/>
      <c r="K58" s="9">
        <f t="shared" si="4"/>
        <v>6.5354824230439432E-3</v>
      </c>
      <c r="L58" s="7"/>
      <c r="M58" s="7">
        <v>0</v>
      </c>
      <c r="N58" s="7"/>
      <c r="O58" s="7">
        <v>1857519355</v>
      </c>
      <c r="P58" s="7"/>
      <c r="Q58" s="7">
        <v>0</v>
      </c>
      <c r="R58" s="7"/>
      <c r="S58" s="7">
        <f t="shared" si="3"/>
        <v>1857519355</v>
      </c>
      <c r="T58" s="4"/>
      <c r="U58" s="9">
        <f t="shared" si="5"/>
        <v>1.3749693367724654E-3</v>
      </c>
    </row>
    <row r="59" spans="1:21">
      <c r="A59" s="1" t="s">
        <v>57</v>
      </c>
      <c r="C59" s="7">
        <v>0</v>
      </c>
      <c r="D59" s="7"/>
      <c r="E59" s="7">
        <v>6516991800</v>
      </c>
      <c r="F59" s="7"/>
      <c r="G59" s="7">
        <v>0</v>
      </c>
      <c r="H59" s="7"/>
      <c r="I59" s="7">
        <f t="shared" si="2"/>
        <v>6516991800</v>
      </c>
      <c r="J59" s="7"/>
      <c r="K59" s="9">
        <f t="shared" si="4"/>
        <v>2.8158833640491887E-3</v>
      </c>
      <c r="L59" s="7"/>
      <c r="M59" s="7">
        <v>0</v>
      </c>
      <c r="N59" s="7"/>
      <c r="O59" s="7">
        <v>-710944560</v>
      </c>
      <c r="P59" s="7"/>
      <c r="Q59" s="7">
        <v>0</v>
      </c>
      <c r="R59" s="7"/>
      <c r="S59" s="7">
        <f t="shared" si="3"/>
        <v>-710944560</v>
      </c>
      <c r="T59" s="4"/>
      <c r="U59" s="9">
        <f t="shared" si="5"/>
        <v>-5.2625398896324947E-4</v>
      </c>
    </row>
    <row r="60" spans="1:21">
      <c r="A60" s="1" t="s">
        <v>69</v>
      </c>
      <c r="C60" s="7">
        <v>0</v>
      </c>
      <c r="D60" s="7"/>
      <c r="E60" s="7">
        <v>-2668918939</v>
      </c>
      <c r="F60" s="7"/>
      <c r="G60" s="7">
        <v>0</v>
      </c>
      <c r="H60" s="7"/>
      <c r="I60" s="7">
        <f t="shared" si="2"/>
        <v>-2668918939</v>
      </c>
      <c r="J60" s="7"/>
      <c r="K60" s="9">
        <f t="shared" si="4"/>
        <v>-1.1531953193996518E-3</v>
      </c>
      <c r="L60" s="7"/>
      <c r="M60" s="7">
        <v>0</v>
      </c>
      <c r="N60" s="7"/>
      <c r="O60" s="7">
        <v>-2668918939</v>
      </c>
      <c r="P60" s="7"/>
      <c r="Q60" s="7">
        <v>0</v>
      </c>
      <c r="R60" s="7"/>
      <c r="S60" s="7">
        <f t="shared" si="3"/>
        <v>-2668918939</v>
      </c>
      <c r="T60" s="4"/>
      <c r="U60" s="9">
        <f t="shared" si="5"/>
        <v>-1.9755819467390163E-3</v>
      </c>
    </row>
    <row r="61" spans="1:21">
      <c r="A61" s="1" t="s">
        <v>64</v>
      </c>
      <c r="C61" s="7">
        <v>0</v>
      </c>
      <c r="D61" s="7"/>
      <c r="E61" s="7">
        <v>1662052037</v>
      </c>
      <c r="F61" s="7"/>
      <c r="G61" s="7">
        <v>0</v>
      </c>
      <c r="H61" s="7"/>
      <c r="I61" s="7">
        <f t="shared" si="2"/>
        <v>1662052037</v>
      </c>
      <c r="J61" s="7"/>
      <c r="K61" s="9">
        <f t="shared" si="4"/>
        <v>7.1814493938328523E-4</v>
      </c>
      <c r="L61" s="7"/>
      <c r="M61" s="7">
        <v>0</v>
      </c>
      <c r="N61" s="7"/>
      <c r="O61" s="7">
        <v>-4721738742</v>
      </c>
      <c r="P61" s="7"/>
      <c r="Q61" s="7">
        <v>0</v>
      </c>
      <c r="R61" s="7"/>
      <c r="S61" s="7">
        <f t="shared" si="3"/>
        <v>-4721738742</v>
      </c>
      <c r="T61" s="4"/>
      <c r="U61" s="9">
        <f t="shared" si="5"/>
        <v>-3.4951161983992332E-3</v>
      </c>
    </row>
    <row r="62" spans="1:21">
      <c r="A62" s="1" t="s">
        <v>32</v>
      </c>
      <c r="C62" s="7">
        <v>0</v>
      </c>
      <c r="D62" s="7"/>
      <c r="E62" s="7">
        <v>63681786861</v>
      </c>
      <c r="F62" s="7"/>
      <c r="G62" s="7">
        <v>0</v>
      </c>
      <c r="H62" s="7"/>
      <c r="I62" s="7">
        <f t="shared" si="2"/>
        <v>63681786861</v>
      </c>
      <c r="J62" s="7"/>
      <c r="K62" s="9">
        <f t="shared" si="4"/>
        <v>2.7515837017750448E-2</v>
      </c>
      <c r="L62" s="7"/>
      <c r="M62" s="7">
        <v>0</v>
      </c>
      <c r="N62" s="7"/>
      <c r="O62" s="7">
        <v>37493123034</v>
      </c>
      <c r="P62" s="7"/>
      <c r="Q62" s="7">
        <v>0</v>
      </c>
      <c r="R62" s="7"/>
      <c r="S62" s="7">
        <f t="shared" si="3"/>
        <v>37493123034</v>
      </c>
      <c r="T62" s="4"/>
      <c r="U62" s="9">
        <f t="shared" si="5"/>
        <v>2.7753086056854264E-2</v>
      </c>
    </row>
    <row r="63" spans="1:21">
      <c r="A63" s="1" t="s">
        <v>38</v>
      </c>
      <c r="C63" s="7">
        <v>0</v>
      </c>
      <c r="D63" s="7"/>
      <c r="E63" s="7">
        <v>27543138235</v>
      </c>
      <c r="F63" s="7"/>
      <c r="G63" s="7">
        <v>0</v>
      </c>
      <c r="H63" s="7"/>
      <c r="I63" s="7">
        <f t="shared" si="2"/>
        <v>27543138235</v>
      </c>
      <c r="J63" s="7"/>
      <c r="K63" s="9">
        <f t="shared" si="4"/>
        <v>1.1900930234351936E-2</v>
      </c>
      <c r="L63" s="7"/>
      <c r="M63" s="7">
        <v>0</v>
      </c>
      <c r="N63" s="7"/>
      <c r="O63" s="7">
        <v>31780544117</v>
      </c>
      <c r="P63" s="7"/>
      <c r="Q63" s="7">
        <v>0</v>
      </c>
      <c r="R63" s="7"/>
      <c r="S63" s="7">
        <f t="shared" si="3"/>
        <v>31780544117</v>
      </c>
      <c r="T63" s="4"/>
      <c r="U63" s="9">
        <f t="shared" si="5"/>
        <v>2.3524532085868667E-2</v>
      </c>
    </row>
    <row r="64" spans="1:21">
      <c r="A64" s="1" t="s">
        <v>66</v>
      </c>
      <c r="C64" s="7">
        <v>0</v>
      </c>
      <c r="D64" s="7"/>
      <c r="E64" s="7">
        <v>-359647290</v>
      </c>
      <c r="F64" s="7"/>
      <c r="G64" s="7">
        <v>0</v>
      </c>
      <c r="H64" s="7"/>
      <c r="I64" s="7">
        <f t="shared" si="2"/>
        <v>-359647290</v>
      </c>
      <c r="J64" s="7"/>
      <c r="K64" s="9">
        <f t="shared" si="4"/>
        <v>-1.5539759016366635E-4</v>
      </c>
      <c r="L64" s="7"/>
      <c r="M64" s="7">
        <v>0</v>
      </c>
      <c r="N64" s="7"/>
      <c r="O64" s="7">
        <v>-38961789750</v>
      </c>
      <c r="P64" s="7"/>
      <c r="Q64" s="7">
        <v>0</v>
      </c>
      <c r="R64" s="7"/>
      <c r="S64" s="7">
        <f t="shared" si="3"/>
        <v>-38961789750</v>
      </c>
      <c r="T64" s="4"/>
      <c r="U64" s="9">
        <f t="shared" si="5"/>
        <v>-2.8840219655221704E-2</v>
      </c>
    </row>
    <row r="65" spans="1:21">
      <c r="A65" s="1" t="s">
        <v>27</v>
      </c>
      <c r="C65" s="7">
        <v>0</v>
      </c>
      <c r="D65" s="7"/>
      <c r="E65" s="7">
        <v>15666223437</v>
      </c>
      <c r="F65" s="7"/>
      <c r="G65" s="7">
        <v>0</v>
      </c>
      <c r="H65" s="7"/>
      <c r="I65" s="7">
        <f t="shared" si="2"/>
        <v>15666223437</v>
      </c>
      <c r="J65" s="7"/>
      <c r="K65" s="9">
        <f t="shared" si="4"/>
        <v>6.7691136198338945E-3</v>
      </c>
      <c r="L65" s="7"/>
      <c r="M65" s="7">
        <v>0</v>
      </c>
      <c r="N65" s="7"/>
      <c r="O65" s="7">
        <v>-20356709496</v>
      </c>
      <c r="P65" s="7"/>
      <c r="Q65" s="7">
        <v>0</v>
      </c>
      <c r="R65" s="7"/>
      <c r="S65" s="7">
        <f t="shared" si="3"/>
        <v>-20356709496</v>
      </c>
      <c r="T65" s="4"/>
      <c r="U65" s="9">
        <f t="shared" si="5"/>
        <v>-1.5068403610031223E-2</v>
      </c>
    </row>
    <row r="66" spans="1:21">
      <c r="A66" s="1" t="s">
        <v>30</v>
      </c>
      <c r="C66" s="7">
        <v>0</v>
      </c>
      <c r="D66" s="7"/>
      <c r="E66" s="7">
        <v>14687145858</v>
      </c>
      <c r="F66" s="7"/>
      <c r="G66" s="7">
        <v>0</v>
      </c>
      <c r="H66" s="7"/>
      <c r="I66" s="7">
        <f t="shared" si="2"/>
        <v>14687145858</v>
      </c>
      <c r="J66" s="7"/>
      <c r="K66" s="9">
        <f t="shared" si="4"/>
        <v>6.3460705423791005E-3</v>
      </c>
      <c r="L66" s="7"/>
      <c r="M66" s="7">
        <v>0</v>
      </c>
      <c r="N66" s="7"/>
      <c r="O66" s="7">
        <v>2089532230</v>
      </c>
      <c r="P66" s="7"/>
      <c r="Q66" s="7">
        <v>0</v>
      </c>
      <c r="R66" s="7"/>
      <c r="S66" s="7">
        <f t="shared" si="3"/>
        <v>2089532230</v>
      </c>
      <c r="T66" s="4"/>
      <c r="U66" s="9">
        <f t="shared" si="5"/>
        <v>1.5467094524287154E-3</v>
      </c>
    </row>
    <row r="67" spans="1:21">
      <c r="A67" s="1" t="s">
        <v>35</v>
      </c>
      <c r="C67" s="7">
        <v>0</v>
      </c>
      <c r="D67" s="7"/>
      <c r="E67" s="7">
        <v>21251667612</v>
      </c>
      <c r="F67" s="7"/>
      <c r="G67" s="7">
        <v>0</v>
      </c>
      <c r="H67" s="7"/>
      <c r="I67" s="7">
        <f t="shared" si="2"/>
        <v>21251667612</v>
      </c>
      <c r="J67" s="7"/>
      <c r="K67" s="9">
        <f t="shared" si="4"/>
        <v>9.1824908061007154E-3</v>
      </c>
      <c r="L67" s="7"/>
      <c r="M67" s="7">
        <v>0</v>
      </c>
      <c r="N67" s="7"/>
      <c r="O67" s="7">
        <v>4665000204</v>
      </c>
      <c r="P67" s="7"/>
      <c r="Q67" s="7">
        <v>0</v>
      </c>
      <c r="R67" s="7"/>
      <c r="S67" s="7">
        <f t="shared" si="3"/>
        <v>4665000204</v>
      </c>
      <c r="T67" s="4"/>
      <c r="U67" s="9">
        <f t="shared" si="5"/>
        <v>3.4531173089915371E-3</v>
      </c>
    </row>
    <row r="68" spans="1:21">
      <c r="A68" s="1" t="s">
        <v>23</v>
      </c>
      <c r="C68" s="7">
        <v>0</v>
      </c>
      <c r="D68" s="7"/>
      <c r="E68" s="7">
        <v>14038049953</v>
      </c>
      <c r="F68" s="7"/>
      <c r="G68" s="7">
        <v>0</v>
      </c>
      <c r="H68" s="7"/>
      <c r="I68" s="7">
        <f t="shared" si="2"/>
        <v>14038049953</v>
      </c>
      <c r="J68" s="7"/>
      <c r="K68" s="9">
        <f t="shared" si="4"/>
        <v>6.0656070376433804E-3</v>
      </c>
      <c r="L68" s="7"/>
      <c r="M68" s="7">
        <v>0</v>
      </c>
      <c r="N68" s="7"/>
      <c r="O68" s="7">
        <v>-42379018734</v>
      </c>
      <c r="P68" s="7"/>
      <c r="Q68" s="7">
        <v>0</v>
      </c>
      <c r="R68" s="7"/>
      <c r="S68" s="7">
        <f t="shared" si="3"/>
        <v>-42379018734</v>
      </c>
      <c r="T68" s="4"/>
      <c r="U68" s="9">
        <f t="shared" si="5"/>
        <v>-3.1369714197005433E-2</v>
      </c>
    </row>
    <row r="69" spans="1:21">
      <c r="A69" s="1" t="s">
        <v>33</v>
      </c>
      <c r="C69" s="7">
        <v>0</v>
      </c>
      <c r="D69" s="7"/>
      <c r="E69" s="7">
        <v>0</v>
      </c>
      <c r="F69" s="7"/>
      <c r="G69" s="7">
        <v>0</v>
      </c>
      <c r="H69" s="7"/>
      <c r="I69" s="7">
        <f t="shared" si="2"/>
        <v>0</v>
      </c>
      <c r="J69" s="7"/>
      <c r="K69" s="9">
        <f t="shared" si="4"/>
        <v>0</v>
      </c>
      <c r="L69" s="7"/>
      <c r="M69" s="7">
        <v>0</v>
      </c>
      <c r="N69" s="7"/>
      <c r="O69" s="7">
        <v>-1598706254</v>
      </c>
      <c r="P69" s="7"/>
      <c r="Q69" s="7">
        <v>0</v>
      </c>
      <c r="R69" s="7"/>
      <c r="S69" s="7">
        <f t="shared" si="3"/>
        <v>-1598706254</v>
      </c>
      <c r="T69" s="4"/>
      <c r="U69" s="9">
        <f t="shared" si="5"/>
        <v>-1.1833912103469699E-3</v>
      </c>
    </row>
    <row r="70" spans="1:21">
      <c r="A70" s="1" t="s">
        <v>195</v>
      </c>
      <c r="C70" s="7">
        <v>0</v>
      </c>
      <c r="E70" s="7">
        <v>0</v>
      </c>
      <c r="G70" s="7">
        <v>0</v>
      </c>
      <c r="I70" s="7">
        <f t="shared" si="2"/>
        <v>0</v>
      </c>
      <c r="K70" s="9">
        <f t="shared" ref="K70:K83" si="6">I70/$I$84</f>
        <v>0</v>
      </c>
      <c r="M70" s="7">
        <v>0</v>
      </c>
      <c r="O70" s="4">
        <v>0</v>
      </c>
      <c r="Q70" s="7">
        <v>34924041</v>
      </c>
      <c r="S70" s="7">
        <f t="shared" si="3"/>
        <v>34924041</v>
      </c>
      <c r="U70" s="9">
        <f t="shared" ref="U70:U83" si="7">S70/$S$84</f>
        <v>2.5851405188283699E-5</v>
      </c>
    </row>
    <row r="71" spans="1:21">
      <c r="A71" s="1" t="s">
        <v>196</v>
      </c>
      <c r="C71" s="7">
        <v>0</v>
      </c>
      <c r="D71" s="7"/>
      <c r="E71" s="7">
        <v>0</v>
      </c>
      <c r="F71" s="7"/>
      <c r="G71" s="7">
        <v>2014362265</v>
      </c>
      <c r="H71" s="7"/>
      <c r="I71" s="7">
        <f t="shared" si="2"/>
        <v>2014362265</v>
      </c>
      <c r="J71" s="12"/>
      <c r="K71" s="9">
        <f t="shared" si="6"/>
        <v>8.7037230753949139E-4</v>
      </c>
      <c r="L71" s="12"/>
      <c r="M71" s="7">
        <v>0</v>
      </c>
      <c r="N71" s="7"/>
      <c r="O71" s="4">
        <v>0</v>
      </c>
      <c r="P71" s="7"/>
      <c r="Q71" s="7">
        <v>-848056980</v>
      </c>
      <c r="R71" s="7"/>
      <c r="S71" s="7">
        <f t="shared" si="3"/>
        <v>-848056980</v>
      </c>
      <c r="U71" s="9">
        <f t="shared" si="7"/>
        <v>-6.2774707579607428E-4</v>
      </c>
    </row>
    <row r="72" spans="1:21">
      <c r="A72" s="1" t="s">
        <v>197</v>
      </c>
      <c r="C72" s="7">
        <v>0</v>
      </c>
      <c r="E72" s="7">
        <v>0</v>
      </c>
      <c r="G72" s="7">
        <v>4237521264</v>
      </c>
      <c r="I72" s="7">
        <f t="shared" si="2"/>
        <v>4237521264</v>
      </c>
      <c r="K72" s="9">
        <f t="shared" si="6"/>
        <v>1.83096219824955E-3</v>
      </c>
      <c r="M72" s="7">
        <v>0</v>
      </c>
      <c r="N72" s="4"/>
      <c r="O72" s="4">
        <v>0</v>
      </c>
      <c r="P72" s="4"/>
      <c r="Q72" s="7">
        <v>4511177189</v>
      </c>
      <c r="R72" s="4"/>
      <c r="S72" s="7">
        <f t="shared" si="3"/>
        <v>4511177189</v>
      </c>
      <c r="U72" s="9">
        <f t="shared" si="7"/>
        <v>3.3392547382756102E-3</v>
      </c>
    </row>
    <row r="73" spans="1:21">
      <c r="A73" s="1" t="s">
        <v>198</v>
      </c>
      <c r="C73" s="7">
        <v>0</v>
      </c>
      <c r="E73" s="7">
        <v>0</v>
      </c>
      <c r="G73" s="7">
        <v>-51904057</v>
      </c>
      <c r="I73" s="7">
        <f t="shared" ref="I73:I83" si="8">C73+E73+G73</f>
        <v>-51904057</v>
      </c>
      <c r="K73" s="9">
        <f t="shared" si="6"/>
        <v>-2.2426876558746146E-5</v>
      </c>
      <c r="M73" s="7">
        <v>0</v>
      </c>
      <c r="O73" s="4">
        <v>0</v>
      </c>
      <c r="Q73" s="7">
        <v>-110429549</v>
      </c>
      <c r="S73" s="7">
        <f t="shared" ref="S73:S83" si="9">M73+O73+Q73</f>
        <v>-110429549</v>
      </c>
      <c r="U73" s="9">
        <f t="shared" si="7"/>
        <v>-8.1741944351698283E-5</v>
      </c>
    </row>
    <row r="74" spans="1:21">
      <c r="A74" s="1" t="s">
        <v>199</v>
      </c>
      <c r="C74" s="7">
        <v>0</v>
      </c>
      <c r="E74" s="7">
        <v>0</v>
      </c>
      <c r="G74" s="7">
        <v>-7247033993</v>
      </c>
      <c r="I74" s="7">
        <f t="shared" si="8"/>
        <v>-7247033993</v>
      </c>
      <c r="K74" s="9">
        <f t="shared" si="6"/>
        <v>-3.1313224085363534E-3</v>
      </c>
      <c r="M74" s="7">
        <v>0</v>
      </c>
      <c r="O74" s="4">
        <v>0</v>
      </c>
      <c r="Q74" s="7">
        <v>-7247033993</v>
      </c>
      <c r="S74" s="7">
        <f t="shared" si="9"/>
        <v>-7247033993</v>
      </c>
      <c r="U74" s="9">
        <f t="shared" si="7"/>
        <v>-5.3643853002666138E-3</v>
      </c>
    </row>
    <row r="75" spans="1:21">
      <c r="A75" s="1" t="s">
        <v>15</v>
      </c>
      <c r="C75" s="7">
        <v>0</v>
      </c>
      <c r="E75" s="7">
        <v>0</v>
      </c>
      <c r="G75" s="7">
        <v>-243153347</v>
      </c>
      <c r="I75" s="7">
        <f t="shared" si="8"/>
        <v>-243153347</v>
      </c>
      <c r="K75" s="9">
        <f t="shared" si="6"/>
        <v>-1.050625021087459E-4</v>
      </c>
      <c r="M75" s="7">
        <v>0</v>
      </c>
      <c r="O75" s="4">
        <v>0</v>
      </c>
      <c r="Q75" s="7">
        <v>-243153347</v>
      </c>
      <c r="S75" s="7">
        <f t="shared" si="9"/>
        <v>-243153347</v>
      </c>
      <c r="U75" s="9">
        <f t="shared" si="7"/>
        <v>-1.7998649400807732E-4</v>
      </c>
    </row>
    <row r="76" spans="1:21">
      <c r="A76" s="1" t="s">
        <v>200</v>
      </c>
      <c r="C76" s="7">
        <v>0</v>
      </c>
      <c r="E76" s="7">
        <v>0</v>
      </c>
      <c r="G76" s="7">
        <v>-39499</v>
      </c>
      <c r="I76" s="7">
        <f t="shared" si="8"/>
        <v>-39499</v>
      </c>
      <c r="K76" s="9">
        <f t="shared" si="6"/>
        <v>-1.7066858515393394E-8</v>
      </c>
      <c r="M76" s="7">
        <v>0</v>
      </c>
      <c r="O76" s="4">
        <v>0</v>
      </c>
      <c r="Q76" s="7">
        <v>-39499</v>
      </c>
      <c r="S76" s="7">
        <f t="shared" si="9"/>
        <v>-39499</v>
      </c>
      <c r="U76" s="9">
        <f t="shared" si="7"/>
        <v>-2.9237872373704344E-8</v>
      </c>
    </row>
    <row r="77" spans="1:21">
      <c r="A77" s="1" t="s">
        <v>201</v>
      </c>
      <c r="C77" s="7">
        <v>0</v>
      </c>
      <c r="E77" s="7">
        <v>0</v>
      </c>
      <c r="G77" s="7">
        <v>988073372</v>
      </c>
      <c r="I77" s="7">
        <f t="shared" si="8"/>
        <v>988073372</v>
      </c>
      <c r="K77" s="9">
        <f t="shared" si="6"/>
        <v>4.2693000943698988E-4</v>
      </c>
      <c r="M77" s="7">
        <v>0</v>
      </c>
      <c r="O77" s="4">
        <v>0</v>
      </c>
      <c r="Q77" s="7">
        <v>988073372</v>
      </c>
      <c r="S77" s="7">
        <f t="shared" si="9"/>
        <v>988073372</v>
      </c>
      <c r="U77" s="9">
        <f t="shared" si="7"/>
        <v>7.3138973509181743E-4</v>
      </c>
    </row>
    <row r="78" spans="1:21">
      <c r="A78" s="1" t="s">
        <v>202</v>
      </c>
      <c r="C78" s="7">
        <v>0</v>
      </c>
      <c r="E78" s="7">
        <v>0</v>
      </c>
      <c r="G78" s="7">
        <v>2054946822</v>
      </c>
      <c r="I78" s="7">
        <f t="shared" si="8"/>
        <v>2054946822</v>
      </c>
      <c r="K78" s="9">
        <f t="shared" si="6"/>
        <v>8.8790821711261778E-4</v>
      </c>
      <c r="M78" s="7">
        <v>0</v>
      </c>
      <c r="O78" s="4">
        <v>0</v>
      </c>
      <c r="Q78" s="7">
        <v>2054946822</v>
      </c>
      <c r="S78" s="7">
        <f t="shared" si="9"/>
        <v>2054946822</v>
      </c>
      <c r="U78" s="9">
        <f t="shared" si="7"/>
        <v>1.5211087094960719E-3</v>
      </c>
    </row>
    <row r="79" spans="1:21">
      <c r="A79" s="1" t="s">
        <v>203</v>
      </c>
      <c r="C79" s="7">
        <v>0</v>
      </c>
      <c r="E79" s="7">
        <v>0</v>
      </c>
      <c r="G79" s="7">
        <v>105207991</v>
      </c>
      <c r="I79" s="7">
        <f t="shared" si="8"/>
        <v>105207991</v>
      </c>
      <c r="K79" s="9">
        <f t="shared" si="6"/>
        <v>4.5458616600060287E-5</v>
      </c>
      <c r="M79" s="7">
        <v>0</v>
      </c>
      <c r="O79" s="4">
        <v>0</v>
      </c>
      <c r="Q79" s="7">
        <v>169815126</v>
      </c>
      <c r="S79" s="7">
        <f t="shared" si="9"/>
        <v>169815126</v>
      </c>
      <c r="U79" s="9">
        <f t="shared" si="7"/>
        <v>1.2570021978056464E-4</v>
      </c>
    </row>
    <row r="80" spans="1:21">
      <c r="A80" s="1" t="s">
        <v>204</v>
      </c>
      <c r="C80" s="7">
        <v>0</v>
      </c>
      <c r="E80" s="7">
        <v>0</v>
      </c>
      <c r="G80" s="7">
        <v>789981</v>
      </c>
      <c r="I80" s="7">
        <f t="shared" si="8"/>
        <v>789981</v>
      </c>
      <c r="K80" s="9">
        <f t="shared" si="6"/>
        <v>3.4133760239117416E-7</v>
      </c>
      <c r="M80" s="7">
        <v>0</v>
      </c>
      <c r="O80" s="4">
        <v>0</v>
      </c>
      <c r="Q80" s="7">
        <v>789981</v>
      </c>
      <c r="S80" s="7">
        <f t="shared" si="9"/>
        <v>789981</v>
      </c>
      <c r="U80" s="9">
        <f t="shared" si="7"/>
        <v>5.8475818769212718E-7</v>
      </c>
    </row>
    <row r="81" spans="1:21">
      <c r="A81" s="1" t="s">
        <v>205</v>
      </c>
      <c r="C81" s="7">
        <v>0</v>
      </c>
      <c r="E81" s="7">
        <v>0</v>
      </c>
      <c r="G81" s="7">
        <v>83346662</v>
      </c>
      <c r="I81" s="7">
        <f t="shared" si="8"/>
        <v>83346662</v>
      </c>
      <c r="K81" s="9">
        <f t="shared" si="6"/>
        <v>3.6012701285711407E-5</v>
      </c>
      <c r="M81" s="7">
        <v>0</v>
      </c>
      <c r="O81" s="4">
        <v>0</v>
      </c>
      <c r="Q81" s="7">
        <v>83346662</v>
      </c>
      <c r="S81" s="7">
        <f t="shared" si="9"/>
        <v>83346662</v>
      </c>
      <c r="U81" s="9">
        <f t="shared" si="7"/>
        <v>6.1694702810964166E-5</v>
      </c>
    </row>
    <row r="82" spans="1:21">
      <c r="A82" s="1" t="s">
        <v>206</v>
      </c>
      <c r="C82" s="7">
        <v>0</v>
      </c>
      <c r="E82" s="7">
        <v>0</v>
      </c>
      <c r="G82" s="7">
        <v>326637252</v>
      </c>
      <c r="I82" s="7">
        <f t="shared" si="8"/>
        <v>326637252</v>
      </c>
      <c r="K82" s="9">
        <f t="shared" si="6"/>
        <v>1.4113450380366332E-4</v>
      </c>
      <c r="M82" s="7">
        <v>0</v>
      </c>
      <c r="O82" s="4">
        <v>0</v>
      </c>
      <c r="Q82" s="7">
        <v>326637252</v>
      </c>
      <c r="S82" s="7">
        <f t="shared" si="9"/>
        <v>326637252</v>
      </c>
      <c r="U82" s="9">
        <f t="shared" si="7"/>
        <v>2.4178278656354602E-4</v>
      </c>
    </row>
    <row r="83" spans="1:21">
      <c r="A83" s="1" t="s">
        <v>207</v>
      </c>
      <c r="C83" s="7">
        <v>0</v>
      </c>
      <c r="E83" s="7">
        <v>0</v>
      </c>
      <c r="G83" s="7">
        <v>3605550</v>
      </c>
      <c r="I83" s="7">
        <f t="shared" si="8"/>
        <v>3605550</v>
      </c>
      <c r="K83" s="9">
        <f t="shared" si="6"/>
        <v>1.5578979650162447E-6</v>
      </c>
      <c r="M83" s="7">
        <v>0</v>
      </c>
      <c r="O83" s="4">
        <v>0</v>
      </c>
      <c r="Q83" s="7">
        <v>3605550</v>
      </c>
      <c r="S83" s="7">
        <f t="shared" si="9"/>
        <v>3605550</v>
      </c>
      <c r="U83" s="9">
        <f t="shared" si="7"/>
        <v>2.6688931551940479E-6</v>
      </c>
    </row>
    <row r="84" spans="1:21" ht="24.75" thickBot="1">
      <c r="C84" s="8">
        <f>SUM(C8:C83)</f>
        <v>0</v>
      </c>
      <c r="D84" s="7"/>
      <c r="E84" s="8">
        <f>SUM(E8:E83)</f>
        <v>2291786420809</v>
      </c>
      <c r="F84" s="7"/>
      <c r="G84" s="8">
        <f>SUM(G8:G83)</f>
        <v>22582094309</v>
      </c>
      <c r="H84" s="7"/>
      <c r="I84" s="8">
        <f>SUM(I8:I83)</f>
        <v>2314368515118</v>
      </c>
      <c r="J84" s="7"/>
      <c r="K84" s="10">
        <f>SUM(K8:K83)</f>
        <v>0.99999999999999978</v>
      </c>
      <c r="L84" s="7"/>
      <c r="M84" s="8">
        <f>SUM(M8:M83)</f>
        <v>53204000000</v>
      </c>
      <c r="N84" s="7"/>
      <c r="O84" s="8">
        <f>SUM(O8:O83)</f>
        <v>1337743361903</v>
      </c>
      <c r="P84" s="7"/>
      <c r="Q84" s="8">
        <f>SUM(Q8:Q83)</f>
        <v>-39994067657</v>
      </c>
      <c r="R84" s="7"/>
      <c r="S84" s="8">
        <f>SUM(S8:S83)</f>
        <v>1350953294246</v>
      </c>
      <c r="T84" s="4"/>
      <c r="U84" s="13">
        <f>SUM(U8:U83)</f>
        <v>0.999999999999999</v>
      </c>
    </row>
    <row r="85" spans="1:21" ht="24.75" thickTop="1"/>
  </sheetData>
  <mergeCells count="16">
    <mergeCell ref="A4:U4"/>
    <mergeCell ref="A3:U3"/>
    <mergeCell ref="A2:U2"/>
    <mergeCell ref="S7"/>
    <mergeCell ref="U7"/>
    <mergeCell ref="M6:U6"/>
    <mergeCell ref="K7"/>
    <mergeCell ref="C6:K6"/>
    <mergeCell ref="M7"/>
    <mergeCell ref="O7"/>
    <mergeCell ref="Q7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29"/>
  <sheetViews>
    <sheetView rightToLeft="1" topLeftCell="A13" workbookViewId="0">
      <selection activeCell="C33" sqref="C33"/>
    </sheetView>
  </sheetViews>
  <sheetFormatPr defaultRowHeight="24"/>
  <cols>
    <col min="1" max="1" width="30.85546875" style="1" bestFit="1" customWidth="1"/>
    <col min="2" max="2" width="1" style="1" customWidth="1"/>
    <col min="3" max="3" width="18.140625" style="1" bestFit="1" customWidth="1"/>
    <col min="4" max="4" width="1" style="1" customWidth="1"/>
    <col min="5" max="5" width="19.42578125" style="1" bestFit="1" customWidth="1"/>
    <col min="6" max="6" width="1" style="1" customWidth="1"/>
    <col min="7" max="7" width="15" style="1" bestFit="1" customWidth="1"/>
    <col min="8" max="8" width="1" style="1" customWidth="1"/>
    <col min="9" max="9" width="15" style="1" bestFit="1" customWidth="1"/>
    <col min="10" max="10" width="1" style="1" customWidth="1"/>
    <col min="11" max="11" width="18.140625" style="1" bestFit="1" customWidth="1"/>
    <col min="12" max="12" width="1" style="1" customWidth="1"/>
    <col min="13" max="13" width="19.42578125" style="1" bestFit="1" customWidth="1"/>
    <col min="14" max="14" width="1" style="1" customWidth="1"/>
    <col min="15" max="15" width="16.140625" style="1" bestFit="1" customWidth="1"/>
    <col min="16" max="16" width="1" style="1" customWidth="1"/>
    <col min="17" max="17" width="16.140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4.7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</row>
    <row r="3" spans="1:17" ht="24.75">
      <c r="A3" s="15" t="s">
        <v>125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17" ht="24.75">
      <c r="A4" s="15" t="s">
        <v>2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</row>
    <row r="6" spans="1:17" ht="24.75">
      <c r="A6" s="15" t="s">
        <v>129</v>
      </c>
      <c r="C6" s="16" t="s">
        <v>127</v>
      </c>
      <c r="D6" s="16" t="s">
        <v>127</v>
      </c>
      <c r="E6" s="16" t="s">
        <v>127</v>
      </c>
      <c r="F6" s="16" t="s">
        <v>127</v>
      </c>
      <c r="G6" s="16" t="s">
        <v>127</v>
      </c>
      <c r="H6" s="16" t="s">
        <v>127</v>
      </c>
      <c r="I6" s="16" t="s">
        <v>127</v>
      </c>
      <c r="K6" s="16" t="s">
        <v>128</v>
      </c>
      <c r="L6" s="16" t="s">
        <v>128</v>
      </c>
      <c r="M6" s="16" t="s">
        <v>128</v>
      </c>
      <c r="N6" s="16" t="s">
        <v>128</v>
      </c>
      <c r="O6" s="16" t="s">
        <v>128</v>
      </c>
      <c r="P6" s="16" t="s">
        <v>128</v>
      </c>
      <c r="Q6" s="16" t="s">
        <v>128</v>
      </c>
    </row>
    <row r="7" spans="1:17" ht="24.75">
      <c r="A7" s="16" t="s">
        <v>129</v>
      </c>
      <c r="C7" s="16" t="s">
        <v>168</v>
      </c>
      <c r="E7" s="16" t="s">
        <v>165</v>
      </c>
      <c r="G7" s="16" t="s">
        <v>166</v>
      </c>
      <c r="I7" s="16" t="s">
        <v>169</v>
      </c>
      <c r="K7" s="16" t="s">
        <v>168</v>
      </c>
      <c r="M7" s="16" t="s">
        <v>165</v>
      </c>
      <c r="O7" s="16" t="s">
        <v>166</v>
      </c>
      <c r="Q7" s="16" t="s">
        <v>169</v>
      </c>
    </row>
    <row r="8" spans="1:17">
      <c r="A8" s="1" t="s">
        <v>97</v>
      </c>
      <c r="C8" s="7">
        <v>1518808885</v>
      </c>
      <c r="D8" s="7"/>
      <c r="E8" s="7">
        <v>0</v>
      </c>
      <c r="F8" s="7"/>
      <c r="G8" s="7">
        <v>1746126170</v>
      </c>
      <c r="H8" s="7"/>
      <c r="I8" s="7">
        <f>C8+E8+G8</f>
        <v>3264935055</v>
      </c>
      <c r="J8" s="7"/>
      <c r="K8" s="7">
        <v>5076094942</v>
      </c>
      <c r="L8" s="7"/>
      <c r="M8" s="7">
        <v>0</v>
      </c>
      <c r="N8" s="7"/>
      <c r="O8" s="7">
        <v>1746126170</v>
      </c>
      <c r="P8" s="7"/>
      <c r="Q8" s="7">
        <f>O8+M8+K8</f>
        <v>6822221112</v>
      </c>
    </row>
    <row r="9" spans="1:17">
      <c r="A9" s="1" t="s">
        <v>81</v>
      </c>
      <c r="C9" s="7">
        <v>0</v>
      </c>
      <c r="D9" s="7"/>
      <c r="E9" s="7">
        <v>0</v>
      </c>
      <c r="F9" s="7"/>
      <c r="G9" s="7">
        <v>4488315</v>
      </c>
      <c r="H9" s="7"/>
      <c r="I9" s="7">
        <f t="shared" ref="I9:I27" si="0">C9+E9+G9</f>
        <v>4488315</v>
      </c>
      <c r="J9" s="7"/>
      <c r="K9" s="7">
        <v>0</v>
      </c>
      <c r="L9" s="7"/>
      <c r="M9" s="7">
        <v>0</v>
      </c>
      <c r="N9" s="7"/>
      <c r="O9" s="7">
        <v>4488315</v>
      </c>
      <c r="P9" s="7"/>
      <c r="Q9" s="7">
        <f t="shared" ref="Q9:Q27" si="1">O9+M9+K9</f>
        <v>4488315</v>
      </c>
    </row>
    <row r="10" spans="1:17">
      <c r="A10" s="1" t="s">
        <v>88</v>
      </c>
      <c r="C10" s="7">
        <v>0</v>
      </c>
      <c r="D10" s="7"/>
      <c r="E10" s="7">
        <v>-63201662</v>
      </c>
      <c r="F10" s="7"/>
      <c r="G10" s="7">
        <v>1121286732</v>
      </c>
      <c r="H10" s="7"/>
      <c r="I10" s="7">
        <f t="shared" si="0"/>
        <v>1058085070</v>
      </c>
      <c r="J10" s="7"/>
      <c r="K10" s="7">
        <v>0</v>
      </c>
      <c r="L10" s="7"/>
      <c r="M10" s="7">
        <v>3750880509</v>
      </c>
      <c r="N10" s="7"/>
      <c r="O10" s="7">
        <v>2694194553</v>
      </c>
      <c r="P10" s="7"/>
      <c r="Q10" s="7">
        <f t="shared" si="1"/>
        <v>6445075062</v>
      </c>
    </row>
    <row r="11" spans="1:17">
      <c r="A11" s="1" t="s">
        <v>152</v>
      </c>
      <c r="C11" s="7">
        <v>0</v>
      </c>
      <c r="D11" s="7"/>
      <c r="E11" s="7">
        <v>0</v>
      </c>
      <c r="F11" s="7"/>
      <c r="G11" s="7">
        <v>0</v>
      </c>
      <c r="H11" s="7"/>
      <c r="I11" s="7">
        <f t="shared" si="0"/>
        <v>0</v>
      </c>
      <c r="J11" s="7"/>
      <c r="K11" s="7">
        <v>0</v>
      </c>
      <c r="L11" s="7"/>
      <c r="M11" s="7">
        <v>0</v>
      </c>
      <c r="N11" s="7"/>
      <c r="O11" s="7">
        <v>49427734</v>
      </c>
      <c r="P11" s="7"/>
      <c r="Q11" s="7">
        <f t="shared" si="1"/>
        <v>49427734</v>
      </c>
    </row>
    <row r="12" spans="1:17">
      <c r="A12" s="1" t="s">
        <v>153</v>
      </c>
      <c r="C12" s="7">
        <v>0</v>
      </c>
      <c r="D12" s="7"/>
      <c r="E12" s="7">
        <v>0</v>
      </c>
      <c r="F12" s="7"/>
      <c r="G12" s="7">
        <v>0</v>
      </c>
      <c r="H12" s="7"/>
      <c r="I12" s="7">
        <f t="shared" si="0"/>
        <v>0</v>
      </c>
      <c r="J12" s="7"/>
      <c r="K12" s="7">
        <v>0</v>
      </c>
      <c r="L12" s="7"/>
      <c r="M12" s="7">
        <v>0</v>
      </c>
      <c r="N12" s="7"/>
      <c r="O12" s="7">
        <v>7736980</v>
      </c>
      <c r="P12" s="7"/>
      <c r="Q12" s="7">
        <f t="shared" si="1"/>
        <v>7736980</v>
      </c>
    </row>
    <row r="13" spans="1:17">
      <c r="A13" s="1" t="s">
        <v>154</v>
      </c>
      <c r="C13" s="7">
        <v>0</v>
      </c>
      <c r="D13" s="7"/>
      <c r="E13" s="7">
        <v>0</v>
      </c>
      <c r="F13" s="7"/>
      <c r="G13" s="7">
        <v>0</v>
      </c>
      <c r="H13" s="7"/>
      <c r="I13" s="7">
        <f t="shared" si="0"/>
        <v>0</v>
      </c>
      <c r="J13" s="7"/>
      <c r="K13" s="7">
        <v>0</v>
      </c>
      <c r="L13" s="7"/>
      <c r="M13" s="7">
        <v>0</v>
      </c>
      <c r="N13" s="7"/>
      <c r="O13" s="7">
        <v>186711479</v>
      </c>
      <c r="P13" s="7"/>
      <c r="Q13" s="7">
        <f t="shared" si="1"/>
        <v>186711479</v>
      </c>
    </row>
    <row r="14" spans="1:17">
      <c r="A14" s="1" t="s">
        <v>155</v>
      </c>
      <c r="C14" s="7">
        <v>0</v>
      </c>
      <c r="D14" s="7"/>
      <c r="E14" s="7">
        <v>0</v>
      </c>
      <c r="F14" s="7"/>
      <c r="G14" s="7">
        <v>0</v>
      </c>
      <c r="H14" s="7"/>
      <c r="I14" s="7">
        <f t="shared" si="0"/>
        <v>0</v>
      </c>
      <c r="J14" s="7"/>
      <c r="K14" s="7">
        <v>0</v>
      </c>
      <c r="L14" s="7"/>
      <c r="M14" s="7">
        <v>0</v>
      </c>
      <c r="N14" s="7"/>
      <c r="O14" s="7">
        <v>641759373</v>
      </c>
      <c r="P14" s="7"/>
      <c r="Q14" s="7">
        <f t="shared" si="1"/>
        <v>641759373</v>
      </c>
    </row>
    <row r="15" spans="1:17">
      <c r="A15" s="1" t="s">
        <v>156</v>
      </c>
      <c r="C15" s="7">
        <v>0</v>
      </c>
      <c r="D15" s="7"/>
      <c r="E15" s="7">
        <v>0</v>
      </c>
      <c r="F15" s="7"/>
      <c r="G15" s="7">
        <v>0</v>
      </c>
      <c r="H15" s="7"/>
      <c r="I15" s="7">
        <f t="shared" si="0"/>
        <v>0</v>
      </c>
      <c r="J15" s="7"/>
      <c r="K15" s="7">
        <v>0</v>
      </c>
      <c r="L15" s="7"/>
      <c r="M15" s="7">
        <v>0</v>
      </c>
      <c r="N15" s="7"/>
      <c r="O15" s="7">
        <v>49463036</v>
      </c>
      <c r="P15" s="7"/>
      <c r="Q15" s="7">
        <f t="shared" si="1"/>
        <v>49463036</v>
      </c>
    </row>
    <row r="16" spans="1:17">
      <c r="A16" s="1" t="s">
        <v>91</v>
      </c>
      <c r="C16" s="7">
        <v>0</v>
      </c>
      <c r="D16" s="7"/>
      <c r="E16" s="7">
        <v>1080916598</v>
      </c>
      <c r="F16" s="7"/>
      <c r="G16" s="7">
        <v>0</v>
      </c>
      <c r="H16" s="7"/>
      <c r="I16" s="7">
        <f t="shared" si="0"/>
        <v>1080916598</v>
      </c>
      <c r="J16" s="7"/>
      <c r="K16" s="7">
        <v>0</v>
      </c>
      <c r="L16" s="7"/>
      <c r="M16" s="7">
        <v>3819493183</v>
      </c>
      <c r="N16" s="7"/>
      <c r="O16" s="7">
        <v>413006439</v>
      </c>
      <c r="P16" s="7"/>
      <c r="Q16" s="7">
        <f t="shared" si="1"/>
        <v>4232499622</v>
      </c>
    </row>
    <row r="17" spans="1:17">
      <c r="A17" s="1" t="s">
        <v>157</v>
      </c>
      <c r="C17" s="7">
        <v>0</v>
      </c>
      <c r="D17" s="7"/>
      <c r="E17" s="7">
        <v>0</v>
      </c>
      <c r="F17" s="7"/>
      <c r="G17" s="7">
        <v>0</v>
      </c>
      <c r="H17" s="7"/>
      <c r="I17" s="7">
        <f t="shared" si="0"/>
        <v>0</v>
      </c>
      <c r="J17" s="7"/>
      <c r="K17" s="7">
        <v>0</v>
      </c>
      <c r="L17" s="7"/>
      <c r="M17" s="7">
        <v>0</v>
      </c>
      <c r="N17" s="7"/>
      <c r="O17" s="7">
        <v>3012837210</v>
      </c>
      <c r="P17" s="7"/>
      <c r="Q17" s="7">
        <f t="shared" si="1"/>
        <v>3012837210</v>
      </c>
    </row>
    <row r="18" spans="1:17">
      <c r="A18" s="1" t="s">
        <v>100</v>
      </c>
      <c r="C18" s="7">
        <v>1224980375</v>
      </c>
      <c r="D18" s="7"/>
      <c r="E18" s="7">
        <v>-410000673</v>
      </c>
      <c r="F18" s="7"/>
      <c r="G18" s="7">
        <v>0</v>
      </c>
      <c r="H18" s="7"/>
      <c r="I18" s="7">
        <f t="shared" si="0"/>
        <v>814979702</v>
      </c>
      <c r="J18" s="7"/>
      <c r="K18" s="7">
        <v>4863263071</v>
      </c>
      <c r="L18" s="7"/>
      <c r="M18" s="7">
        <v>815639638</v>
      </c>
      <c r="N18" s="7"/>
      <c r="O18" s="7">
        <v>604151536</v>
      </c>
      <c r="P18" s="7"/>
      <c r="Q18" s="7">
        <f t="shared" si="1"/>
        <v>6283054245</v>
      </c>
    </row>
    <row r="19" spans="1:17">
      <c r="A19" s="1" t="s">
        <v>158</v>
      </c>
      <c r="C19" s="7">
        <v>0</v>
      </c>
      <c r="D19" s="7"/>
      <c r="E19" s="7">
        <v>0</v>
      </c>
      <c r="F19" s="7"/>
      <c r="G19" s="7">
        <v>0</v>
      </c>
      <c r="H19" s="7"/>
      <c r="I19" s="7">
        <f t="shared" si="0"/>
        <v>0</v>
      </c>
      <c r="J19" s="7"/>
      <c r="K19" s="7">
        <v>0</v>
      </c>
      <c r="L19" s="7"/>
      <c r="M19" s="7">
        <v>0</v>
      </c>
      <c r="N19" s="7"/>
      <c r="O19" s="7">
        <v>179862549</v>
      </c>
      <c r="P19" s="7"/>
      <c r="Q19" s="7">
        <f t="shared" si="1"/>
        <v>179862549</v>
      </c>
    </row>
    <row r="20" spans="1:17">
      <c r="A20" s="1" t="s">
        <v>159</v>
      </c>
      <c r="C20" s="7">
        <v>0</v>
      </c>
      <c r="D20" s="7"/>
      <c r="E20" s="7">
        <v>0</v>
      </c>
      <c r="F20" s="7"/>
      <c r="G20" s="7">
        <v>0</v>
      </c>
      <c r="H20" s="7"/>
      <c r="I20" s="7">
        <f t="shared" si="0"/>
        <v>0</v>
      </c>
      <c r="J20" s="7"/>
      <c r="K20" s="7">
        <v>0</v>
      </c>
      <c r="L20" s="7"/>
      <c r="M20" s="7">
        <v>0</v>
      </c>
      <c r="N20" s="7"/>
      <c r="O20" s="7">
        <v>6768346969</v>
      </c>
      <c r="P20" s="7"/>
      <c r="Q20" s="7">
        <f t="shared" si="1"/>
        <v>6768346969</v>
      </c>
    </row>
    <row r="21" spans="1:17">
      <c r="A21" s="1" t="s">
        <v>160</v>
      </c>
      <c r="C21" s="7">
        <v>0</v>
      </c>
      <c r="D21" s="7"/>
      <c r="E21" s="7">
        <v>0</v>
      </c>
      <c r="F21" s="7"/>
      <c r="G21" s="7">
        <v>0</v>
      </c>
      <c r="H21" s="7"/>
      <c r="I21" s="7">
        <f t="shared" si="0"/>
        <v>0</v>
      </c>
      <c r="J21" s="7"/>
      <c r="K21" s="7">
        <v>0</v>
      </c>
      <c r="L21" s="7"/>
      <c r="M21" s="7">
        <v>0</v>
      </c>
      <c r="N21" s="7"/>
      <c r="O21" s="7">
        <v>198713979</v>
      </c>
      <c r="P21" s="7"/>
      <c r="Q21" s="7">
        <f t="shared" si="1"/>
        <v>198713979</v>
      </c>
    </row>
    <row r="22" spans="1:17">
      <c r="A22" s="1" t="s">
        <v>85</v>
      </c>
      <c r="C22" s="7">
        <v>0</v>
      </c>
      <c r="D22" s="7"/>
      <c r="E22" s="7">
        <v>226093373</v>
      </c>
      <c r="F22" s="7"/>
      <c r="G22" s="7">
        <v>0</v>
      </c>
      <c r="H22" s="7"/>
      <c r="I22" s="7">
        <f t="shared" si="0"/>
        <v>226093373</v>
      </c>
      <c r="J22" s="7"/>
      <c r="K22" s="7">
        <v>0</v>
      </c>
      <c r="L22" s="7"/>
      <c r="M22" s="7">
        <v>701875282</v>
      </c>
      <c r="N22" s="7"/>
      <c r="O22" s="7">
        <v>1349313275</v>
      </c>
      <c r="P22" s="7"/>
      <c r="Q22" s="7">
        <f t="shared" si="1"/>
        <v>2051188557</v>
      </c>
    </row>
    <row r="23" spans="1:17">
      <c r="A23" s="1" t="s">
        <v>161</v>
      </c>
      <c r="C23" s="7">
        <v>0</v>
      </c>
      <c r="D23" s="7"/>
      <c r="E23" s="7">
        <v>0</v>
      </c>
      <c r="F23" s="7"/>
      <c r="G23" s="7">
        <v>0</v>
      </c>
      <c r="H23" s="7"/>
      <c r="I23" s="7">
        <f t="shared" si="0"/>
        <v>0</v>
      </c>
      <c r="J23" s="7"/>
      <c r="K23" s="7">
        <v>0</v>
      </c>
      <c r="L23" s="7"/>
      <c r="M23" s="7">
        <v>0</v>
      </c>
      <c r="N23" s="7"/>
      <c r="O23" s="7">
        <v>5731279259</v>
      </c>
      <c r="P23" s="7"/>
      <c r="Q23" s="7">
        <f t="shared" si="1"/>
        <v>5731279259</v>
      </c>
    </row>
    <row r="24" spans="1:17">
      <c r="A24" s="1" t="s">
        <v>162</v>
      </c>
      <c r="C24" s="7">
        <v>0</v>
      </c>
      <c r="D24" s="7"/>
      <c r="E24" s="7">
        <v>0</v>
      </c>
      <c r="F24" s="7"/>
      <c r="G24" s="7">
        <v>0</v>
      </c>
      <c r="H24" s="7"/>
      <c r="I24" s="7">
        <f t="shared" si="0"/>
        <v>0</v>
      </c>
      <c r="J24" s="7"/>
      <c r="K24" s="7">
        <v>0</v>
      </c>
      <c r="L24" s="7"/>
      <c r="M24" s="7">
        <v>0</v>
      </c>
      <c r="N24" s="7"/>
      <c r="O24" s="7">
        <v>609894515</v>
      </c>
      <c r="P24" s="7"/>
      <c r="Q24" s="7">
        <f t="shared" si="1"/>
        <v>609894515</v>
      </c>
    </row>
    <row r="25" spans="1:17">
      <c r="A25" s="1" t="s">
        <v>163</v>
      </c>
      <c r="C25" s="7">
        <v>0</v>
      </c>
      <c r="D25" s="7"/>
      <c r="E25" s="7">
        <v>0</v>
      </c>
      <c r="F25" s="7"/>
      <c r="G25" s="7">
        <v>0</v>
      </c>
      <c r="H25" s="7"/>
      <c r="I25" s="7">
        <f t="shared" si="0"/>
        <v>0</v>
      </c>
      <c r="J25" s="7"/>
      <c r="K25" s="7">
        <v>0</v>
      </c>
      <c r="L25" s="7"/>
      <c r="M25" s="7">
        <v>0</v>
      </c>
      <c r="N25" s="7"/>
      <c r="O25" s="7">
        <v>669878563</v>
      </c>
      <c r="P25" s="7"/>
      <c r="Q25" s="7">
        <f t="shared" si="1"/>
        <v>669878563</v>
      </c>
    </row>
    <row r="26" spans="1:17">
      <c r="A26" s="1" t="s">
        <v>94</v>
      </c>
      <c r="C26" s="7">
        <v>21140064</v>
      </c>
      <c r="D26" s="7"/>
      <c r="E26" s="7">
        <v>9832066</v>
      </c>
      <c r="F26" s="7"/>
      <c r="G26" s="7">
        <v>0</v>
      </c>
      <c r="H26" s="7"/>
      <c r="I26" s="7">
        <f t="shared" si="0"/>
        <v>30972130</v>
      </c>
      <c r="J26" s="7"/>
      <c r="K26" s="7">
        <v>64254144</v>
      </c>
      <c r="L26" s="7"/>
      <c r="M26" s="7">
        <v>34286183</v>
      </c>
      <c r="N26" s="7"/>
      <c r="O26" s="7">
        <v>0</v>
      </c>
      <c r="P26" s="7"/>
      <c r="Q26" s="7">
        <f t="shared" si="1"/>
        <v>98540327</v>
      </c>
    </row>
    <row r="27" spans="1:17">
      <c r="A27" s="1" t="s">
        <v>103</v>
      </c>
      <c r="C27" s="7">
        <v>0</v>
      </c>
      <c r="D27" s="7"/>
      <c r="E27" s="7">
        <v>-33433758</v>
      </c>
      <c r="F27" s="7"/>
      <c r="G27" s="7">
        <v>0</v>
      </c>
      <c r="H27" s="7"/>
      <c r="I27" s="7">
        <f t="shared" si="0"/>
        <v>-33433758</v>
      </c>
      <c r="J27" s="7"/>
      <c r="K27" s="7">
        <v>0</v>
      </c>
      <c r="L27" s="7"/>
      <c r="M27" s="7">
        <v>-33433758</v>
      </c>
      <c r="N27" s="7"/>
      <c r="O27" s="7">
        <v>0</v>
      </c>
      <c r="P27" s="7"/>
      <c r="Q27" s="7">
        <f t="shared" si="1"/>
        <v>-33433758</v>
      </c>
    </row>
    <row r="28" spans="1:17" ht="24.75" thickBot="1">
      <c r="C28" s="8">
        <f>SUM(C8:C27)</f>
        <v>2764929324</v>
      </c>
      <c r="D28" s="7"/>
      <c r="E28" s="8">
        <f>SUM(E8:E27)</f>
        <v>810205944</v>
      </c>
      <c r="F28" s="7"/>
      <c r="G28" s="8">
        <f>SUM(G8:G27)</f>
        <v>2871901217</v>
      </c>
      <c r="H28" s="7"/>
      <c r="I28" s="8">
        <f>SUM(I8:I27)</f>
        <v>6447036485</v>
      </c>
      <c r="J28" s="7"/>
      <c r="K28" s="8">
        <f>SUM(K8:K27)</f>
        <v>10003612157</v>
      </c>
      <c r="L28" s="7"/>
      <c r="M28" s="8">
        <f>SUM(M8:M27)</f>
        <v>9088741037</v>
      </c>
      <c r="N28" s="7"/>
      <c r="O28" s="8">
        <f>SUM(O8:O27)</f>
        <v>24917191934</v>
      </c>
      <c r="P28" s="7"/>
      <c r="Q28" s="8">
        <f>SUM(Q8:Q27)</f>
        <v>44009545128</v>
      </c>
    </row>
    <row r="29" spans="1:17" ht="24.75" thickTop="1">
      <c r="C29" s="12"/>
      <c r="E29" s="12"/>
      <c r="G29" s="12"/>
      <c r="K29" s="12"/>
      <c r="M29" s="12"/>
      <c r="O29" s="12"/>
    </row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سهام</vt:lpstr>
      <vt:lpstr>اوراق مشارکت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Akrami, Abbas</dc:creator>
  <cp:lastModifiedBy>Ghayouri, Ali</cp:lastModifiedBy>
  <dcterms:created xsi:type="dcterms:W3CDTF">2023-12-31T14:53:33Z</dcterms:created>
  <dcterms:modified xsi:type="dcterms:W3CDTF">2023-12-31T15:22:00Z</dcterms:modified>
</cp:coreProperties>
</file>