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بهمن ماه 1402\"/>
    </mc:Choice>
  </mc:AlternateContent>
  <xr:revisionPtr revIDLastSave="0" documentId="13_ncr:1_{E2811BA4-E2A6-4E56-BE2A-A333FD6B11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1" i="10" l="1"/>
  <c r="I91" i="10"/>
  <c r="G11" i="15"/>
  <c r="E11" i="15"/>
  <c r="E8" i="15"/>
  <c r="E9" i="15"/>
  <c r="E10" i="15"/>
  <c r="E7" i="15"/>
  <c r="C11" i="15"/>
  <c r="C10" i="15"/>
  <c r="C9" i="15"/>
  <c r="C8" i="15"/>
  <c r="C7" i="15"/>
  <c r="K11" i="13"/>
  <c r="K9" i="13"/>
  <c r="K10" i="13"/>
  <c r="K8" i="13"/>
  <c r="G11" i="13"/>
  <c r="G9" i="13"/>
  <c r="G10" i="13"/>
  <c r="G8" i="13"/>
  <c r="Q30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8" i="12"/>
  <c r="I30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8" i="12"/>
  <c r="C30" i="12"/>
  <c r="E30" i="12"/>
  <c r="G30" i="12"/>
  <c r="K30" i="12"/>
  <c r="M30" i="12"/>
  <c r="O30" i="12"/>
  <c r="S123" i="11"/>
  <c r="K123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8" i="11"/>
  <c r="Q123" i="11"/>
  <c r="O123" i="11"/>
  <c r="M123" i="11"/>
  <c r="I123" i="11"/>
  <c r="G123" i="11"/>
  <c r="E123" i="11"/>
  <c r="C123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05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E87" i="9"/>
  <c r="G87" i="9"/>
  <c r="I87" i="9"/>
  <c r="M87" i="9"/>
  <c r="O87" i="9"/>
  <c r="Q87" i="9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77" i="11"/>
  <c r="S76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7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8" i="11"/>
  <c r="J96" i="10"/>
  <c r="P96" i="10"/>
  <c r="J92" i="10"/>
  <c r="P92" i="10"/>
  <c r="Q11" i="10"/>
  <c r="Q9" i="10"/>
  <c r="Q10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8" i="10"/>
  <c r="Q81" i="9"/>
  <c r="Q82" i="9"/>
  <c r="Q83" i="9"/>
  <c r="Q84" i="9"/>
  <c r="Q85" i="9"/>
  <c r="Q86" i="9"/>
  <c r="Q80" i="9"/>
  <c r="I82" i="9"/>
  <c r="I81" i="9"/>
  <c r="Q75" i="9"/>
  <c r="Q76" i="9"/>
  <c r="Q77" i="9"/>
  <c r="Q78" i="9"/>
  <c r="Q79" i="9"/>
  <c r="Q74" i="9"/>
  <c r="Q73" i="9"/>
  <c r="Q72" i="9"/>
  <c r="Q71" i="9"/>
  <c r="Q70" i="9"/>
  <c r="Q69" i="9"/>
  <c r="Q6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8" i="9"/>
  <c r="S12" i="8"/>
  <c r="Q12" i="8"/>
  <c r="O12" i="8"/>
  <c r="M12" i="8"/>
  <c r="K12" i="8"/>
  <c r="I12" i="8"/>
  <c r="Y73" i="1"/>
  <c r="E9" i="14"/>
  <c r="C9" i="14"/>
  <c r="I11" i="13"/>
  <c r="E11" i="13"/>
  <c r="O91" i="10"/>
  <c r="M91" i="10"/>
  <c r="G91" i="10"/>
  <c r="E91" i="10"/>
  <c r="S16" i="7"/>
  <c r="Q16" i="7"/>
  <c r="O16" i="7"/>
  <c r="M16" i="7"/>
  <c r="K16" i="7"/>
  <c r="I16" i="7"/>
  <c r="Q11" i="6"/>
  <c r="O11" i="6"/>
  <c r="M11" i="6"/>
  <c r="K11" i="6"/>
  <c r="AI17" i="3"/>
  <c r="AG17" i="3"/>
  <c r="AA17" i="3"/>
  <c r="W17" i="3"/>
  <c r="S17" i="3"/>
  <c r="Q17" i="3"/>
  <c r="W73" i="1"/>
  <c r="U73" i="1"/>
  <c r="O73" i="1"/>
  <c r="K73" i="1"/>
  <c r="G73" i="1"/>
  <c r="E73" i="1"/>
  <c r="U85" i="11" l="1"/>
  <c r="U92" i="11"/>
  <c r="U113" i="11"/>
  <c r="U15" i="11"/>
  <c r="U31" i="11"/>
  <c r="U47" i="11"/>
  <c r="U59" i="11"/>
  <c r="U67" i="11"/>
  <c r="U75" i="11"/>
  <c r="U115" i="11"/>
  <c r="U49" i="11"/>
  <c r="U68" i="11"/>
  <c r="U99" i="11"/>
  <c r="U100" i="11"/>
  <c r="U116" i="11"/>
  <c r="U18" i="11"/>
  <c r="U34" i="11"/>
  <c r="U50" i="11"/>
  <c r="U61" i="11"/>
  <c r="U69" i="11"/>
  <c r="U77" i="11"/>
  <c r="U101" i="11"/>
  <c r="U117" i="11"/>
  <c r="U19" i="11"/>
  <c r="U35" i="11"/>
  <c r="U51" i="11"/>
  <c r="U62" i="11"/>
  <c r="U70" i="11"/>
  <c r="U8" i="11"/>
  <c r="U105" i="11"/>
  <c r="U9" i="11"/>
  <c r="U64" i="11"/>
  <c r="U121" i="11"/>
  <c r="U23" i="11"/>
  <c r="U39" i="11"/>
  <c r="U53" i="11"/>
  <c r="U63" i="11"/>
  <c r="U71" i="11"/>
  <c r="U107" i="11"/>
  <c r="U25" i="11"/>
  <c r="U41" i="11"/>
  <c r="U55" i="11"/>
  <c r="U72" i="11"/>
  <c r="U83" i="11"/>
  <c r="U84" i="11"/>
  <c r="U108" i="11"/>
  <c r="U10" i="11"/>
  <c r="U26" i="11"/>
  <c r="U42" i="11"/>
  <c r="U57" i="11"/>
  <c r="U65" i="11"/>
  <c r="U73" i="11"/>
  <c r="U91" i="11"/>
  <c r="U109" i="11"/>
  <c r="U11" i="11"/>
  <c r="U27" i="11"/>
  <c r="U43" i="11"/>
  <c r="U58" i="11"/>
  <c r="U66" i="11"/>
  <c r="U74" i="11"/>
  <c r="U17" i="11"/>
  <c r="U33" i="11"/>
  <c r="U60" i="11"/>
  <c r="U76" i="11"/>
  <c r="U56" i="11"/>
  <c r="U48" i="11"/>
  <c r="U40" i="11"/>
  <c r="U32" i="11"/>
  <c r="U24" i="11"/>
  <c r="U16" i="11"/>
  <c r="U122" i="11"/>
  <c r="U114" i="11"/>
  <c r="U106" i="11"/>
  <c r="U98" i="11"/>
  <c r="U90" i="11"/>
  <c r="U82" i="11"/>
  <c r="U97" i="11"/>
  <c r="U89" i="11"/>
  <c r="U81" i="11"/>
  <c r="U54" i="11"/>
  <c r="U46" i="11"/>
  <c r="U38" i="11"/>
  <c r="U30" i="11"/>
  <c r="U22" i="11"/>
  <c r="U14" i="11"/>
  <c r="U120" i="11"/>
  <c r="U112" i="11"/>
  <c r="U104" i="11"/>
  <c r="U96" i="11"/>
  <c r="U88" i="11"/>
  <c r="U80" i="11"/>
  <c r="U45" i="11"/>
  <c r="U37" i="11"/>
  <c r="U29" i="11"/>
  <c r="U21" i="11"/>
  <c r="U13" i="11"/>
  <c r="U119" i="11"/>
  <c r="U111" i="11"/>
  <c r="U103" i="11"/>
  <c r="U95" i="11"/>
  <c r="U87" i="11"/>
  <c r="U79" i="11"/>
  <c r="U52" i="11"/>
  <c r="U44" i="11"/>
  <c r="U36" i="11"/>
  <c r="U28" i="11"/>
  <c r="U20" i="11"/>
  <c r="U12" i="11"/>
  <c r="U118" i="11"/>
  <c r="U110" i="11"/>
  <c r="U102" i="11"/>
  <c r="U94" i="11"/>
  <c r="U86" i="11"/>
  <c r="U78" i="11"/>
  <c r="U93" i="11"/>
  <c r="S11" i="6"/>
  <c r="U123" i="11" l="1"/>
</calcChain>
</file>

<file path=xl/sharedStrings.xml><?xml version="1.0" encoding="utf-8"?>
<sst xmlns="http://schemas.openxmlformats.org/spreadsheetml/2006/main" count="1500" uniqueCount="236">
  <si>
    <t>صندوق سرمایه‌گذاری مشترک امید توسعه</t>
  </si>
  <si>
    <t>صورت وضعیت پورتفوی</t>
  </si>
  <si>
    <t>برای ماه منتهی به 1402/11/30</t>
  </si>
  <si>
    <t>نام شرکت</t>
  </si>
  <si>
    <t>1402/10/30</t>
  </si>
  <si>
    <t>تغییرات طی دوره</t>
  </si>
  <si>
    <t>1402/11/30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</si>
  <si>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</si>
  <si>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</si>
  <si>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</si>
  <si>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</si>
  <si>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</si>
  <si>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</si>
  <si>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</si>
  <si>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</si>
  <si>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اختیارف خودرو-2400-1402/11/11</t>
  </si>
  <si>
    <t>0.00%</t>
  </si>
  <si>
    <t>اختیارف خودرو-2600-1402/11/11</t>
  </si>
  <si>
    <t>اقتصادی و خودکفایی آزادگان</t>
  </si>
  <si>
    <t>ایران‌ خودرو</t>
  </si>
  <si>
    <t>بانک خاورمیانه</t>
  </si>
  <si>
    <t>بانک ملت</t>
  </si>
  <si>
    <t>بهمن  دیزل</t>
  </si>
  <si>
    <t>پارس‌ دارو</t>
  </si>
  <si>
    <t>پالایش نفت اصفهان</t>
  </si>
  <si>
    <t>پالایش نفت بندرعباس</t>
  </si>
  <si>
    <t>پالایش نفت تبریز</t>
  </si>
  <si>
    <t>پتروشیمی پردیس</t>
  </si>
  <si>
    <t>پتروشیمی تندگویان</t>
  </si>
  <si>
    <t>پتروشیمی‌شیراز</t>
  </si>
  <si>
    <t>پرتو بار فرابر خلیج فارس</t>
  </si>
  <si>
    <t>تراکتورسازی‌ایران‌</t>
  </si>
  <si>
    <t>توزیع دارو پخش</t>
  </si>
  <si>
    <t>توسعه معدنی و صنعتی صبانور</t>
  </si>
  <si>
    <t>توسعه‌معادن‌وفلزات‌</t>
  </si>
  <si>
    <t>ح. مبین انرژی خلیج فارس</t>
  </si>
  <si>
    <t>داروپخش‌ (هلدینگ‌</t>
  </si>
  <si>
    <t>زغال سنگ پروده طبس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</si>
  <si>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</si>
  <si>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</si>
  <si>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</si>
  <si>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</si>
  <si>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سرمایه‌گذاری‌ سپه‌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</si>
  <si>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</si>
  <si>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</si>
  <si>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</si>
  <si>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</si>
  <si>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</si>
  <si>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</si>
  <si>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</si>
  <si>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شمال‌</t>
  </si>
  <si>
    <t>سیمان‌هرمزگان‌</t>
  </si>
  <si>
    <t>شرکت صنایع غذایی مینو شرق</t>
  </si>
  <si>
    <t>صبا فولاد خلیج فارس</t>
  </si>
  <si>
    <t>صنایع پتروشیمی کرمانشاه</t>
  </si>
  <si>
    <t>صنایع‌ کاشی‌ و سرامیک‌ سینا</t>
  </si>
  <si>
    <t>صنایع‌خاک‌چینی‌ایران‌</t>
  </si>
  <si>
    <t>صنعتی دوده فام</t>
  </si>
  <si>
    <t>فولاد آلیاژی ایران</t>
  </si>
  <si>
    <t>فولاد مبارکه اصفهان</t>
  </si>
  <si>
    <t>فولاد کاوه جنوب کیش</t>
  </si>
  <si>
    <t>قاسم ایران</t>
  </si>
  <si>
    <t>گروه‌بهمن‌</t>
  </si>
  <si>
    <t>گسترش سوخت سبززاگرس(سهامی عام)</t>
  </si>
  <si>
    <t>گسترش نفت و گاز پارسیان</t>
  </si>
  <si>
    <t>گلتاش‌</t>
  </si>
  <si>
    <t>مبین انرژی خلیج فارس</t>
  </si>
  <si>
    <t>مدیریت صنعت شوینده ت.ص.بهشهر</t>
  </si>
  <si>
    <t>مس‌ شهیدباهنر</t>
  </si>
  <si>
    <t>ملی‌ صنایع‌ مس‌ ایران‌</t>
  </si>
  <si>
    <t>مولد نیروگاهی تجارت فارس</t>
  </si>
  <si>
    <t>نفت سپاهان</t>
  </si>
  <si>
    <t>نفت‌ بهران‌</t>
  </si>
  <si>
    <t>کشت و دامداری فکا</t>
  </si>
  <si>
    <t>کویر تایر</t>
  </si>
  <si>
    <t>تولیدی چدن سازان</t>
  </si>
  <si>
    <t>پارس فنر</t>
  </si>
  <si>
    <t>نوردوقطعات‌ فولادی‌</t>
  </si>
  <si>
    <t>ح توسعه معدنی و صنعتی صبانور</t>
  </si>
  <si>
    <t>اختیارف شستا-1212-1402/12/09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</si>
  <si>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</si>
  <si>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</si>
  <si>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</si>
  <si>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</si>
  <si>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</si>
  <si>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</si>
  <si>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</si>
  <si>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</si>
  <si>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</si>
  <si>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</si>
  <si>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اسنادخزانه-م4بودجه00-030522</t>
  </si>
  <si>
    <t>بله</t>
  </si>
  <si>
    <t>1400/03/11</t>
  </si>
  <si>
    <t>1403/05/22</t>
  </si>
  <si>
    <t>اسنادخزانه-م6بودجه00-030723</t>
  </si>
  <si>
    <t>1400/02/22</t>
  </si>
  <si>
    <t>1403/07/23</t>
  </si>
  <si>
    <t>اسنادخزانه-م6بودجه01-030814</t>
  </si>
  <si>
    <t>1401/12/10</t>
  </si>
  <si>
    <t>1403/08/14</t>
  </si>
  <si>
    <t>صکوک اجاره صملی404-6ماهه18%</t>
  </si>
  <si>
    <t>1400/05/05</t>
  </si>
  <si>
    <t>1404/05/04</t>
  </si>
  <si>
    <t>گام بانک ملت0211</t>
  </si>
  <si>
    <t>1402/02/16</t>
  </si>
  <si>
    <t>مرابحه عام دولت130-ش.خ031110</t>
  </si>
  <si>
    <t>1402/05/10</t>
  </si>
  <si>
    <t>1403/11/10</t>
  </si>
  <si>
    <t>مرابحه عام دولت3-ش.خ0211</t>
  </si>
  <si>
    <t>1399/03/13</t>
  </si>
  <si>
    <t>1402/11/13</t>
  </si>
  <si>
    <t>مرابحه عام دولت94-ش.خ030816</t>
  </si>
  <si>
    <t>1400/09/16</t>
  </si>
  <si>
    <t>1403/08/16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</si>
  <si>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</si>
  <si>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</si>
  <si>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</si>
  <si>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</si>
  <si>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</si>
  <si>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</si>
  <si>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</si>
  <si>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</si>
  <si>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</si>
  <si>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</si>
  <si>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</si>
  <si>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</si>
  <si>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</si>
  <si>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</si>
  <si>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</si>
  <si>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</si>
  <si>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 xml:space="preserve">بانک خاورمیانه ظفر </t>
  </si>
  <si>
    <t>1009-10-810-707074687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</si>
  <si>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</si>
  <si>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</si>
  <si>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</si>
  <si>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</si>
  <si>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</si>
  <si>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</si>
  <si>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</si>
  <si>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</si>
  <si>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</si>
  <si>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</si>
  <si>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دولت5-ش.خ 0209</t>
  </si>
  <si>
    <t>1402/09/27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</si>
  <si>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</si>
  <si>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</si>
  <si>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</si>
  <si>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</si>
  <si>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</si>
  <si>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</si>
  <si>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1402/11/11</t>
  </si>
  <si>
    <t>1402/10/28</t>
  </si>
  <si>
    <t>1402/10/06</t>
  </si>
  <si>
    <t>1402/07/30</t>
  </si>
  <si>
    <t>بهای فروش</t>
  </si>
  <si>
    <t>ارزش دفتری</t>
  </si>
  <si>
    <t>سود و زیان ناشی از تغییر قیمت</t>
  </si>
  <si>
    <t>سود و زیان ناشی از فروش</t>
  </si>
  <si>
    <t>صنایع فروآلیاژ ایران</t>
  </si>
  <si>
    <t>نفت ایرانول</t>
  </si>
  <si>
    <t>ح . سرمایه‌گذاری‌ سپه‌</t>
  </si>
  <si>
    <t>بانک‌اقتصادنوین‌</t>
  </si>
  <si>
    <t>توسعه معادن کرومیت کاوندگان</t>
  </si>
  <si>
    <t>سرمایه‌ گذاری‌ پارس‌ توشه‌</t>
  </si>
  <si>
    <t>بانک تجارت</t>
  </si>
  <si>
    <t>کاشی‌ وسرامیک‌ حافظ‌</t>
  </si>
  <si>
    <t>ح. گسترش سوخت سبززاگرس(س. عام)</t>
  </si>
  <si>
    <t>اسنادخزانه-م21بودجه98-020906</t>
  </si>
  <si>
    <t>اسنادخزانه-م20بودجه98-020806</t>
  </si>
  <si>
    <t>اسنادخزانه-م10بودجه99-020807</t>
  </si>
  <si>
    <t>اسناد خزانه-م1بودجه01-040326</t>
  </si>
  <si>
    <t>اسناد خزانه-م3بودجه01-040520</t>
  </si>
  <si>
    <t>گواهی اعتبار مولد سپه0207</t>
  </si>
  <si>
    <t>گام بانک صادرات ایران0207</t>
  </si>
  <si>
    <t>گواهی اعتبار مولد سامان0207</t>
  </si>
  <si>
    <t>گواهی اعتبارمولد رفاه0208</t>
  </si>
  <si>
    <t>گواهی اعتبار مولد سامان0208</t>
  </si>
  <si>
    <t>اسنادخزانه-م5بودجه01-041015</t>
  </si>
  <si>
    <t>اسنادخزانه-م4بودجه01-040917</t>
  </si>
  <si>
    <t>اسنادخزانه-م8بودجه01-040728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</si>
  <si>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</si>
  <si>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</si>
  <si>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</si>
  <si>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</si>
  <si>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</si>
  <si>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</si>
  <si>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</si>
  <si>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</si>
  <si>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</si>
  <si>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</si>
  <si>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</si>
  <si>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</si>
  <si>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</si>
  <si>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</si>
  <si>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</si>
  <si>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1402/11/01</t>
  </si>
  <si>
    <t>-</t>
  </si>
  <si>
    <t>اختیارخ شستا-1112-1402/12/09</t>
  </si>
  <si>
    <t>ارزشیابی اوراق اختیارخ شستا-1212-1402/12/09</t>
  </si>
  <si>
    <t>ارزشیابی اوراق اختیارخ خساپا-2200-1402/12/23</t>
  </si>
  <si>
    <t>ارزشیابی اوراق اختیارخ خساپا-2400-1402/12/23</t>
  </si>
  <si>
    <t>ارزشیابی اوراق اختیارخ خودرو-2400-1402/12/02</t>
  </si>
  <si>
    <t>ارزشیابی اوراق اختیارخ خودرو-2600-1402/12/02</t>
  </si>
  <si>
    <t>ارزشیابی اوراق اختیارخ شپنا-8000-1402/12/02</t>
  </si>
  <si>
    <t>ارزشیابی اوراق اختیارخ وبملت-4500-1403/01/29</t>
  </si>
  <si>
    <t>ارزشیابی اوراق اختیارخ وبملت-5000-1403/01/29</t>
  </si>
  <si>
    <t>ارزشیابی اوراق اختیارخ شستا-1300-1403/02/12</t>
  </si>
  <si>
    <t>ارزشیابی اوراق اختیارخ شستا-1100-1403/02/12</t>
  </si>
  <si>
    <t>ارزشیابی اوراق اختیارخ وبملت-1800-1403/03/23</t>
  </si>
  <si>
    <t>اختیارخ شستا-1312-1402/12/09</t>
  </si>
  <si>
    <t>اختیارخ خودرو-2600-1402/11/11</t>
  </si>
  <si>
    <t>اختیارخ خودرو-2400-1402/11/11</t>
  </si>
  <si>
    <t>اختیارخ وبملت-4500-1402/11/25</t>
  </si>
  <si>
    <t>اختیارخ وبملت-5000-1402/11/25</t>
  </si>
  <si>
    <t>اختیارخ خودرو-2200-1402/09/08</t>
  </si>
  <si>
    <t>اختیارخ خودرو-2400-1402/09/08</t>
  </si>
  <si>
    <t>اختیارخ خودرو-2600-1402/09/08</t>
  </si>
  <si>
    <t>اختیارخ خودرو-2400-1402/10/06</t>
  </si>
  <si>
    <t>اختیارخ خودرو-2600-1402/10/06</t>
  </si>
  <si>
    <t>اختیارخ شپنا-8000-1402/10/03</t>
  </si>
  <si>
    <t>اختیارخ شپنا-9000-1402/10/03</t>
  </si>
  <si>
    <t>اختیارخ شپنا-10000-1402/10/03</t>
  </si>
  <si>
    <t>اختیارخ خساپا-2200-1402/12/23</t>
  </si>
  <si>
    <t>اختیارخ شستا-1112-1402/09/15</t>
  </si>
  <si>
    <t>اختیارخ شستا-1212-1402/09/15</t>
  </si>
  <si>
    <t>اختیارف فملی-9000-1402/09/05</t>
  </si>
  <si>
    <t>اختیارخ وبملت-4000-1402/09/29</t>
  </si>
  <si>
    <t>اختیارخ وبملت-4500-1402/09/29</t>
  </si>
  <si>
    <t>اختیارخ وبملت-5000-1402/09/29</t>
  </si>
  <si>
    <t>اختیارخ وبملت-5500-1402/09/29</t>
  </si>
  <si>
    <t>اختیارخ فولاد-5000-1402/09/29</t>
  </si>
  <si>
    <t>اختیارخ فولاد-5500-1402/09/29</t>
  </si>
  <si>
    <t>اختیارخ فولاد-6000-1402/09/29</t>
  </si>
  <si>
    <t>اختیارخ شستا-1112-1402/10/13</t>
  </si>
  <si>
    <t>اختیارخ شستا-1212-1402/10/13</t>
  </si>
  <si>
    <t>اختیارخ شستا-1312-1402/10/13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</si>
</sst>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  <family val="2"/>
    </font>
    <font>
      <b/>
      <sz val="16"/>
      <color rgb="FF000000"/>
      <name val="B Mitra"/>
      <charset val="178"/>
    </font>
    <font>
      <sz val="16"/>
      <name val="B Mitra"/>
      <charset val="178"/>
    </font>
    <font>
      <sz val="16"/>
      <color rgb="FF000000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37" fontId="3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37" fontId="3" fillId="0" borderId="0" xfId="0" applyNumberFormat="1" applyFont="1"/>
    <xf numFmtId="0" fontId="3" fillId="2" borderId="0" xfId="0" applyFont="1" applyFill="1"/>
    <xf numFmtId="10" fontId="3" fillId="0" borderId="0" xfId="0" applyNumberFormat="1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164" fontId="3" fillId="0" borderId="0" xfId="1" applyNumberFormat="1" applyFont="1" applyFill="1"/>
    <xf numFmtId="164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5"/>
  <sheetViews>
    <sheetView rightToLeft="1" tabSelected="1" workbookViewId="0">
      <selection activeCell="M64" sqref="A64:M66"/>
    </sheetView>
  </sheetViews>
  <sheetFormatPr defaultRowHeight="24"/>
  <cols>
    <col min="1" max="1" width="35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8" style="1" customWidth="1"/>
    <col min="10" max="10" width="1" style="1" customWidth="1"/>
    <col min="11" max="11" width="25" style="1" customWidth="1"/>
    <col min="12" max="12" width="1" style="1" customWidth="1"/>
    <col min="13" max="13" width="20" style="1" customWidth="1"/>
    <col min="14" max="14" width="1" style="1" customWidth="1"/>
    <col min="15" max="15" width="25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  <c r="T2" s="21" t="s">
        <v>0</v>
      </c>
      <c r="U2" s="21" t="s">
        <v>0</v>
      </c>
      <c r="V2" s="21" t="s">
        <v>0</v>
      </c>
      <c r="W2" s="21" t="s">
        <v>0</v>
      </c>
      <c r="X2" s="21" t="s">
        <v>0</v>
      </c>
      <c r="Y2" s="21" t="s">
        <v>0</v>
      </c>
    </row>
    <row r="3" spans="1:25" ht="24.75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  <c r="L3" s="21" t="s">
        <v>1</v>
      </c>
      <c r="M3" s="21" t="s">
        <v>1</v>
      </c>
      <c r="N3" s="21" t="s">
        <v>1</v>
      </c>
      <c r="O3" s="21" t="s">
        <v>1</v>
      </c>
      <c r="P3" s="21" t="s">
        <v>1</v>
      </c>
      <c r="Q3" s="21" t="s">
        <v>1</v>
      </c>
      <c r="R3" s="21" t="s">
        <v>1</v>
      </c>
      <c r="S3" s="21" t="s">
        <v>1</v>
      </c>
      <c r="T3" s="21" t="s">
        <v>1</v>
      </c>
      <c r="U3" s="21" t="s">
        <v>1</v>
      </c>
      <c r="V3" s="21" t="s">
        <v>1</v>
      </c>
      <c r="W3" s="21" t="s">
        <v>1</v>
      </c>
      <c r="X3" s="21" t="s">
        <v>1</v>
      </c>
      <c r="Y3" s="21" t="s">
        <v>1</v>
      </c>
    </row>
    <row r="4" spans="1:25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  <c r="T4" s="21" t="s">
        <v>2</v>
      </c>
      <c r="U4" s="21" t="s">
        <v>2</v>
      </c>
      <c r="V4" s="21" t="s">
        <v>2</v>
      </c>
      <c r="W4" s="21" t="s">
        <v>2</v>
      </c>
      <c r="X4" s="21" t="s">
        <v>2</v>
      </c>
      <c r="Y4" s="21" t="s">
        <v>2</v>
      </c>
    </row>
    <row r="6" spans="1:25" ht="24.75">
      <c r="A6" s="20" t="s">
        <v>3</v>
      </c>
      <c r="C6" s="20" t="s">
        <v>4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>
      <c r="A7" s="20" t="s">
        <v>3</v>
      </c>
      <c r="C7" s="20" t="s">
        <v>7</v>
      </c>
      <c r="E7" s="20" t="s">
        <v>8</v>
      </c>
      <c r="G7" s="20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5" ht="24.7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>
      <c r="A9" s="1" t="s">
        <v>15</v>
      </c>
      <c r="C9" s="6">
        <v>8000000</v>
      </c>
      <c r="D9" s="6"/>
      <c r="E9" s="6">
        <v>151038878</v>
      </c>
      <c r="F9" s="6"/>
      <c r="G9" s="6">
        <v>15995880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0</v>
      </c>
      <c r="R9" s="6"/>
      <c r="S9" s="6">
        <v>0</v>
      </c>
      <c r="T9" s="6"/>
      <c r="U9" s="6">
        <v>0</v>
      </c>
      <c r="V9" s="6"/>
      <c r="W9" s="6">
        <v>0</v>
      </c>
      <c r="X9" s="4"/>
      <c r="Y9" s="7">
        <v>0</v>
      </c>
    </row>
    <row r="10" spans="1:25">
      <c r="A10" s="1" t="s">
        <v>17</v>
      </c>
      <c r="C10" s="6">
        <v>19038000</v>
      </c>
      <c r="D10" s="6"/>
      <c r="E10" s="6">
        <v>1080824017</v>
      </c>
      <c r="F10" s="6"/>
      <c r="G10" s="6">
        <v>114198586.29000001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0</v>
      </c>
      <c r="R10" s="6"/>
      <c r="S10" s="6">
        <v>0</v>
      </c>
      <c r="T10" s="6"/>
      <c r="U10" s="6">
        <v>0</v>
      </c>
      <c r="V10" s="6"/>
      <c r="W10" s="6">
        <v>0</v>
      </c>
      <c r="X10" s="4"/>
      <c r="Y10" s="7">
        <v>0</v>
      </c>
    </row>
    <row r="11" spans="1:25">
      <c r="A11" s="1" t="s">
        <v>18</v>
      </c>
      <c r="C11" s="6">
        <v>8017199</v>
      </c>
      <c r="D11" s="6"/>
      <c r="E11" s="6">
        <v>47046778952</v>
      </c>
      <c r="F11" s="6"/>
      <c r="G11" s="6">
        <v>56663121294.904503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8017199</v>
      </c>
      <c r="R11" s="6"/>
      <c r="S11" s="6">
        <v>6460</v>
      </c>
      <c r="T11" s="6"/>
      <c r="U11" s="6">
        <v>47046778952</v>
      </c>
      <c r="V11" s="6"/>
      <c r="W11" s="6">
        <v>51482948462.037003</v>
      </c>
      <c r="X11" s="4"/>
      <c r="Y11" s="7">
        <v>2.2455198701416012E-3</v>
      </c>
    </row>
    <row r="12" spans="1:25">
      <c r="A12" s="1" t="s">
        <v>19</v>
      </c>
      <c r="C12" s="6">
        <v>92095000</v>
      </c>
      <c r="D12" s="6"/>
      <c r="E12" s="6">
        <v>243256686810</v>
      </c>
      <c r="F12" s="6"/>
      <c r="G12" s="6">
        <v>258345732064.5</v>
      </c>
      <c r="H12" s="6"/>
      <c r="I12" s="6">
        <v>5250000</v>
      </c>
      <c r="J12" s="6"/>
      <c r="K12" s="6">
        <v>13970780636</v>
      </c>
      <c r="L12" s="6"/>
      <c r="M12" s="6">
        <v>0</v>
      </c>
      <c r="N12" s="6"/>
      <c r="O12" s="6">
        <v>0</v>
      </c>
      <c r="P12" s="6"/>
      <c r="Q12" s="6">
        <v>73662000</v>
      </c>
      <c r="R12" s="6"/>
      <c r="S12" s="6">
        <v>2623</v>
      </c>
      <c r="T12" s="6"/>
      <c r="U12" s="6">
        <v>194646768782</v>
      </c>
      <c r="V12" s="6"/>
      <c r="W12" s="6">
        <v>192065794215.29999</v>
      </c>
      <c r="X12" s="4"/>
      <c r="Y12" s="7">
        <v>8.3772893777249568E-3</v>
      </c>
    </row>
    <row r="13" spans="1:25">
      <c r="A13" s="1" t="s">
        <v>20</v>
      </c>
      <c r="C13" s="6">
        <v>47900000</v>
      </c>
      <c r="D13" s="6"/>
      <c r="E13" s="6">
        <v>188922157216</v>
      </c>
      <c r="F13" s="6"/>
      <c r="G13" s="6">
        <v>173461426785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47900000</v>
      </c>
      <c r="R13" s="6"/>
      <c r="S13" s="6">
        <v>3495</v>
      </c>
      <c r="T13" s="6"/>
      <c r="U13" s="6">
        <v>188922157216</v>
      </c>
      <c r="V13" s="6"/>
      <c r="W13" s="6">
        <v>166414407525</v>
      </c>
      <c r="X13" s="4"/>
      <c r="Y13" s="7">
        <v>7.2584587701068131E-3</v>
      </c>
    </row>
    <row r="14" spans="1:25">
      <c r="A14" s="1" t="s">
        <v>21</v>
      </c>
      <c r="C14" s="6">
        <v>421755882</v>
      </c>
      <c r="D14" s="6"/>
      <c r="E14" s="6">
        <v>579846506928</v>
      </c>
      <c r="F14" s="6"/>
      <c r="G14" s="6">
        <v>1045600607648.24</v>
      </c>
      <c r="H14" s="6"/>
      <c r="I14" s="6">
        <v>11544942</v>
      </c>
      <c r="J14" s="6"/>
      <c r="K14" s="6">
        <v>27621908854</v>
      </c>
      <c r="L14" s="6"/>
      <c r="M14" s="6">
        <v>-185915039</v>
      </c>
      <c r="N14" s="6"/>
      <c r="O14" s="6">
        <v>412700759775</v>
      </c>
      <c r="P14" s="6"/>
      <c r="Q14" s="6">
        <v>247385785</v>
      </c>
      <c r="R14" s="6"/>
      <c r="S14" s="6">
        <v>2255</v>
      </c>
      <c r="T14" s="6"/>
      <c r="U14" s="6">
        <v>347463989928</v>
      </c>
      <c r="V14" s="6"/>
      <c r="W14" s="6">
        <v>554535708251.20898</v>
      </c>
      <c r="X14" s="4"/>
      <c r="Y14" s="7">
        <v>2.4187055885102404E-2</v>
      </c>
    </row>
    <row r="15" spans="1:25">
      <c r="A15" s="1" t="s">
        <v>22</v>
      </c>
      <c r="C15" s="6">
        <v>68322904</v>
      </c>
      <c r="D15" s="6"/>
      <c r="E15" s="6">
        <v>379006062400</v>
      </c>
      <c r="F15" s="6"/>
      <c r="G15" s="6">
        <v>282056737441.14398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68322904</v>
      </c>
      <c r="R15" s="6"/>
      <c r="S15" s="6">
        <v>3571</v>
      </c>
      <c r="T15" s="6"/>
      <c r="U15" s="6">
        <v>379006062400</v>
      </c>
      <c r="V15" s="6"/>
      <c r="W15" s="6">
        <v>242529402697.405</v>
      </c>
      <c r="X15" s="4"/>
      <c r="Y15" s="7">
        <v>1.0578348931436646E-2</v>
      </c>
    </row>
    <row r="16" spans="1:25">
      <c r="A16" s="1" t="s">
        <v>23</v>
      </c>
      <c r="C16" s="6">
        <v>17225390</v>
      </c>
      <c r="D16" s="6"/>
      <c r="E16" s="6">
        <v>811251617932</v>
      </c>
      <c r="F16" s="6"/>
      <c r="G16" s="6">
        <v>1186788124803.6499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17225390</v>
      </c>
      <c r="R16" s="6"/>
      <c r="S16" s="6">
        <v>62060</v>
      </c>
      <c r="T16" s="6"/>
      <c r="U16" s="6">
        <v>811251617932</v>
      </c>
      <c r="V16" s="6"/>
      <c r="W16" s="6">
        <v>1062647107564.77</v>
      </c>
      <c r="X16" s="4"/>
      <c r="Y16" s="7">
        <v>4.6349233411616793E-2</v>
      </c>
    </row>
    <row r="17" spans="1:25">
      <c r="A17" s="1" t="s">
        <v>24</v>
      </c>
      <c r="C17" s="6">
        <v>42032000</v>
      </c>
      <c r="D17" s="6"/>
      <c r="E17" s="6">
        <v>351363383348</v>
      </c>
      <c r="F17" s="6"/>
      <c r="G17" s="6">
        <v>358906603464</v>
      </c>
      <c r="H17" s="6"/>
      <c r="I17" s="6">
        <v>0</v>
      </c>
      <c r="J17" s="6"/>
      <c r="K17" s="6">
        <v>0</v>
      </c>
      <c r="L17" s="6"/>
      <c r="M17" s="6">
        <v>-5000000</v>
      </c>
      <c r="N17" s="6"/>
      <c r="O17" s="6">
        <v>39720684575</v>
      </c>
      <c r="P17" s="6"/>
      <c r="Q17" s="6">
        <v>37032000</v>
      </c>
      <c r="R17" s="6"/>
      <c r="S17" s="6">
        <v>7700</v>
      </c>
      <c r="T17" s="6"/>
      <c r="U17" s="6">
        <v>309566254561</v>
      </c>
      <c r="V17" s="6"/>
      <c r="W17" s="6">
        <v>283449778920</v>
      </c>
      <c r="X17" s="4"/>
      <c r="Y17" s="7">
        <v>1.2363163528239778E-2</v>
      </c>
    </row>
    <row r="18" spans="1:25">
      <c r="A18" s="1" t="s">
        <v>25</v>
      </c>
      <c r="C18" s="6">
        <v>26645427</v>
      </c>
      <c r="D18" s="6"/>
      <c r="E18" s="6">
        <v>220697344377</v>
      </c>
      <c r="F18" s="6"/>
      <c r="G18" s="6">
        <v>263809391625.12601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26645427</v>
      </c>
      <c r="R18" s="6"/>
      <c r="S18" s="6">
        <v>9500</v>
      </c>
      <c r="T18" s="6"/>
      <c r="U18" s="6">
        <v>220697344377</v>
      </c>
      <c r="V18" s="6"/>
      <c r="W18" s="6">
        <v>251625423738.82501</v>
      </c>
      <c r="X18" s="4"/>
      <c r="Y18" s="7">
        <v>1.0975087979954742E-2</v>
      </c>
    </row>
    <row r="19" spans="1:25">
      <c r="A19" s="1" t="s">
        <v>26</v>
      </c>
      <c r="C19" s="6">
        <v>33754737</v>
      </c>
      <c r="D19" s="6"/>
      <c r="E19" s="6">
        <v>463040251380</v>
      </c>
      <c r="F19" s="6"/>
      <c r="G19" s="6">
        <v>461701613292.336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33754737</v>
      </c>
      <c r="R19" s="6"/>
      <c r="S19" s="6">
        <v>12070</v>
      </c>
      <c r="T19" s="6"/>
      <c r="U19" s="6">
        <v>463040251380</v>
      </c>
      <c r="V19" s="6"/>
      <c r="W19" s="6">
        <v>404995528520.23999</v>
      </c>
      <c r="X19" s="4"/>
      <c r="Y19" s="7">
        <v>1.7664596410621267E-2</v>
      </c>
    </row>
    <row r="20" spans="1:25">
      <c r="A20" s="1" t="s">
        <v>27</v>
      </c>
      <c r="C20" s="6">
        <v>3502979</v>
      </c>
      <c r="D20" s="6"/>
      <c r="E20" s="6">
        <v>260118273221</v>
      </c>
      <c r="F20" s="6"/>
      <c r="G20" s="6">
        <v>517549914545.81799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3502979</v>
      </c>
      <c r="R20" s="6"/>
      <c r="S20" s="6">
        <v>146560</v>
      </c>
      <c r="T20" s="6"/>
      <c r="U20" s="6">
        <v>260118273221</v>
      </c>
      <c r="V20" s="6"/>
      <c r="W20" s="6">
        <v>510341892456.672</v>
      </c>
      <c r="X20" s="4"/>
      <c r="Y20" s="7">
        <v>2.2259464430677688E-2</v>
      </c>
    </row>
    <row r="21" spans="1:25">
      <c r="A21" s="1" t="s">
        <v>28</v>
      </c>
      <c r="C21" s="6">
        <v>18653968</v>
      </c>
      <c r="D21" s="6"/>
      <c r="E21" s="6">
        <v>194725201270</v>
      </c>
      <c r="F21" s="6"/>
      <c r="G21" s="6">
        <v>327839831422.27197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18653968</v>
      </c>
      <c r="R21" s="6"/>
      <c r="S21" s="6">
        <v>16590</v>
      </c>
      <c r="T21" s="6"/>
      <c r="U21" s="6">
        <v>194725201270</v>
      </c>
      <c r="V21" s="6"/>
      <c r="W21" s="6">
        <v>307627986611.73602</v>
      </c>
      <c r="X21" s="4"/>
      <c r="Y21" s="7">
        <v>1.3417738827792378E-2</v>
      </c>
    </row>
    <row r="22" spans="1:25">
      <c r="A22" s="1" t="s">
        <v>29</v>
      </c>
      <c r="C22" s="6">
        <v>9437123</v>
      </c>
      <c r="D22" s="6"/>
      <c r="E22" s="6">
        <v>198072152816</v>
      </c>
      <c r="F22" s="6"/>
      <c r="G22" s="6">
        <v>221672371151.884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9437123</v>
      </c>
      <c r="R22" s="6"/>
      <c r="S22" s="6">
        <v>24060</v>
      </c>
      <c r="T22" s="6"/>
      <c r="U22" s="6">
        <v>198072152816</v>
      </c>
      <c r="V22" s="6"/>
      <c r="W22" s="6">
        <v>225706189162.689</v>
      </c>
      <c r="X22" s="4"/>
      <c r="Y22" s="7">
        <v>9.8445747129748545E-3</v>
      </c>
    </row>
    <row r="23" spans="1:25">
      <c r="A23" s="1" t="s">
        <v>30</v>
      </c>
      <c r="C23" s="6">
        <v>1800000</v>
      </c>
      <c r="D23" s="6"/>
      <c r="E23" s="6">
        <v>9009973633</v>
      </c>
      <c r="F23" s="6"/>
      <c r="G23" s="6">
        <v>9143271900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1800000</v>
      </c>
      <c r="R23" s="6"/>
      <c r="S23" s="6">
        <v>5085</v>
      </c>
      <c r="T23" s="6"/>
      <c r="U23" s="6">
        <v>9009973633</v>
      </c>
      <c r="V23" s="6"/>
      <c r="W23" s="6">
        <v>9098539650</v>
      </c>
      <c r="X23" s="4"/>
      <c r="Y23" s="7">
        <v>3.9684890208671294E-4</v>
      </c>
    </row>
    <row r="24" spans="1:25">
      <c r="A24" s="1" t="s">
        <v>31</v>
      </c>
      <c r="C24" s="6">
        <v>60735419</v>
      </c>
      <c r="D24" s="6"/>
      <c r="E24" s="6">
        <v>369267271877</v>
      </c>
      <c r="F24" s="6"/>
      <c r="G24" s="6">
        <v>610381577327.76501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60735419</v>
      </c>
      <c r="R24" s="6"/>
      <c r="S24" s="6">
        <v>9490</v>
      </c>
      <c r="T24" s="6"/>
      <c r="U24" s="6">
        <v>369267271877</v>
      </c>
      <c r="V24" s="6"/>
      <c r="W24" s="6">
        <v>572949670508.45496</v>
      </c>
      <c r="X24" s="4"/>
      <c r="Y24" s="7">
        <v>2.4990213423120522E-2</v>
      </c>
    </row>
    <row r="25" spans="1:25">
      <c r="A25" s="1" t="s">
        <v>32</v>
      </c>
      <c r="C25" s="6">
        <v>10944487</v>
      </c>
      <c r="D25" s="6"/>
      <c r="E25" s="6">
        <v>341895983029</v>
      </c>
      <c r="F25" s="6"/>
      <c r="G25" s="6">
        <v>238258143921.465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10944487</v>
      </c>
      <c r="R25" s="6"/>
      <c r="S25" s="6">
        <v>23100</v>
      </c>
      <c r="T25" s="6"/>
      <c r="U25" s="6">
        <v>341895983029</v>
      </c>
      <c r="V25" s="6"/>
      <c r="W25" s="6">
        <v>251313384684.285</v>
      </c>
      <c r="X25" s="4"/>
      <c r="Y25" s="7">
        <v>1.0961477844596111E-2</v>
      </c>
    </row>
    <row r="26" spans="1:25">
      <c r="A26" s="1" t="s">
        <v>33</v>
      </c>
      <c r="C26" s="6">
        <v>18567414</v>
      </c>
      <c r="D26" s="6"/>
      <c r="E26" s="6">
        <v>348607155741</v>
      </c>
      <c r="F26" s="6"/>
      <c r="G26" s="6">
        <v>355296054318.97498</v>
      </c>
      <c r="H26" s="6"/>
      <c r="I26" s="6">
        <v>7269353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25836767</v>
      </c>
      <c r="R26" s="6"/>
      <c r="S26" s="6">
        <v>7530</v>
      </c>
      <c r="T26" s="6"/>
      <c r="U26" s="6">
        <v>171791484240</v>
      </c>
      <c r="V26" s="6"/>
      <c r="W26" s="6">
        <v>193393277919.715</v>
      </c>
      <c r="X26" s="4"/>
      <c r="Y26" s="7">
        <v>8.4351899278022544E-3</v>
      </c>
    </row>
    <row r="27" spans="1:25">
      <c r="A27" s="1" t="s">
        <v>34</v>
      </c>
      <c r="C27" s="6">
        <v>63178463</v>
      </c>
      <c r="D27" s="6"/>
      <c r="E27" s="6">
        <v>304525954705</v>
      </c>
      <c r="F27" s="6"/>
      <c r="G27" s="6">
        <v>318408934305.91101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63178463</v>
      </c>
      <c r="R27" s="6"/>
      <c r="S27" s="6">
        <v>4852</v>
      </c>
      <c r="T27" s="6"/>
      <c r="U27" s="6">
        <v>304525954705</v>
      </c>
      <c r="V27" s="6"/>
      <c r="W27" s="6">
        <v>304717978156.26801</v>
      </c>
      <c r="X27" s="4"/>
      <c r="Y27" s="7">
        <v>1.3290813661222868E-2</v>
      </c>
    </row>
    <row r="28" spans="1:25">
      <c r="A28" s="1" t="s">
        <v>35</v>
      </c>
      <c r="C28" s="6">
        <v>26376313</v>
      </c>
      <c r="D28" s="6"/>
      <c r="E28" s="6">
        <v>113583464988</v>
      </c>
      <c r="F28" s="6"/>
      <c r="G28" s="6">
        <v>177505161557.89099</v>
      </c>
      <c r="H28" s="6"/>
      <c r="I28" s="6">
        <v>0</v>
      </c>
      <c r="J28" s="6"/>
      <c r="K28" s="6">
        <v>0</v>
      </c>
      <c r="L28" s="6"/>
      <c r="M28" s="6">
        <v>-26376313</v>
      </c>
      <c r="N28" s="6"/>
      <c r="O28" s="6">
        <v>0</v>
      </c>
      <c r="P28" s="6"/>
      <c r="Q28" s="6">
        <v>0</v>
      </c>
      <c r="R28" s="6"/>
      <c r="S28" s="6">
        <v>0</v>
      </c>
      <c r="T28" s="6"/>
      <c r="U28" s="6">
        <v>0</v>
      </c>
      <c r="V28" s="6"/>
      <c r="W28" s="6">
        <v>0</v>
      </c>
      <c r="X28" s="4"/>
      <c r="Y28" s="7">
        <v>0</v>
      </c>
    </row>
    <row r="29" spans="1:25">
      <c r="A29" s="1" t="s">
        <v>36</v>
      </c>
      <c r="C29" s="6">
        <v>53902374</v>
      </c>
      <c r="D29" s="6"/>
      <c r="E29" s="6">
        <v>570284613187</v>
      </c>
      <c r="F29" s="6"/>
      <c r="G29" s="6">
        <v>1057701867226.58</v>
      </c>
      <c r="H29" s="6"/>
      <c r="I29" s="6">
        <v>0</v>
      </c>
      <c r="J29" s="6"/>
      <c r="K29" s="6">
        <v>0</v>
      </c>
      <c r="L29" s="6"/>
      <c r="M29" s="6">
        <v>-12000000</v>
      </c>
      <c r="N29" s="6"/>
      <c r="O29" s="6">
        <v>226681754000</v>
      </c>
      <c r="P29" s="6"/>
      <c r="Q29" s="6">
        <v>41902374</v>
      </c>
      <c r="R29" s="6"/>
      <c r="S29" s="6">
        <v>18140</v>
      </c>
      <c r="T29" s="6"/>
      <c r="U29" s="6">
        <v>443325170580</v>
      </c>
      <c r="V29" s="6"/>
      <c r="W29" s="6">
        <v>755586415427.05798</v>
      </c>
      <c r="X29" s="4"/>
      <c r="Y29" s="7">
        <v>3.2956238135848859E-2</v>
      </c>
    </row>
    <row r="30" spans="1:25">
      <c r="A30" s="1" t="s">
        <v>37</v>
      </c>
      <c r="C30" s="6">
        <v>10428718</v>
      </c>
      <c r="D30" s="6"/>
      <c r="E30" s="6">
        <v>247010359791</v>
      </c>
      <c r="F30" s="6"/>
      <c r="G30" s="6">
        <v>223920009962.64001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10428718</v>
      </c>
      <c r="R30" s="6"/>
      <c r="S30" s="6">
        <v>23350</v>
      </c>
      <c r="T30" s="6"/>
      <c r="U30" s="6">
        <v>247010359791</v>
      </c>
      <c r="V30" s="6"/>
      <c r="W30" s="6">
        <v>242061677436.465</v>
      </c>
      <c r="X30" s="4"/>
      <c r="Y30" s="7">
        <v>1.0557948266778085E-2</v>
      </c>
    </row>
    <row r="31" spans="1:25">
      <c r="A31" s="1" t="s">
        <v>38</v>
      </c>
      <c r="C31" s="6">
        <v>7964000</v>
      </c>
      <c r="D31" s="6"/>
      <c r="E31" s="6">
        <v>19905148353</v>
      </c>
      <c r="F31" s="6"/>
      <c r="G31" s="6">
        <v>19459037703.599998</v>
      </c>
      <c r="H31" s="6"/>
      <c r="I31" s="6">
        <v>5175000</v>
      </c>
      <c r="J31" s="6"/>
      <c r="K31" s="6">
        <v>12435263048</v>
      </c>
      <c r="L31" s="6"/>
      <c r="M31" s="6">
        <v>0</v>
      </c>
      <c r="N31" s="6"/>
      <c r="O31" s="6">
        <v>0</v>
      </c>
      <c r="P31" s="6"/>
      <c r="Q31" s="6">
        <v>13139000</v>
      </c>
      <c r="R31" s="6"/>
      <c r="S31" s="6">
        <v>2384</v>
      </c>
      <c r="T31" s="6"/>
      <c r="U31" s="6">
        <v>32340411401</v>
      </c>
      <c r="V31" s="6"/>
      <c r="W31" s="6">
        <v>31137001912.799999</v>
      </c>
      <c r="X31" s="4"/>
      <c r="Y31" s="7">
        <v>1.3580954195618151E-3</v>
      </c>
    </row>
    <row r="32" spans="1:25">
      <c r="A32" s="1" t="s">
        <v>39</v>
      </c>
      <c r="C32" s="6">
        <v>400137999</v>
      </c>
      <c r="D32" s="6"/>
      <c r="E32" s="6">
        <v>412121656654</v>
      </c>
      <c r="F32" s="6"/>
      <c r="G32" s="6">
        <v>481286185266.20001</v>
      </c>
      <c r="H32" s="6"/>
      <c r="I32" s="6">
        <v>9522000</v>
      </c>
      <c r="J32" s="6"/>
      <c r="K32" s="6">
        <v>11236768797</v>
      </c>
      <c r="L32" s="6"/>
      <c r="M32" s="6">
        <v>0</v>
      </c>
      <c r="N32" s="6"/>
      <c r="O32" s="6">
        <v>0</v>
      </c>
      <c r="P32" s="6"/>
      <c r="Q32" s="6">
        <v>409659999</v>
      </c>
      <c r="R32" s="6"/>
      <c r="S32" s="6">
        <v>1126</v>
      </c>
      <c r="T32" s="6"/>
      <c r="U32" s="6">
        <v>423358425451</v>
      </c>
      <c r="V32" s="6"/>
      <c r="W32" s="6">
        <v>458532559778.70001</v>
      </c>
      <c r="X32" s="4"/>
      <c r="Y32" s="7">
        <v>1.9999708735586725E-2</v>
      </c>
    </row>
    <row r="33" spans="1:25">
      <c r="A33" s="1" t="s">
        <v>40</v>
      </c>
      <c r="C33" s="6">
        <v>8898275</v>
      </c>
      <c r="D33" s="6"/>
      <c r="E33" s="6">
        <v>110119646617</v>
      </c>
      <c r="F33" s="6"/>
      <c r="G33" s="6">
        <v>273409158452.513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8898275</v>
      </c>
      <c r="R33" s="6"/>
      <c r="S33" s="6">
        <v>28730</v>
      </c>
      <c r="T33" s="6"/>
      <c r="U33" s="6">
        <v>110119646617</v>
      </c>
      <c r="V33" s="6"/>
      <c r="W33" s="6">
        <v>254126338477.53799</v>
      </c>
      <c r="X33" s="4"/>
      <c r="Y33" s="7">
        <v>1.1084169800384104E-2</v>
      </c>
    </row>
    <row r="34" spans="1:25">
      <c r="A34" s="1" t="s">
        <v>41</v>
      </c>
      <c r="C34" s="6">
        <v>23682052</v>
      </c>
      <c r="D34" s="6"/>
      <c r="E34" s="6">
        <v>223497824049</v>
      </c>
      <c r="F34" s="6"/>
      <c r="G34" s="6">
        <v>205985008167.75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23682052</v>
      </c>
      <c r="R34" s="6"/>
      <c r="S34" s="6">
        <v>8360</v>
      </c>
      <c r="T34" s="6"/>
      <c r="U34" s="6">
        <v>223497824049</v>
      </c>
      <c r="V34" s="6"/>
      <c r="W34" s="6">
        <v>196803962089.41599</v>
      </c>
      <c r="X34" s="4"/>
      <c r="Y34" s="7">
        <v>8.5839529513398131E-3</v>
      </c>
    </row>
    <row r="35" spans="1:25">
      <c r="A35" s="1" t="s">
        <v>42</v>
      </c>
      <c r="C35" s="6">
        <v>335340498</v>
      </c>
      <c r="D35" s="6"/>
      <c r="E35" s="6">
        <v>1231368827738</v>
      </c>
      <c r="F35" s="6"/>
      <c r="G35" s="6">
        <v>1746728963473.3601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335340498</v>
      </c>
      <c r="R35" s="6"/>
      <c r="S35" s="6">
        <v>5060</v>
      </c>
      <c r="T35" s="6"/>
      <c r="U35" s="6">
        <v>1231368827738</v>
      </c>
      <c r="V35" s="6"/>
      <c r="W35" s="6">
        <v>1686726823506.71</v>
      </c>
      <c r="X35" s="4"/>
      <c r="Y35" s="7">
        <v>7.3569574215005665E-2</v>
      </c>
    </row>
    <row r="36" spans="1:25">
      <c r="A36" s="1" t="s">
        <v>43</v>
      </c>
      <c r="C36" s="6">
        <v>40773977</v>
      </c>
      <c r="D36" s="6"/>
      <c r="E36" s="6">
        <v>248793264070</v>
      </c>
      <c r="F36" s="6"/>
      <c r="G36" s="6">
        <v>730780634218.40601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40773977</v>
      </c>
      <c r="R36" s="6"/>
      <c r="S36" s="6">
        <v>17460</v>
      </c>
      <c r="T36" s="6"/>
      <c r="U36" s="6">
        <v>248793264070</v>
      </c>
      <c r="V36" s="6"/>
      <c r="W36" s="6">
        <v>707677752271.401</v>
      </c>
      <c r="X36" s="4"/>
      <c r="Y36" s="7">
        <v>3.0866617042230322E-2</v>
      </c>
    </row>
    <row r="37" spans="1:25">
      <c r="A37" s="1" t="s">
        <v>44</v>
      </c>
      <c r="C37" s="6">
        <v>66410148</v>
      </c>
      <c r="D37" s="6"/>
      <c r="E37" s="6">
        <v>844747002266</v>
      </c>
      <c r="F37" s="6"/>
      <c r="G37" s="6">
        <v>1573137631570.3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66410148</v>
      </c>
      <c r="R37" s="6"/>
      <c r="S37" s="6">
        <v>21790</v>
      </c>
      <c r="T37" s="6"/>
      <c r="U37" s="6">
        <v>844747002266</v>
      </c>
      <c r="V37" s="6"/>
      <c r="W37" s="6">
        <v>1438467016026.73</v>
      </c>
      <c r="X37" s="4"/>
      <c r="Y37" s="7">
        <v>6.2741283541931689E-2</v>
      </c>
    </row>
    <row r="38" spans="1:25">
      <c r="A38" s="1" t="s">
        <v>45</v>
      </c>
      <c r="C38" s="6">
        <v>10156472</v>
      </c>
      <c r="D38" s="6"/>
      <c r="E38" s="6">
        <v>240697795239</v>
      </c>
      <c r="F38" s="6"/>
      <c r="G38" s="6">
        <v>489052225633.104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10156472</v>
      </c>
      <c r="R38" s="6"/>
      <c r="S38" s="6">
        <v>48840</v>
      </c>
      <c r="T38" s="6"/>
      <c r="U38" s="6">
        <v>240697795239</v>
      </c>
      <c r="V38" s="6"/>
      <c r="W38" s="6">
        <v>493090642029.74402</v>
      </c>
      <c r="X38" s="4"/>
      <c r="Y38" s="7">
        <v>2.1507020625967852E-2</v>
      </c>
    </row>
    <row r="39" spans="1:25">
      <c r="A39" s="1" t="s">
        <v>46</v>
      </c>
      <c r="C39" s="6">
        <v>1975806</v>
      </c>
      <c r="D39" s="6"/>
      <c r="E39" s="6">
        <v>119320395820</v>
      </c>
      <c r="F39" s="6"/>
      <c r="G39" s="6">
        <v>287242305816.375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1975806</v>
      </c>
      <c r="R39" s="6"/>
      <c r="S39" s="6">
        <v>139400</v>
      </c>
      <c r="T39" s="6"/>
      <c r="U39" s="6">
        <v>119320395820</v>
      </c>
      <c r="V39" s="6"/>
      <c r="W39" s="6">
        <v>273788563629.42001</v>
      </c>
      <c r="X39" s="4"/>
      <c r="Y39" s="7">
        <v>1.194177253271996E-2</v>
      </c>
    </row>
    <row r="40" spans="1:25">
      <c r="A40" s="1" t="s">
        <v>47</v>
      </c>
      <c r="C40" s="6">
        <v>4785428</v>
      </c>
      <c r="D40" s="6"/>
      <c r="E40" s="6">
        <v>234173650820</v>
      </c>
      <c r="F40" s="6"/>
      <c r="G40" s="6">
        <v>396777591810.59399</v>
      </c>
      <c r="H40" s="6"/>
      <c r="I40" s="6">
        <v>0</v>
      </c>
      <c r="J40" s="6"/>
      <c r="K40" s="6">
        <v>0</v>
      </c>
      <c r="L40" s="6"/>
      <c r="M40" s="6">
        <v>-365000</v>
      </c>
      <c r="N40" s="6"/>
      <c r="O40" s="6">
        <v>29889791236</v>
      </c>
      <c r="P40" s="6"/>
      <c r="Q40" s="6">
        <v>4420428</v>
      </c>
      <c r="R40" s="6"/>
      <c r="S40" s="6">
        <v>82400</v>
      </c>
      <c r="T40" s="6"/>
      <c r="U40" s="6">
        <v>216312472562</v>
      </c>
      <c r="V40" s="6"/>
      <c r="W40" s="6">
        <v>362076019760.15997</v>
      </c>
      <c r="X40" s="4"/>
      <c r="Y40" s="7">
        <v>1.5792586111744479E-2</v>
      </c>
    </row>
    <row r="41" spans="1:25">
      <c r="A41" s="1" t="s">
        <v>48</v>
      </c>
      <c r="C41" s="6">
        <v>7497271</v>
      </c>
      <c r="D41" s="6"/>
      <c r="E41" s="6">
        <v>289947331245</v>
      </c>
      <c r="F41" s="6"/>
      <c r="G41" s="6">
        <v>280443679999.00598</v>
      </c>
      <c r="H41" s="6"/>
      <c r="I41" s="6">
        <v>1841218</v>
      </c>
      <c r="J41" s="6"/>
      <c r="K41" s="6">
        <v>65250708719</v>
      </c>
      <c r="L41" s="6"/>
      <c r="M41" s="6">
        <v>0</v>
      </c>
      <c r="N41" s="6"/>
      <c r="O41" s="6">
        <v>0</v>
      </c>
      <c r="P41" s="6"/>
      <c r="Q41" s="6">
        <v>9338489</v>
      </c>
      <c r="R41" s="6"/>
      <c r="S41" s="6">
        <v>33780</v>
      </c>
      <c r="T41" s="6"/>
      <c r="U41" s="6">
        <v>355198039964</v>
      </c>
      <c r="V41" s="6"/>
      <c r="W41" s="6">
        <v>313577206177.401</v>
      </c>
      <c r="X41" s="4"/>
      <c r="Y41" s="7">
        <v>1.3677224563275976E-2</v>
      </c>
    </row>
    <row r="42" spans="1:25">
      <c r="A42" s="1" t="s">
        <v>49</v>
      </c>
      <c r="C42" s="6">
        <v>1185372</v>
      </c>
      <c r="D42" s="6"/>
      <c r="E42" s="6">
        <v>62146973469</v>
      </c>
      <c r="F42" s="6"/>
      <c r="G42" s="6">
        <v>47839752885.959999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1185372</v>
      </c>
      <c r="R42" s="6"/>
      <c r="S42" s="6">
        <v>40100</v>
      </c>
      <c r="T42" s="6"/>
      <c r="U42" s="6">
        <v>62146973469</v>
      </c>
      <c r="V42" s="6"/>
      <c r="W42" s="6">
        <v>47250593367.660004</v>
      </c>
      <c r="X42" s="4"/>
      <c r="Y42" s="7">
        <v>2.0609182156942729E-3</v>
      </c>
    </row>
    <row r="43" spans="1:25">
      <c r="A43" s="1" t="s">
        <v>50</v>
      </c>
      <c r="C43" s="6">
        <v>38547503</v>
      </c>
      <c r="D43" s="6"/>
      <c r="E43" s="6">
        <v>411339401284</v>
      </c>
      <c r="F43" s="6"/>
      <c r="G43" s="6">
        <v>668651636482.26697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38547503</v>
      </c>
      <c r="R43" s="6"/>
      <c r="S43" s="6">
        <v>18550</v>
      </c>
      <c r="T43" s="6"/>
      <c r="U43" s="6">
        <v>411339401284</v>
      </c>
      <c r="V43" s="6"/>
      <c r="W43" s="6">
        <v>710801596375.13196</v>
      </c>
      <c r="X43" s="4"/>
      <c r="Y43" s="7">
        <v>3.1002869028872563E-2</v>
      </c>
    </row>
    <row r="44" spans="1:25">
      <c r="A44" s="1" t="s">
        <v>51</v>
      </c>
      <c r="C44" s="6">
        <v>19633704</v>
      </c>
      <c r="D44" s="6"/>
      <c r="E44" s="6">
        <v>386081500613</v>
      </c>
      <c r="F44" s="6"/>
      <c r="G44" s="6">
        <v>519734606571.75598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19633704</v>
      </c>
      <c r="R44" s="6"/>
      <c r="S44" s="6">
        <v>26470</v>
      </c>
      <c r="T44" s="6"/>
      <c r="U44" s="6">
        <v>386081500613</v>
      </c>
      <c r="V44" s="6"/>
      <c r="W44" s="6">
        <v>516611905217.96399</v>
      </c>
      <c r="X44" s="4"/>
      <c r="Y44" s="7">
        <v>2.2532942128869443E-2</v>
      </c>
    </row>
    <row r="45" spans="1:25">
      <c r="A45" s="1" t="s">
        <v>52</v>
      </c>
      <c r="C45" s="6">
        <v>15254375</v>
      </c>
      <c r="D45" s="6"/>
      <c r="E45" s="6">
        <v>112818729994</v>
      </c>
      <c r="F45" s="6"/>
      <c r="G45" s="6">
        <v>152242659146.25</v>
      </c>
      <c r="H45" s="6"/>
      <c r="I45" s="6">
        <v>12203500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27457875</v>
      </c>
      <c r="R45" s="6"/>
      <c r="S45" s="6">
        <v>5480</v>
      </c>
      <c r="T45" s="6"/>
      <c r="U45" s="6">
        <v>112818729994</v>
      </c>
      <c r="V45" s="6"/>
      <c r="W45" s="6">
        <v>149573863527.75</v>
      </c>
      <c r="X45" s="4"/>
      <c r="Y45" s="7">
        <v>6.523928652864136E-3</v>
      </c>
    </row>
    <row r="46" spans="1:25">
      <c r="A46" s="1" t="s">
        <v>53</v>
      </c>
      <c r="C46" s="6">
        <v>4814166</v>
      </c>
      <c r="D46" s="6"/>
      <c r="E46" s="6">
        <v>22083509747</v>
      </c>
      <c r="F46" s="6"/>
      <c r="G46" s="6">
        <v>24789002469.714001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4814166</v>
      </c>
      <c r="R46" s="6"/>
      <c r="S46" s="6">
        <v>4778</v>
      </c>
      <c r="T46" s="6"/>
      <c r="U46" s="6">
        <v>22083509747</v>
      </c>
      <c r="V46" s="6"/>
      <c r="W46" s="6">
        <v>22865222741.3694</v>
      </c>
      <c r="X46" s="4"/>
      <c r="Y46" s="7">
        <v>9.973071382813161E-4</v>
      </c>
    </row>
    <row r="47" spans="1:25">
      <c r="A47" s="1" t="s">
        <v>54</v>
      </c>
      <c r="C47" s="6">
        <v>11403999</v>
      </c>
      <c r="D47" s="6"/>
      <c r="E47" s="6">
        <v>181473953823</v>
      </c>
      <c r="F47" s="6"/>
      <c r="G47" s="6">
        <v>206204481296.23001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11403999</v>
      </c>
      <c r="R47" s="6"/>
      <c r="S47" s="6">
        <v>17860</v>
      </c>
      <c r="T47" s="6"/>
      <c r="U47" s="6">
        <v>181473953823</v>
      </c>
      <c r="V47" s="6"/>
      <c r="W47" s="6">
        <v>202463553378.267</v>
      </c>
      <c r="X47" s="4"/>
      <c r="Y47" s="7">
        <v>8.8308060371798079E-3</v>
      </c>
    </row>
    <row r="48" spans="1:25">
      <c r="A48" s="1" t="s">
        <v>55</v>
      </c>
      <c r="C48" s="6">
        <v>11771160</v>
      </c>
      <c r="D48" s="6"/>
      <c r="E48" s="6">
        <v>209293934385</v>
      </c>
      <c r="F48" s="6"/>
      <c r="G48" s="6">
        <v>256020540564.23999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11771160</v>
      </c>
      <c r="R48" s="6"/>
      <c r="S48" s="6">
        <v>18930</v>
      </c>
      <c r="T48" s="6"/>
      <c r="U48" s="6">
        <v>209293934385</v>
      </c>
      <c r="V48" s="6"/>
      <c r="W48" s="6">
        <v>221502231850.14001</v>
      </c>
      <c r="X48" s="4"/>
      <c r="Y48" s="7">
        <v>9.6612116780174281E-3</v>
      </c>
    </row>
    <row r="49" spans="1:25">
      <c r="A49" s="1" t="s">
        <v>56</v>
      </c>
      <c r="C49" s="6">
        <v>6072589</v>
      </c>
      <c r="D49" s="6"/>
      <c r="E49" s="6">
        <v>82461932872</v>
      </c>
      <c r="F49" s="6"/>
      <c r="G49" s="6">
        <v>107328207157.101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6072589</v>
      </c>
      <c r="R49" s="6"/>
      <c r="S49" s="6">
        <v>15400</v>
      </c>
      <c r="T49" s="6"/>
      <c r="U49" s="6">
        <v>82461932872</v>
      </c>
      <c r="V49" s="6"/>
      <c r="W49" s="6">
        <v>92961439269.929993</v>
      </c>
      <c r="X49" s="4"/>
      <c r="Y49" s="7">
        <v>4.0546776218832389E-3</v>
      </c>
    </row>
    <row r="50" spans="1:25">
      <c r="A50" s="1" t="s">
        <v>57</v>
      </c>
      <c r="C50" s="6">
        <v>1634790</v>
      </c>
      <c r="D50" s="6"/>
      <c r="E50" s="6">
        <v>63500020527</v>
      </c>
      <c r="F50" s="6"/>
      <c r="G50" s="6">
        <v>63296203830.525002</v>
      </c>
      <c r="H50" s="6"/>
      <c r="I50" s="6">
        <v>133518</v>
      </c>
      <c r="J50" s="6"/>
      <c r="K50" s="6">
        <v>5027596498</v>
      </c>
      <c r="L50" s="6"/>
      <c r="M50" s="6">
        <v>0</v>
      </c>
      <c r="N50" s="6"/>
      <c r="O50" s="6">
        <v>0</v>
      </c>
      <c r="P50" s="6"/>
      <c r="Q50" s="6">
        <v>1768308</v>
      </c>
      <c r="R50" s="6"/>
      <c r="S50" s="6">
        <v>36200</v>
      </c>
      <c r="T50" s="6"/>
      <c r="U50" s="6">
        <v>68527617025</v>
      </c>
      <c r="V50" s="6"/>
      <c r="W50" s="6">
        <v>63631873739.879997</v>
      </c>
      <c r="X50" s="4"/>
      <c r="Y50" s="7">
        <v>2.7754167374971781E-3</v>
      </c>
    </row>
    <row r="51" spans="1:25">
      <c r="A51" s="1" t="s">
        <v>58</v>
      </c>
      <c r="C51" s="6">
        <v>29660529</v>
      </c>
      <c r="D51" s="6"/>
      <c r="E51" s="6">
        <v>504271217860</v>
      </c>
      <c r="F51" s="6"/>
      <c r="G51" s="6">
        <v>476757069944.117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29660529</v>
      </c>
      <c r="R51" s="6"/>
      <c r="S51" s="6">
        <v>15710</v>
      </c>
      <c r="T51" s="6"/>
      <c r="U51" s="6">
        <v>504271217860</v>
      </c>
      <c r="V51" s="6"/>
      <c r="W51" s="6">
        <v>463194407471.98999</v>
      </c>
      <c r="X51" s="4"/>
      <c r="Y51" s="7">
        <v>2.0203043469504998E-2</v>
      </c>
    </row>
    <row r="52" spans="1:25">
      <c r="A52" s="1" t="s">
        <v>59</v>
      </c>
      <c r="C52" s="6">
        <v>272648234</v>
      </c>
      <c r="D52" s="6"/>
      <c r="E52" s="6">
        <v>862845845266</v>
      </c>
      <c r="F52" s="6"/>
      <c r="G52" s="6">
        <v>1691202096528.05</v>
      </c>
      <c r="H52" s="6"/>
      <c r="I52" s="6">
        <v>0</v>
      </c>
      <c r="J52" s="6"/>
      <c r="K52" s="6">
        <v>0</v>
      </c>
      <c r="L52" s="6"/>
      <c r="M52" s="6">
        <v>-29654445</v>
      </c>
      <c r="N52" s="6"/>
      <c r="O52" s="6">
        <v>183456176145</v>
      </c>
      <c r="P52" s="6"/>
      <c r="Q52" s="6">
        <v>242993789</v>
      </c>
      <c r="R52" s="6"/>
      <c r="S52" s="6">
        <v>5930</v>
      </c>
      <c r="T52" s="6"/>
      <c r="U52" s="6">
        <v>768998860498</v>
      </c>
      <c r="V52" s="6"/>
      <c r="W52" s="6">
        <v>1432379497415.8201</v>
      </c>
      <c r="X52" s="4"/>
      <c r="Y52" s="7">
        <v>6.2475765648939703E-2</v>
      </c>
    </row>
    <row r="53" spans="1:25">
      <c r="A53" s="1" t="s">
        <v>60</v>
      </c>
      <c r="C53" s="6">
        <v>10750000</v>
      </c>
      <c r="D53" s="6"/>
      <c r="E53" s="6">
        <v>120984683473</v>
      </c>
      <c r="F53" s="6"/>
      <c r="G53" s="6">
        <v>130903959375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10750000</v>
      </c>
      <c r="R53" s="6"/>
      <c r="S53" s="6">
        <v>11750</v>
      </c>
      <c r="T53" s="6"/>
      <c r="U53" s="6">
        <v>120984683473</v>
      </c>
      <c r="V53" s="6"/>
      <c r="W53" s="6">
        <v>125560940625</v>
      </c>
      <c r="X53" s="4"/>
      <c r="Y53" s="7">
        <v>5.4765625417707775E-3</v>
      </c>
    </row>
    <row r="54" spans="1:25">
      <c r="A54" s="1" t="s">
        <v>61</v>
      </c>
      <c r="C54" s="6">
        <v>2677614</v>
      </c>
      <c r="D54" s="6"/>
      <c r="E54" s="6">
        <v>20690437327</v>
      </c>
      <c r="F54" s="6"/>
      <c r="G54" s="6">
        <v>20148934229.019001</v>
      </c>
      <c r="H54" s="6"/>
      <c r="I54" s="6">
        <v>1071046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3748660</v>
      </c>
      <c r="R54" s="6"/>
      <c r="S54" s="6">
        <v>5208</v>
      </c>
      <c r="T54" s="6"/>
      <c r="U54" s="6">
        <v>20690437327</v>
      </c>
      <c r="V54" s="6"/>
      <c r="W54" s="6">
        <v>19406859303.383999</v>
      </c>
      <c r="X54" s="4"/>
      <c r="Y54" s="7">
        <v>8.4646449911324521E-4</v>
      </c>
    </row>
    <row r="55" spans="1:25">
      <c r="A55" s="1" t="s">
        <v>62</v>
      </c>
      <c r="C55" s="6">
        <v>29800000</v>
      </c>
      <c r="D55" s="6"/>
      <c r="E55" s="6">
        <v>50069057514</v>
      </c>
      <c r="F55" s="6"/>
      <c r="G55" s="6">
        <v>58119717780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29800000</v>
      </c>
      <c r="R55" s="6"/>
      <c r="S55" s="6">
        <v>1793</v>
      </c>
      <c r="T55" s="6"/>
      <c r="U55" s="6">
        <v>50069057514</v>
      </c>
      <c r="V55" s="6"/>
      <c r="W55" s="6">
        <v>53113483170</v>
      </c>
      <c r="X55" s="4"/>
      <c r="Y55" s="7">
        <v>2.3166385258337153E-3</v>
      </c>
    </row>
    <row r="56" spans="1:25">
      <c r="A56" s="1" t="s">
        <v>63</v>
      </c>
      <c r="C56" s="6">
        <v>164500000</v>
      </c>
      <c r="D56" s="6"/>
      <c r="E56" s="6">
        <v>249053000000</v>
      </c>
      <c r="F56" s="6"/>
      <c r="G56" s="6">
        <v>266703117975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164500000</v>
      </c>
      <c r="R56" s="6"/>
      <c r="S56" s="6">
        <v>1610</v>
      </c>
      <c r="T56" s="6"/>
      <c r="U56" s="6">
        <v>249053000000</v>
      </c>
      <c r="V56" s="6"/>
      <c r="W56" s="6">
        <v>263269172250</v>
      </c>
      <c r="X56" s="4"/>
      <c r="Y56" s="7">
        <v>1.1482950668977985E-2</v>
      </c>
    </row>
    <row r="57" spans="1:25">
      <c r="A57" s="1" t="s">
        <v>64</v>
      </c>
      <c r="C57" s="6">
        <v>133305312</v>
      </c>
      <c r="D57" s="6"/>
      <c r="E57" s="6">
        <v>977506961970</v>
      </c>
      <c r="F57" s="6"/>
      <c r="G57" s="6">
        <v>1730608618840.4199</v>
      </c>
      <c r="H57" s="6"/>
      <c r="I57" s="6">
        <v>44435104</v>
      </c>
      <c r="J57" s="6"/>
      <c r="K57" s="6">
        <v>977506963953.60999</v>
      </c>
      <c r="L57" s="6"/>
      <c r="M57" s="6">
        <v>-133305312</v>
      </c>
      <c r="N57" s="6"/>
      <c r="O57" s="6">
        <v>977506963953.60999</v>
      </c>
      <c r="P57" s="6"/>
      <c r="Q57" s="6">
        <v>44435104</v>
      </c>
      <c r="R57" s="6"/>
      <c r="S57" s="6">
        <v>35100</v>
      </c>
      <c r="T57" s="6"/>
      <c r="U57" s="6">
        <v>977506961954</v>
      </c>
      <c r="V57" s="6"/>
      <c r="W57" s="6">
        <v>1550392101105.1201</v>
      </c>
      <c r="X57" s="4"/>
      <c r="Y57" s="7">
        <v>6.7623094122305549E-2</v>
      </c>
    </row>
    <row r="58" spans="1:25">
      <c r="A58" s="1" t="s">
        <v>65</v>
      </c>
      <c r="C58" s="6">
        <v>28325252</v>
      </c>
      <c r="D58" s="6"/>
      <c r="E58" s="6">
        <v>366803055258</v>
      </c>
      <c r="F58" s="6"/>
      <c r="G58" s="6">
        <v>196533882919.18799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28325252</v>
      </c>
      <c r="R58" s="6"/>
      <c r="S58" s="6">
        <v>6630</v>
      </c>
      <c r="T58" s="6"/>
      <c r="U58" s="6">
        <v>366803055258</v>
      </c>
      <c r="V58" s="6"/>
      <c r="W58" s="6">
        <v>186679032056.478</v>
      </c>
      <c r="X58" s="4"/>
      <c r="Y58" s="7">
        <v>8.1423362170239683E-3</v>
      </c>
    </row>
    <row r="59" spans="1:25">
      <c r="A59" s="1" t="s">
        <v>66</v>
      </c>
      <c r="C59" s="6">
        <v>8939057</v>
      </c>
      <c r="D59" s="6"/>
      <c r="E59" s="6">
        <v>44556108544</v>
      </c>
      <c r="F59" s="6"/>
      <c r="G59" s="6">
        <v>71797826455.667999</v>
      </c>
      <c r="H59" s="6"/>
      <c r="I59" s="6">
        <v>26376313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35315370</v>
      </c>
      <c r="R59" s="6"/>
      <c r="S59" s="6">
        <v>8070</v>
      </c>
      <c r="T59" s="6"/>
      <c r="U59" s="6">
        <v>184515886532</v>
      </c>
      <c r="V59" s="6"/>
      <c r="W59" s="6">
        <v>283299315436.39502</v>
      </c>
      <c r="X59" s="4"/>
      <c r="Y59" s="7">
        <v>1.2356600797233514E-2</v>
      </c>
    </row>
    <row r="60" spans="1:25">
      <c r="A60" s="1" t="s">
        <v>67</v>
      </c>
      <c r="C60" s="6">
        <v>17109100</v>
      </c>
      <c r="D60" s="6"/>
      <c r="E60" s="6">
        <v>769747788080</v>
      </c>
      <c r="F60" s="6"/>
      <c r="G60" s="6">
        <v>335213899852.04999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17109100</v>
      </c>
      <c r="R60" s="6"/>
      <c r="S60" s="6">
        <v>17530</v>
      </c>
      <c r="T60" s="6"/>
      <c r="U60" s="6">
        <v>769747788080</v>
      </c>
      <c r="V60" s="6"/>
      <c r="W60" s="6">
        <v>298137983988.15002</v>
      </c>
      <c r="X60" s="4"/>
      <c r="Y60" s="7">
        <v>1.3003815575617495E-2</v>
      </c>
    </row>
    <row r="61" spans="1:25">
      <c r="A61" s="1" t="s">
        <v>68</v>
      </c>
      <c r="C61" s="6">
        <v>66599619</v>
      </c>
      <c r="D61" s="6"/>
      <c r="E61" s="6">
        <v>233838011489</v>
      </c>
      <c r="F61" s="6"/>
      <c r="G61" s="6">
        <v>277855465267.38898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66599619</v>
      </c>
      <c r="R61" s="6"/>
      <c r="S61" s="6">
        <v>4334</v>
      </c>
      <c r="T61" s="6"/>
      <c r="U61" s="6">
        <v>233838011489</v>
      </c>
      <c r="V61" s="6"/>
      <c r="W61" s="6">
        <v>286925324390.961</v>
      </c>
      <c r="X61" s="4"/>
      <c r="Y61" s="7">
        <v>1.2514755592170974E-2</v>
      </c>
    </row>
    <row r="62" spans="1:25">
      <c r="A62" s="1" t="s">
        <v>69</v>
      </c>
      <c r="C62" s="6">
        <v>60000000</v>
      </c>
      <c r="D62" s="6"/>
      <c r="E62" s="6">
        <v>420093748187</v>
      </c>
      <c r="F62" s="6"/>
      <c r="G62" s="6">
        <v>443147490000</v>
      </c>
      <c r="H62" s="6"/>
      <c r="I62" s="6">
        <v>18000000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78000000</v>
      </c>
      <c r="R62" s="6"/>
      <c r="S62" s="6">
        <v>5608</v>
      </c>
      <c r="T62" s="6"/>
      <c r="U62" s="6">
        <v>420093748187</v>
      </c>
      <c r="V62" s="6"/>
      <c r="W62" s="6">
        <v>434821327200</v>
      </c>
      <c r="X62" s="4"/>
      <c r="Y62" s="7">
        <v>1.8965501381664845E-2</v>
      </c>
    </row>
    <row r="63" spans="1:25">
      <c r="A63" s="1" t="s">
        <v>70</v>
      </c>
      <c r="C63" s="6">
        <v>3800001</v>
      </c>
      <c r="D63" s="6"/>
      <c r="E63" s="6">
        <v>25112788892</v>
      </c>
      <c r="F63" s="6"/>
      <c r="G63" s="6">
        <v>19529111439.238499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3800001</v>
      </c>
      <c r="R63" s="6"/>
      <c r="S63" s="6">
        <v>4894</v>
      </c>
      <c r="T63" s="6"/>
      <c r="U63" s="6">
        <v>25112788892</v>
      </c>
      <c r="V63" s="6"/>
      <c r="W63" s="6">
        <v>18486551524.880699</v>
      </c>
      <c r="X63" s="4"/>
      <c r="Y63" s="7">
        <v>8.0632364733590565E-4</v>
      </c>
    </row>
    <row r="64" spans="1:25">
      <c r="A64" s="1" t="s">
        <v>71</v>
      </c>
      <c r="C64" s="6">
        <v>34081190</v>
      </c>
      <c r="D64" s="6"/>
      <c r="E64" s="6">
        <v>241396876311</v>
      </c>
      <c r="F64" s="6"/>
      <c r="G64" s="6">
        <v>166681762043.94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34081190</v>
      </c>
      <c r="R64" s="6"/>
      <c r="S64" s="6">
        <v>4621</v>
      </c>
      <c r="T64" s="6"/>
      <c r="U64" s="6">
        <v>241396876311</v>
      </c>
      <c r="V64" s="6"/>
      <c r="W64" s="6">
        <v>156552118375.009</v>
      </c>
      <c r="X64" s="4"/>
      <c r="Y64" s="7">
        <v>6.8282975825105559E-3</v>
      </c>
    </row>
    <row r="65" spans="1:25">
      <c r="A65" s="1" t="s">
        <v>72</v>
      </c>
      <c r="C65" s="6">
        <v>12060000</v>
      </c>
      <c r="D65" s="6"/>
      <c r="E65" s="6">
        <v>181181164603</v>
      </c>
      <c r="F65" s="6"/>
      <c r="G65" s="6">
        <v>278007355170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12060000</v>
      </c>
      <c r="R65" s="6"/>
      <c r="S65" s="6">
        <v>20500</v>
      </c>
      <c r="T65" s="6"/>
      <c r="U65" s="6">
        <v>181181164603</v>
      </c>
      <c r="V65" s="6"/>
      <c r="W65" s="6">
        <v>245758981500</v>
      </c>
      <c r="X65" s="4"/>
      <c r="Y65" s="7">
        <v>1.0719212724013771E-2</v>
      </c>
    </row>
    <row r="66" spans="1:25">
      <c r="A66" s="1" t="s">
        <v>73</v>
      </c>
      <c r="C66" s="6">
        <v>16841870</v>
      </c>
      <c r="D66" s="6"/>
      <c r="E66" s="6">
        <v>283410755156</v>
      </c>
      <c r="F66" s="6"/>
      <c r="G66" s="6">
        <v>283938568414.56</v>
      </c>
      <c r="H66" s="6"/>
      <c r="I66" s="6">
        <v>754940</v>
      </c>
      <c r="J66" s="6"/>
      <c r="K66" s="6">
        <v>12802853892</v>
      </c>
      <c r="L66" s="6"/>
      <c r="M66" s="6">
        <v>0</v>
      </c>
      <c r="N66" s="6"/>
      <c r="O66" s="6">
        <v>0</v>
      </c>
      <c r="P66" s="6"/>
      <c r="Q66" s="6">
        <v>17596810</v>
      </c>
      <c r="R66" s="6"/>
      <c r="S66" s="6">
        <v>16350</v>
      </c>
      <c r="T66" s="6"/>
      <c r="U66" s="6">
        <v>296213609048</v>
      </c>
      <c r="V66" s="6"/>
      <c r="W66" s="6">
        <v>285995981831.17499</v>
      </c>
      <c r="X66" s="4"/>
      <c r="Y66" s="7">
        <v>1.2474220672425524E-2</v>
      </c>
    </row>
    <row r="67" spans="1:25">
      <c r="A67" s="1" t="s">
        <v>74</v>
      </c>
      <c r="C67" s="6">
        <v>69510966</v>
      </c>
      <c r="D67" s="6"/>
      <c r="E67" s="6">
        <v>260523684687</v>
      </c>
      <c r="F67" s="6"/>
      <c r="G67" s="6">
        <v>520303239414.81897</v>
      </c>
      <c r="H67" s="6"/>
      <c r="I67" s="6">
        <v>0</v>
      </c>
      <c r="J67" s="6"/>
      <c r="K67" s="6">
        <v>0</v>
      </c>
      <c r="L67" s="6"/>
      <c r="M67" s="6">
        <v>0</v>
      </c>
      <c r="N67" s="6"/>
      <c r="O67" s="6">
        <v>0</v>
      </c>
      <c r="P67" s="6"/>
      <c r="Q67" s="6">
        <v>69510966</v>
      </c>
      <c r="R67" s="6"/>
      <c r="S67" s="6">
        <v>7650</v>
      </c>
      <c r="T67" s="6"/>
      <c r="U67" s="6">
        <v>260523684687</v>
      </c>
      <c r="V67" s="6"/>
      <c r="W67" s="6">
        <v>528594924505.09497</v>
      </c>
      <c r="X67" s="4"/>
      <c r="Y67" s="7">
        <v>2.3055602712953597E-2</v>
      </c>
    </row>
    <row r="68" spans="1:25">
      <c r="A68" s="1" t="s">
        <v>75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v>52931935</v>
      </c>
      <c r="J68" s="6"/>
      <c r="K68" s="6">
        <v>139845170714</v>
      </c>
      <c r="L68" s="6"/>
      <c r="M68" s="6">
        <v>0</v>
      </c>
      <c r="N68" s="6"/>
      <c r="O68" s="6">
        <v>0</v>
      </c>
      <c r="P68" s="6"/>
      <c r="Q68" s="6">
        <v>52931935</v>
      </c>
      <c r="R68" s="6"/>
      <c r="S68" s="6">
        <v>2559</v>
      </c>
      <c r="T68" s="6"/>
      <c r="U68" s="6">
        <v>139845170714</v>
      </c>
      <c r="V68" s="6"/>
      <c r="W68" s="6">
        <v>134646877376.093</v>
      </c>
      <c r="X68" s="4"/>
      <c r="Y68" s="7">
        <v>5.8728617461272234E-3</v>
      </c>
    </row>
    <row r="69" spans="1:25">
      <c r="A69" s="1" t="s">
        <v>76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v>2000000</v>
      </c>
      <c r="J69" s="6"/>
      <c r="K69" s="6">
        <v>16917347016</v>
      </c>
      <c r="L69" s="6"/>
      <c r="M69" s="6">
        <v>-2000000</v>
      </c>
      <c r="N69" s="6"/>
      <c r="O69" s="6">
        <v>26219593869</v>
      </c>
      <c r="P69" s="6"/>
      <c r="Q69" s="6">
        <v>0</v>
      </c>
      <c r="R69" s="6"/>
      <c r="S69" s="6">
        <v>0</v>
      </c>
      <c r="T69" s="6"/>
      <c r="U69" s="6">
        <v>0</v>
      </c>
      <c r="V69" s="6"/>
      <c r="W69" s="6">
        <v>0</v>
      </c>
      <c r="X69" s="4"/>
      <c r="Y69" s="7">
        <v>0</v>
      </c>
    </row>
    <row r="70" spans="1:25">
      <c r="A70" s="1" t="s">
        <v>77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v>21703891</v>
      </c>
      <c r="J70" s="6"/>
      <c r="K70" s="6">
        <v>229749810886</v>
      </c>
      <c r="L70" s="6"/>
      <c r="M70" s="6">
        <v>0</v>
      </c>
      <c r="N70" s="6"/>
      <c r="O70" s="6">
        <v>0</v>
      </c>
      <c r="P70" s="6"/>
      <c r="Q70" s="6">
        <v>21703891</v>
      </c>
      <c r="R70" s="6"/>
      <c r="S70" s="6">
        <v>10810</v>
      </c>
      <c r="T70" s="6"/>
      <c r="U70" s="6">
        <v>229749810886</v>
      </c>
      <c r="V70" s="6"/>
      <c r="W70" s="6">
        <v>233223078292.82599</v>
      </c>
      <c r="X70" s="4"/>
      <c r="Y70" s="7">
        <v>1.0172437129709199E-2</v>
      </c>
    </row>
    <row r="71" spans="1:25">
      <c r="A71" s="1" t="s">
        <v>78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v>31300349</v>
      </c>
      <c r="J71" s="6"/>
      <c r="K71" s="6">
        <v>0</v>
      </c>
      <c r="L71" s="6"/>
      <c r="M71" s="6">
        <v>0</v>
      </c>
      <c r="N71" s="6"/>
      <c r="O71" s="6">
        <v>0</v>
      </c>
      <c r="P71" s="6"/>
      <c r="Q71" s="6">
        <v>31300349</v>
      </c>
      <c r="R71" s="6"/>
      <c r="S71" s="6">
        <v>6530</v>
      </c>
      <c r="T71" s="6"/>
      <c r="U71" s="6">
        <v>176815671501</v>
      </c>
      <c r="V71" s="6"/>
      <c r="W71" s="6">
        <v>203175150860.129</v>
      </c>
      <c r="X71" s="4"/>
      <c r="Y71" s="7">
        <v>8.8618436201621069E-3</v>
      </c>
    </row>
    <row r="72" spans="1:25">
      <c r="A72" s="1" t="s">
        <v>79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v>5626000</v>
      </c>
      <c r="J72" s="6"/>
      <c r="K72" s="6">
        <v>215045315</v>
      </c>
      <c r="L72" s="6"/>
      <c r="M72" s="6">
        <v>0</v>
      </c>
      <c r="N72" s="6"/>
      <c r="O72" s="6">
        <v>0</v>
      </c>
      <c r="P72" s="6"/>
      <c r="Q72" s="6">
        <v>5626000</v>
      </c>
      <c r="R72" s="6"/>
      <c r="S72" s="6">
        <v>88</v>
      </c>
      <c r="T72" s="6"/>
      <c r="U72" s="6">
        <v>215045315</v>
      </c>
      <c r="V72" s="6"/>
      <c r="W72" s="6">
        <v>494960514.83999997</v>
      </c>
      <c r="X72" s="4"/>
      <c r="Y72" s="7">
        <v>2.1588578436378874E-5</v>
      </c>
    </row>
    <row r="73" spans="1:25">
      <c r="A73" s="1" t="s">
        <v>80</v>
      </c>
      <c r="C73" s="4" t="s">
        <v>80</v>
      </c>
      <c r="D73" s="4"/>
      <c r="E73" s="5">
        <f>SUM(E9:E72)</f>
        <v>17360740740698</v>
      </c>
      <c r="F73" s="4"/>
      <c r="G73" s="5">
        <f>SUM(G9:G72)</f>
        <v>23643002318690.105</v>
      </c>
      <c r="H73" s="4"/>
      <c r="I73" s="4" t="s">
        <v>80</v>
      </c>
      <c r="J73" s="4"/>
      <c r="K73" s="5">
        <f>SUM(K9:K72)</f>
        <v>1512580218328.6099</v>
      </c>
      <c r="L73" s="4"/>
      <c r="M73" s="4" t="s">
        <v>80</v>
      </c>
      <c r="N73" s="4"/>
      <c r="O73" s="5">
        <f>SUM(O9:O72)</f>
        <v>1896175723553.6099</v>
      </c>
      <c r="P73" s="4"/>
      <c r="Q73" s="4" t="s">
        <v>80</v>
      </c>
      <c r="R73" s="4"/>
      <c r="S73" s="4" t="s">
        <v>80</v>
      </c>
      <c r="T73" s="4"/>
      <c r="U73" s="5">
        <f>SUM(U9:U72)</f>
        <v>17300991239208</v>
      </c>
      <c r="V73" s="4"/>
      <c r="W73" s="5">
        <f>SUM(W9:W72)</f>
        <v>22030317346229.582</v>
      </c>
      <c r="X73" s="4"/>
      <c r="Y73" s="8">
        <f>SUM(Y9:Y72)</f>
        <v>0.96089126253058443</v>
      </c>
    </row>
    <row r="75" spans="1:25">
      <c r="Y75" s="6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C8" sqref="C8:C10"/>
    </sheetView>
  </sheetViews>
  <sheetFormatPr defaultRowHeight="24"/>
  <cols>
    <col min="1" max="1" width="26.2851562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</row>
    <row r="3" spans="1:11" ht="24.75">
      <c r="A3" s="21" t="s">
        <v>133</v>
      </c>
      <c r="B3" s="21" t="s">
        <v>133</v>
      </c>
      <c r="C3" s="21" t="s">
        <v>133</v>
      </c>
      <c r="D3" s="21" t="s">
        <v>133</v>
      </c>
      <c r="E3" s="21" t="s">
        <v>133</v>
      </c>
      <c r="F3" s="21" t="s">
        <v>133</v>
      </c>
      <c r="G3" s="21" t="s">
        <v>133</v>
      </c>
      <c r="H3" s="21" t="s">
        <v>133</v>
      </c>
      <c r="I3" s="21" t="s">
        <v>133</v>
      </c>
      <c r="J3" s="21" t="s">
        <v>133</v>
      </c>
      <c r="K3" s="21" t="s">
        <v>133</v>
      </c>
    </row>
    <row r="4" spans="1:11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</row>
    <row r="6" spans="1:11" ht="24.75">
      <c r="A6" s="20" t="s">
        <v>186</v>
      </c>
      <c r="B6" s="20" t="s">
        <v>186</v>
      </c>
      <c r="C6" s="20" t="s">
        <v>186</v>
      </c>
      <c r="E6" s="20" t="s">
        <v>135</v>
      </c>
      <c r="F6" s="20" t="s">
        <v>135</v>
      </c>
      <c r="G6" s="20" t="s">
        <v>135</v>
      </c>
      <c r="I6" s="20" t="s">
        <v>136</v>
      </c>
      <c r="J6" s="20" t="s">
        <v>136</v>
      </c>
      <c r="K6" s="20" t="s">
        <v>136</v>
      </c>
    </row>
    <row r="7" spans="1:11" ht="25.5" thickBot="1">
      <c r="A7" s="20" t="s">
        <v>187</v>
      </c>
      <c r="C7" s="20" t="s">
        <v>117</v>
      </c>
      <c r="E7" s="20" t="s">
        <v>188</v>
      </c>
      <c r="G7" s="20" t="s">
        <v>189</v>
      </c>
      <c r="I7" s="20" t="s">
        <v>188</v>
      </c>
      <c r="K7" s="20" t="s">
        <v>189</v>
      </c>
    </row>
    <row r="8" spans="1:11">
      <c r="A8" s="1" t="s">
        <v>123</v>
      </c>
      <c r="C8" s="4" t="s">
        <v>124</v>
      </c>
      <c r="E8" s="3">
        <v>1476511</v>
      </c>
      <c r="F8" s="4"/>
      <c r="G8" s="7">
        <f>E8/$E$11</f>
        <v>1.1117671103118996E-3</v>
      </c>
      <c r="H8" s="4"/>
      <c r="I8" s="3">
        <v>12532422</v>
      </c>
      <c r="K8" s="7">
        <f>I8/$I$11</f>
        <v>1.1429172276055963E-3</v>
      </c>
    </row>
    <row r="9" spans="1:11">
      <c r="A9" s="1" t="s">
        <v>127</v>
      </c>
      <c r="C9" s="4" t="s">
        <v>128</v>
      </c>
      <c r="E9" s="3">
        <v>218677</v>
      </c>
      <c r="F9" s="4"/>
      <c r="G9" s="7">
        <f t="shared" ref="G9:G10" si="0">E9/$E$11</f>
        <v>1.6465701669792862E-4</v>
      </c>
      <c r="H9" s="4"/>
      <c r="I9" s="3">
        <v>1515604018</v>
      </c>
      <c r="K9" s="7">
        <f t="shared" ref="K9:K10" si="1">I9/$I$11</f>
        <v>0.1382182903193383</v>
      </c>
    </row>
    <row r="10" spans="1:11" ht="24.75" thickBot="1">
      <c r="A10" s="1" t="s">
        <v>130</v>
      </c>
      <c r="C10" s="4" t="s">
        <v>131</v>
      </c>
      <c r="E10" s="3">
        <v>1326380617</v>
      </c>
      <c r="F10" s="4"/>
      <c r="G10" s="7">
        <f t="shared" si="0"/>
        <v>0.99872357587299021</v>
      </c>
      <c r="H10" s="4"/>
      <c r="I10" s="3">
        <v>9437156319</v>
      </c>
      <c r="K10" s="7">
        <f t="shared" si="1"/>
        <v>0.86063879245305608</v>
      </c>
    </row>
    <row r="11" spans="1:11" ht="24.75" thickBot="1">
      <c r="A11" s="1" t="s">
        <v>80</v>
      </c>
      <c r="C11" s="1" t="s">
        <v>80</v>
      </c>
      <c r="E11" s="5">
        <f>SUM(E8:E10)</f>
        <v>1328075805</v>
      </c>
      <c r="F11" s="4"/>
      <c r="G11" s="16">
        <f>SUM(G8:G10)</f>
        <v>1</v>
      </c>
      <c r="H11" s="4"/>
      <c r="I11" s="5">
        <f>SUM(I8:I10)</f>
        <v>10965292759</v>
      </c>
      <c r="K11" s="16">
        <f>SUM(K8:K10)</f>
        <v>1</v>
      </c>
    </row>
    <row r="12" spans="1:11" ht="24.75" thickTop="1">
      <c r="E12" s="4"/>
      <c r="F12" s="4"/>
      <c r="G12" s="4"/>
      <c r="H12" s="4"/>
      <c r="I12" s="4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:C1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K6" sqref="K6"/>
    </sheetView>
  </sheetViews>
  <sheetFormatPr defaultRowHeight="24"/>
  <cols>
    <col min="1" max="1" width="31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</row>
    <row r="3" spans="1:5" ht="24.75">
      <c r="A3" s="21" t="s">
        <v>133</v>
      </c>
      <c r="B3" s="21" t="s">
        <v>133</v>
      </c>
      <c r="C3" s="21" t="s">
        <v>133</v>
      </c>
      <c r="D3" s="21" t="s">
        <v>133</v>
      </c>
      <c r="E3" s="21" t="s">
        <v>133</v>
      </c>
    </row>
    <row r="4" spans="1:5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</row>
    <row r="6" spans="1:5" ht="24.75">
      <c r="A6" s="20" t="s">
        <v>190</v>
      </c>
      <c r="C6" s="20" t="s">
        <v>135</v>
      </c>
      <c r="E6" s="20" t="s">
        <v>6</v>
      </c>
    </row>
    <row r="7" spans="1:5" ht="24.75">
      <c r="A7" s="20" t="s">
        <v>190</v>
      </c>
      <c r="C7" s="20" t="s">
        <v>120</v>
      </c>
      <c r="E7" s="20" t="s">
        <v>120</v>
      </c>
    </row>
    <row r="8" spans="1:5">
      <c r="A8" s="1" t="s">
        <v>191</v>
      </c>
      <c r="C8" s="3">
        <v>2626072365</v>
      </c>
      <c r="D8" s="4"/>
      <c r="E8" s="3">
        <v>57302780444</v>
      </c>
    </row>
    <row r="9" spans="1:5">
      <c r="A9" s="1" t="s">
        <v>80</v>
      </c>
      <c r="C9" s="5">
        <f>SUM(C8:C8)</f>
        <v>2626072365</v>
      </c>
      <c r="D9" s="4"/>
      <c r="E9" s="5">
        <f>SUM(E8:E8)</f>
        <v>57302780444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E13" sqref="E13"/>
    </sheetView>
  </sheetViews>
  <sheetFormatPr defaultRowHeight="24"/>
  <cols>
    <col min="1" max="1" width="31.42578125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</row>
    <row r="3" spans="1:7" ht="24.75">
      <c r="A3" s="21" t="s">
        <v>133</v>
      </c>
      <c r="B3" s="21" t="s">
        <v>133</v>
      </c>
      <c r="C3" s="21" t="s">
        <v>133</v>
      </c>
      <c r="D3" s="21" t="s">
        <v>133</v>
      </c>
      <c r="E3" s="21" t="s">
        <v>133</v>
      </c>
      <c r="F3" s="21" t="s">
        <v>133</v>
      </c>
      <c r="G3" s="21" t="s">
        <v>133</v>
      </c>
    </row>
    <row r="4" spans="1:7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</row>
    <row r="6" spans="1:7" ht="24.75">
      <c r="A6" s="20" t="s">
        <v>137</v>
      </c>
      <c r="C6" s="20" t="s">
        <v>120</v>
      </c>
      <c r="E6" s="20" t="s">
        <v>183</v>
      </c>
      <c r="G6" s="20" t="s">
        <v>13</v>
      </c>
    </row>
    <row r="7" spans="1:7">
      <c r="A7" s="1" t="s">
        <v>192</v>
      </c>
      <c r="C7" s="6">
        <f>'سرمایه‌گذاری در سهام'!I123</f>
        <v>-994798220045</v>
      </c>
      <c r="E7" s="7">
        <f>C7/$C$11</f>
        <v>1.01578679830917</v>
      </c>
      <c r="G7" s="7">
        <v>-4.3389884158242312E-2</v>
      </c>
    </row>
    <row r="8" spans="1:7">
      <c r="A8" s="1" t="s">
        <v>193</v>
      </c>
      <c r="C8" s="6">
        <f>'سرمایه‌گذاری در اوراق بهادار'!I30</f>
        <v>11506457229</v>
      </c>
      <c r="E8" s="7">
        <f t="shared" ref="E8:E10" si="0">C8/$C$11</f>
        <v>-1.1749224227601249E-2</v>
      </c>
      <c r="G8" s="7">
        <v>5.0187448688387829E-4</v>
      </c>
    </row>
    <row r="9" spans="1:7">
      <c r="A9" s="1" t="s">
        <v>194</v>
      </c>
      <c r="C9" s="6">
        <f>'درآمد سپرده بانکی'!E11</f>
        <v>1328075805</v>
      </c>
      <c r="E9" s="7">
        <f t="shared" si="0"/>
        <v>-1.3560959827730685E-3</v>
      </c>
      <c r="G9" s="7">
        <v>5.792637559173328E-5</v>
      </c>
    </row>
    <row r="10" spans="1:7">
      <c r="A10" s="1" t="s">
        <v>190</v>
      </c>
      <c r="C10" s="6">
        <f>'سایر درآمدها'!C9</f>
        <v>2626072365</v>
      </c>
      <c r="E10" s="7">
        <f t="shared" si="0"/>
        <v>-2.6814780987956264E-3</v>
      </c>
      <c r="G10" s="7">
        <v>1.1454079170282097E-4</v>
      </c>
    </row>
    <row r="11" spans="1:7">
      <c r="A11" s="1" t="s">
        <v>80</v>
      </c>
      <c r="C11" s="10">
        <f>SUM(C7:C10)</f>
        <v>-979337614646</v>
      </c>
      <c r="E11" s="8">
        <f>SUM(E7:E10)</f>
        <v>1.0000000000000002</v>
      </c>
      <c r="G11" s="8">
        <f>SUM(G7:G10)</f>
        <v>-4.2715542504063883E-2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N20"/>
  <sheetViews>
    <sheetView rightToLeft="1" topLeftCell="R1" workbookViewId="0">
      <selection activeCell="AA9" sqref="AA9"/>
    </sheetView>
  </sheetViews>
  <sheetFormatPr defaultRowHeight="24"/>
  <cols>
    <col min="1" max="1" width="32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4" style="1" customWidth="1"/>
    <col min="12" max="12" width="1" style="1" customWidth="1"/>
    <col min="13" max="13" width="14" style="1" customWidth="1"/>
    <col min="14" max="14" width="1" style="1" customWidth="1"/>
    <col min="15" max="15" width="16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11" style="1" customWidth="1"/>
    <col min="22" max="22" width="1" style="1" customWidth="1"/>
    <col min="23" max="23" width="18" style="1" customWidth="1"/>
    <col min="24" max="24" width="1" style="1" customWidth="1"/>
    <col min="25" max="25" width="16" style="1" customWidth="1"/>
    <col min="26" max="26" width="1" style="1" customWidth="1"/>
    <col min="27" max="27" width="22" style="1" customWidth="1"/>
    <col min="28" max="28" width="1" style="1" customWidth="1"/>
    <col min="29" max="29" width="11" style="1" customWidth="1"/>
    <col min="30" max="30" width="1" style="1" customWidth="1"/>
    <col min="31" max="31" width="23" style="1" customWidth="1"/>
    <col min="32" max="32" width="1" style="1" customWidth="1"/>
    <col min="33" max="33" width="18" style="1" customWidth="1"/>
    <col min="34" max="34" width="1" style="1" customWidth="1"/>
    <col min="35" max="35" width="19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40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  <c r="T2" s="21" t="s">
        <v>0</v>
      </c>
      <c r="U2" s="21" t="s">
        <v>0</v>
      </c>
      <c r="V2" s="21" t="s">
        <v>0</v>
      </c>
      <c r="W2" s="21" t="s">
        <v>0</v>
      </c>
      <c r="X2" s="21" t="s">
        <v>0</v>
      </c>
      <c r="Y2" s="21" t="s">
        <v>0</v>
      </c>
      <c r="Z2" s="21" t="s">
        <v>0</v>
      </c>
      <c r="AA2" s="21" t="s">
        <v>0</v>
      </c>
      <c r="AB2" s="21" t="s">
        <v>0</v>
      </c>
      <c r="AC2" s="21" t="s">
        <v>0</v>
      </c>
      <c r="AD2" s="21" t="s">
        <v>0</v>
      </c>
      <c r="AE2" s="21" t="s">
        <v>0</v>
      </c>
      <c r="AF2" s="21" t="s">
        <v>0</v>
      </c>
      <c r="AG2" s="21" t="s">
        <v>0</v>
      </c>
      <c r="AH2" s="21" t="s">
        <v>0</v>
      </c>
      <c r="AI2" s="21" t="s">
        <v>0</v>
      </c>
      <c r="AJ2" s="21" t="s">
        <v>0</v>
      </c>
      <c r="AK2" s="21" t="s">
        <v>0</v>
      </c>
    </row>
    <row r="3" spans="1:40" ht="24.75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  <c r="L3" s="21" t="s">
        <v>1</v>
      </c>
      <c r="M3" s="21" t="s">
        <v>1</v>
      </c>
      <c r="N3" s="21" t="s">
        <v>1</v>
      </c>
      <c r="O3" s="21" t="s">
        <v>1</v>
      </c>
      <c r="P3" s="21" t="s">
        <v>1</v>
      </c>
      <c r="Q3" s="21" t="s">
        <v>1</v>
      </c>
      <c r="R3" s="21" t="s">
        <v>1</v>
      </c>
      <c r="S3" s="21" t="s">
        <v>1</v>
      </c>
      <c r="T3" s="21" t="s">
        <v>1</v>
      </c>
      <c r="U3" s="21" t="s">
        <v>1</v>
      </c>
      <c r="V3" s="21" t="s">
        <v>1</v>
      </c>
      <c r="W3" s="21" t="s">
        <v>1</v>
      </c>
      <c r="X3" s="21" t="s">
        <v>1</v>
      </c>
      <c r="Y3" s="21" t="s">
        <v>1</v>
      </c>
      <c r="Z3" s="21" t="s">
        <v>1</v>
      </c>
      <c r="AA3" s="21" t="s">
        <v>1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  <c r="AI3" s="21" t="s">
        <v>1</v>
      </c>
      <c r="AJ3" s="21" t="s">
        <v>1</v>
      </c>
      <c r="AK3" s="21" t="s">
        <v>1</v>
      </c>
    </row>
    <row r="4" spans="1:40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  <c r="T4" s="21" t="s">
        <v>2</v>
      </c>
      <c r="U4" s="21" t="s">
        <v>2</v>
      </c>
      <c r="V4" s="21" t="s">
        <v>2</v>
      </c>
      <c r="W4" s="21" t="s">
        <v>2</v>
      </c>
      <c r="X4" s="21" t="s">
        <v>2</v>
      </c>
      <c r="Y4" s="21" t="s">
        <v>2</v>
      </c>
      <c r="Z4" s="21" t="s">
        <v>2</v>
      </c>
      <c r="AA4" s="21" t="s">
        <v>2</v>
      </c>
      <c r="AB4" s="21" t="s">
        <v>2</v>
      </c>
      <c r="AC4" s="21" t="s">
        <v>2</v>
      </c>
      <c r="AD4" s="21" t="s">
        <v>2</v>
      </c>
      <c r="AE4" s="21" t="s">
        <v>2</v>
      </c>
      <c r="AF4" s="21" t="s">
        <v>2</v>
      </c>
      <c r="AG4" s="21" t="s">
        <v>2</v>
      </c>
      <c r="AH4" s="21" t="s">
        <v>2</v>
      </c>
      <c r="AI4" s="21" t="s">
        <v>2</v>
      </c>
      <c r="AJ4" s="21" t="s">
        <v>2</v>
      </c>
      <c r="AK4" s="21" t="s">
        <v>2</v>
      </c>
    </row>
    <row r="6" spans="1:40" ht="24.75">
      <c r="A6" s="20" t="s">
        <v>82</v>
      </c>
      <c r="B6" s="20" t="s">
        <v>82</v>
      </c>
      <c r="C6" s="20" t="s">
        <v>82</v>
      </c>
      <c r="D6" s="20" t="s">
        <v>82</v>
      </c>
      <c r="E6" s="20" t="s">
        <v>82</v>
      </c>
      <c r="F6" s="20" t="s">
        <v>82</v>
      </c>
      <c r="G6" s="20" t="s">
        <v>82</v>
      </c>
      <c r="H6" s="20" t="s">
        <v>82</v>
      </c>
      <c r="I6" s="20" t="s">
        <v>82</v>
      </c>
      <c r="J6" s="20" t="s">
        <v>82</v>
      </c>
      <c r="K6" s="20" t="s">
        <v>82</v>
      </c>
      <c r="L6" s="20" t="s">
        <v>82</v>
      </c>
      <c r="M6" s="20" t="s">
        <v>82</v>
      </c>
      <c r="O6" s="20" t="s">
        <v>195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40" ht="24.75">
      <c r="A7" s="20" t="s">
        <v>83</v>
      </c>
      <c r="C7" s="20" t="s">
        <v>84</v>
      </c>
      <c r="E7" s="20" t="s">
        <v>85</v>
      </c>
      <c r="G7" s="20" t="s">
        <v>86</v>
      </c>
      <c r="I7" s="20" t="s">
        <v>87</v>
      </c>
      <c r="K7" s="20" t="s">
        <v>88</v>
      </c>
      <c r="M7" s="20" t="s">
        <v>81</v>
      </c>
      <c r="O7" s="20" t="s">
        <v>7</v>
      </c>
      <c r="Q7" s="20" t="s">
        <v>8</v>
      </c>
      <c r="S7" s="20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20" t="s">
        <v>7</v>
      </c>
      <c r="AE7" s="20" t="s">
        <v>89</v>
      </c>
      <c r="AG7" s="20" t="s">
        <v>8</v>
      </c>
      <c r="AI7" s="20" t="s">
        <v>9</v>
      </c>
      <c r="AK7" s="20" t="s">
        <v>13</v>
      </c>
    </row>
    <row r="8" spans="1:40" ht="24.75">
      <c r="A8" s="20" t="s">
        <v>83</v>
      </c>
      <c r="C8" s="20" t="s">
        <v>84</v>
      </c>
      <c r="E8" s="20" t="s">
        <v>85</v>
      </c>
      <c r="G8" s="20" t="s">
        <v>86</v>
      </c>
      <c r="I8" s="20" t="s">
        <v>87</v>
      </c>
      <c r="K8" s="20" t="s">
        <v>88</v>
      </c>
      <c r="M8" s="20" t="s">
        <v>81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89</v>
      </c>
      <c r="AG8" s="20" t="s">
        <v>8</v>
      </c>
      <c r="AI8" s="20" t="s">
        <v>9</v>
      </c>
      <c r="AK8" s="20" t="s">
        <v>13</v>
      </c>
    </row>
    <row r="9" spans="1:40">
      <c r="A9" s="1" t="s">
        <v>90</v>
      </c>
      <c r="C9" s="4" t="s">
        <v>91</v>
      </c>
      <c r="D9" s="4"/>
      <c r="E9" s="4" t="s">
        <v>91</v>
      </c>
      <c r="F9" s="4"/>
      <c r="G9" s="4" t="s">
        <v>92</v>
      </c>
      <c r="H9" s="4"/>
      <c r="I9" s="4" t="s">
        <v>93</v>
      </c>
      <c r="J9" s="4"/>
      <c r="K9" s="3">
        <v>0</v>
      </c>
      <c r="L9" s="4"/>
      <c r="M9" s="3">
        <v>0</v>
      </c>
      <c r="N9" s="4"/>
      <c r="O9" s="3">
        <v>16164</v>
      </c>
      <c r="P9" s="4"/>
      <c r="Q9" s="3">
        <v>11996703999</v>
      </c>
      <c r="R9" s="4"/>
      <c r="S9" s="3">
        <v>13993709140</v>
      </c>
      <c r="T9" s="4"/>
      <c r="U9" s="3">
        <v>0</v>
      </c>
      <c r="V9" s="4"/>
      <c r="W9" s="3">
        <v>0</v>
      </c>
      <c r="X9" s="4"/>
      <c r="Y9" s="3">
        <v>16164</v>
      </c>
      <c r="Z9" s="4"/>
      <c r="AA9" s="3">
        <v>14116856501</v>
      </c>
      <c r="AB9" s="4"/>
      <c r="AC9" s="3">
        <v>0</v>
      </c>
      <c r="AD9" s="4"/>
      <c r="AE9" s="3">
        <v>0</v>
      </c>
      <c r="AF9" s="4"/>
      <c r="AG9" s="3">
        <v>0</v>
      </c>
      <c r="AH9" s="4"/>
      <c r="AI9" s="3">
        <v>0</v>
      </c>
      <c r="AJ9" s="4"/>
      <c r="AK9" s="4" t="s">
        <v>16</v>
      </c>
      <c r="AL9" s="4"/>
      <c r="AM9" s="4"/>
      <c r="AN9" s="4"/>
    </row>
    <row r="10" spans="1:40">
      <c r="A10" s="1" t="s">
        <v>94</v>
      </c>
      <c r="C10" s="4" t="s">
        <v>91</v>
      </c>
      <c r="D10" s="4"/>
      <c r="E10" s="4" t="s">
        <v>91</v>
      </c>
      <c r="F10" s="4"/>
      <c r="G10" s="4" t="s">
        <v>95</v>
      </c>
      <c r="H10" s="4"/>
      <c r="I10" s="4" t="s">
        <v>96</v>
      </c>
      <c r="J10" s="4"/>
      <c r="K10" s="3">
        <v>0</v>
      </c>
      <c r="L10" s="4"/>
      <c r="M10" s="3">
        <v>0</v>
      </c>
      <c r="N10" s="4"/>
      <c r="O10" s="3">
        <v>29850</v>
      </c>
      <c r="P10" s="4"/>
      <c r="Q10" s="3">
        <v>21340546455</v>
      </c>
      <c r="R10" s="4"/>
      <c r="S10" s="3">
        <v>24766532752</v>
      </c>
      <c r="T10" s="4"/>
      <c r="U10" s="3">
        <v>0</v>
      </c>
      <c r="V10" s="4"/>
      <c r="W10" s="3">
        <v>0</v>
      </c>
      <c r="X10" s="4"/>
      <c r="Y10" s="3">
        <v>29850</v>
      </c>
      <c r="Z10" s="4"/>
      <c r="AA10" s="3">
        <v>24866213686</v>
      </c>
      <c r="AB10" s="4"/>
      <c r="AC10" s="3">
        <v>0</v>
      </c>
      <c r="AD10" s="4"/>
      <c r="AE10" s="3">
        <v>0</v>
      </c>
      <c r="AF10" s="4"/>
      <c r="AG10" s="3">
        <v>0</v>
      </c>
      <c r="AH10" s="4"/>
      <c r="AI10" s="3">
        <v>0</v>
      </c>
      <c r="AJ10" s="4"/>
      <c r="AK10" s="4" t="s">
        <v>16</v>
      </c>
      <c r="AL10" s="4"/>
      <c r="AM10" s="4"/>
      <c r="AN10" s="4"/>
    </row>
    <row r="11" spans="1:40">
      <c r="A11" s="1" t="s">
        <v>97</v>
      </c>
      <c r="C11" s="4" t="s">
        <v>91</v>
      </c>
      <c r="D11" s="4"/>
      <c r="E11" s="4" t="s">
        <v>91</v>
      </c>
      <c r="F11" s="4"/>
      <c r="G11" s="4" t="s">
        <v>98</v>
      </c>
      <c r="H11" s="4"/>
      <c r="I11" s="4" t="s">
        <v>99</v>
      </c>
      <c r="J11" s="4"/>
      <c r="K11" s="3">
        <v>0</v>
      </c>
      <c r="L11" s="4"/>
      <c r="M11" s="3">
        <v>0</v>
      </c>
      <c r="N11" s="4"/>
      <c r="O11" s="3">
        <v>72465</v>
      </c>
      <c r="P11" s="4"/>
      <c r="Q11" s="3">
        <v>56942646221</v>
      </c>
      <c r="R11" s="4"/>
      <c r="S11" s="3">
        <v>59268524232</v>
      </c>
      <c r="T11" s="4"/>
      <c r="U11" s="3">
        <v>0</v>
      </c>
      <c r="V11" s="4"/>
      <c r="W11" s="3">
        <v>0</v>
      </c>
      <c r="X11" s="4"/>
      <c r="Y11" s="3">
        <v>72465</v>
      </c>
      <c r="Z11" s="4"/>
      <c r="AA11" s="3">
        <v>59411978929</v>
      </c>
      <c r="AB11" s="4"/>
      <c r="AC11" s="3">
        <v>0</v>
      </c>
      <c r="AD11" s="4"/>
      <c r="AE11" s="3">
        <v>0</v>
      </c>
      <c r="AF11" s="4"/>
      <c r="AG11" s="3">
        <v>0</v>
      </c>
      <c r="AH11" s="4"/>
      <c r="AI11" s="3">
        <v>0</v>
      </c>
      <c r="AJ11" s="4"/>
      <c r="AK11" s="4" t="s">
        <v>16</v>
      </c>
      <c r="AL11" s="4"/>
      <c r="AM11" s="4"/>
      <c r="AN11" s="4"/>
    </row>
    <row r="12" spans="1:40">
      <c r="A12" s="1" t="s">
        <v>100</v>
      </c>
      <c r="C12" s="4" t="s">
        <v>91</v>
      </c>
      <c r="D12" s="4"/>
      <c r="E12" s="4" t="s">
        <v>91</v>
      </c>
      <c r="F12" s="4"/>
      <c r="G12" s="4" t="s">
        <v>101</v>
      </c>
      <c r="H12" s="4"/>
      <c r="I12" s="4" t="s">
        <v>102</v>
      </c>
      <c r="J12" s="4"/>
      <c r="K12" s="3">
        <v>18</v>
      </c>
      <c r="L12" s="4"/>
      <c r="M12" s="3">
        <v>18</v>
      </c>
      <c r="N12" s="4"/>
      <c r="O12" s="3">
        <v>100396</v>
      </c>
      <c r="P12" s="4"/>
      <c r="Q12" s="3">
        <v>89642825899</v>
      </c>
      <c r="R12" s="4"/>
      <c r="S12" s="3">
        <v>89978662810</v>
      </c>
      <c r="T12" s="4"/>
      <c r="U12" s="3">
        <v>0</v>
      </c>
      <c r="V12" s="4"/>
      <c r="W12" s="3">
        <v>0</v>
      </c>
      <c r="X12" s="4"/>
      <c r="Y12" s="3">
        <v>100396</v>
      </c>
      <c r="Z12" s="4"/>
      <c r="AA12" s="3">
        <v>90070793553</v>
      </c>
      <c r="AB12" s="4"/>
      <c r="AC12" s="3">
        <v>0</v>
      </c>
      <c r="AD12" s="4"/>
      <c r="AE12" s="3">
        <v>0</v>
      </c>
      <c r="AF12" s="4"/>
      <c r="AG12" s="3">
        <v>0</v>
      </c>
      <c r="AH12" s="4"/>
      <c r="AI12" s="3">
        <v>0</v>
      </c>
      <c r="AJ12" s="4"/>
      <c r="AK12" s="4" t="s">
        <v>16</v>
      </c>
      <c r="AL12" s="4"/>
      <c r="AM12" s="4"/>
      <c r="AN12" s="4"/>
    </row>
    <row r="13" spans="1:40">
      <c r="A13" s="1" t="s">
        <v>103</v>
      </c>
      <c r="C13" s="4" t="s">
        <v>91</v>
      </c>
      <c r="D13" s="4"/>
      <c r="E13" s="4" t="s">
        <v>91</v>
      </c>
      <c r="F13" s="4"/>
      <c r="G13" s="4" t="s">
        <v>104</v>
      </c>
      <c r="H13" s="4"/>
      <c r="I13" s="4" t="s">
        <v>6</v>
      </c>
      <c r="J13" s="4"/>
      <c r="K13" s="3">
        <v>0</v>
      </c>
      <c r="L13" s="4"/>
      <c r="M13" s="3">
        <v>0</v>
      </c>
      <c r="N13" s="4"/>
      <c r="O13" s="3">
        <v>167512</v>
      </c>
      <c r="P13" s="4"/>
      <c r="Q13" s="3">
        <v>160026896302</v>
      </c>
      <c r="R13" s="4"/>
      <c r="S13" s="3">
        <v>164011418901</v>
      </c>
      <c r="T13" s="4"/>
      <c r="U13" s="3">
        <v>0</v>
      </c>
      <c r="V13" s="4"/>
      <c r="W13" s="3">
        <v>0</v>
      </c>
      <c r="X13" s="4"/>
      <c r="Y13" s="3">
        <v>167512</v>
      </c>
      <c r="Z13" s="4"/>
      <c r="AA13" s="3">
        <v>166187082737</v>
      </c>
      <c r="AB13" s="4"/>
      <c r="AC13" s="3">
        <v>0</v>
      </c>
      <c r="AD13" s="4"/>
      <c r="AE13" s="3">
        <v>0</v>
      </c>
      <c r="AF13" s="4"/>
      <c r="AG13" s="3">
        <v>0</v>
      </c>
      <c r="AH13" s="4"/>
      <c r="AI13" s="3">
        <v>0</v>
      </c>
      <c r="AJ13" s="4"/>
      <c r="AK13" s="4" t="s">
        <v>16</v>
      </c>
      <c r="AL13" s="4"/>
      <c r="AM13" s="4"/>
      <c r="AN13" s="4"/>
    </row>
    <row r="14" spans="1:40">
      <c r="A14" s="1" t="s">
        <v>105</v>
      </c>
      <c r="C14" s="4" t="s">
        <v>91</v>
      </c>
      <c r="D14" s="4"/>
      <c r="E14" s="4" t="s">
        <v>91</v>
      </c>
      <c r="F14" s="4"/>
      <c r="G14" s="4" t="s">
        <v>106</v>
      </c>
      <c r="H14" s="4"/>
      <c r="I14" s="4" t="s">
        <v>107</v>
      </c>
      <c r="J14" s="4"/>
      <c r="K14" s="3">
        <v>20.5</v>
      </c>
      <c r="L14" s="4"/>
      <c r="M14" s="3">
        <v>20.5</v>
      </c>
      <c r="N14" s="4"/>
      <c r="O14" s="3">
        <v>61215</v>
      </c>
      <c r="P14" s="4"/>
      <c r="Q14" s="3">
        <v>58562760075</v>
      </c>
      <c r="R14" s="4"/>
      <c r="S14" s="3">
        <v>58094746418</v>
      </c>
      <c r="T14" s="4"/>
      <c r="U14" s="3">
        <v>0</v>
      </c>
      <c r="V14" s="4"/>
      <c r="W14" s="3">
        <v>0</v>
      </c>
      <c r="X14" s="4"/>
      <c r="Y14" s="3">
        <v>61215</v>
      </c>
      <c r="Z14" s="4"/>
      <c r="AA14" s="3">
        <v>57721402603</v>
      </c>
      <c r="AB14" s="4"/>
      <c r="AC14" s="3">
        <v>0</v>
      </c>
      <c r="AD14" s="4"/>
      <c r="AE14" s="3">
        <v>0</v>
      </c>
      <c r="AF14" s="4"/>
      <c r="AG14" s="3">
        <v>0</v>
      </c>
      <c r="AH14" s="4"/>
      <c r="AI14" s="3">
        <v>0</v>
      </c>
      <c r="AJ14" s="4"/>
      <c r="AK14" s="4" t="s">
        <v>16</v>
      </c>
      <c r="AL14" s="4"/>
      <c r="AM14" s="4"/>
      <c r="AN14" s="4"/>
    </row>
    <row r="15" spans="1:40">
      <c r="A15" s="1" t="s">
        <v>108</v>
      </c>
      <c r="C15" s="4" t="s">
        <v>91</v>
      </c>
      <c r="D15" s="4"/>
      <c r="E15" s="4" t="s">
        <v>91</v>
      </c>
      <c r="F15" s="4"/>
      <c r="G15" s="4" t="s">
        <v>109</v>
      </c>
      <c r="H15" s="4"/>
      <c r="I15" s="4" t="s">
        <v>110</v>
      </c>
      <c r="J15" s="4"/>
      <c r="K15" s="3">
        <v>15</v>
      </c>
      <c r="L15" s="4"/>
      <c r="M15" s="3">
        <v>15</v>
      </c>
      <c r="N15" s="4"/>
      <c r="O15" s="3">
        <v>1681</v>
      </c>
      <c r="P15" s="4"/>
      <c r="Q15" s="3">
        <v>1578038948</v>
      </c>
      <c r="R15" s="4"/>
      <c r="S15" s="3">
        <v>1665552253</v>
      </c>
      <c r="T15" s="4"/>
      <c r="U15" s="3">
        <v>0</v>
      </c>
      <c r="V15" s="4"/>
      <c r="W15" s="3">
        <v>0</v>
      </c>
      <c r="X15" s="4"/>
      <c r="Y15" s="3">
        <v>1681</v>
      </c>
      <c r="Z15" s="4"/>
      <c r="AA15" s="3">
        <v>1681000000</v>
      </c>
      <c r="AB15" s="4"/>
      <c r="AC15" s="3">
        <v>0</v>
      </c>
      <c r="AD15" s="4"/>
      <c r="AE15" s="3">
        <v>0</v>
      </c>
      <c r="AF15" s="4"/>
      <c r="AG15" s="3">
        <v>0</v>
      </c>
      <c r="AH15" s="4"/>
      <c r="AI15" s="3">
        <v>0</v>
      </c>
      <c r="AJ15" s="4"/>
      <c r="AK15" s="4" t="s">
        <v>16</v>
      </c>
      <c r="AL15" s="4"/>
      <c r="AM15" s="4"/>
      <c r="AN15" s="4"/>
    </row>
    <row r="16" spans="1:40">
      <c r="A16" s="1" t="s">
        <v>111</v>
      </c>
      <c r="C16" s="4" t="s">
        <v>91</v>
      </c>
      <c r="D16" s="4"/>
      <c r="E16" s="4" t="s">
        <v>91</v>
      </c>
      <c r="F16" s="4"/>
      <c r="G16" s="4" t="s">
        <v>112</v>
      </c>
      <c r="H16" s="4"/>
      <c r="I16" s="4" t="s">
        <v>113</v>
      </c>
      <c r="J16" s="4"/>
      <c r="K16" s="3">
        <v>17</v>
      </c>
      <c r="L16" s="4"/>
      <c r="M16" s="3">
        <v>17</v>
      </c>
      <c r="N16" s="4"/>
      <c r="O16" s="3">
        <v>87250</v>
      </c>
      <c r="P16" s="4"/>
      <c r="Q16" s="3">
        <v>81350785139</v>
      </c>
      <c r="R16" s="4"/>
      <c r="S16" s="3">
        <v>82314177850</v>
      </c>
      <c r="T16" s="4"/>
      <c r="U16" s="3">
        <v>0</v>
      </c>
      <c r="V16" s="4"/>
      <c r="W16" s="3">
        <v>0</v>
      </c>
      <c r="X16" s="4"/>
      <c r="Y16" s="3">
        <v>87250</v>
      </c>
      <c r="Z16" s="4"/>
      <c r="AA16" s="3">
        <v>81380772065</v>
      </c>
      <c r="AB16" s="4"/>
      <c r="AC16" s="3">
        <v>0</v>
      </c>
      <c r="AD16" s="4"/>
      <c r="AE16" s="3">
        <v>0</v>
      </c>
      <c r="AF16" s="4"/>
      <c r="AG16" s="3">
        <v>0</v>
      </c>
      <c r="AH16" s="4"/>
      <c r="AI16" s="3">
        <v>0</v>
      </c>
      <c r="AJ16" s="4"/>
      <c r="AK16" s="4" t="s">
        <v>16</v>
      </c>
      <c r="AL16" s="4"/>
      <c r="AM16" s="4"/>
      <c r="AN16" s="4"/>
    </row>
    <row r="17" spans="1:40">
      <c r="A17" s="1" t="s">
        <v>80</v>
      </c>
      <c r="C17" s="4" t="s">
        <v>80</v>
      </c>
      <c r="D17" s="4"/>
      <c r="E17" s="4" t="s">
        <v>80</v>
      </c>
      <c r="F17" s="4"/>
      <c r="G17" s="4" t="s">
        <v>80</v>
      </c>
      <c r="H17" s="4"/>
      <c r="I17" s="4" t="s">
        <v>80</v>
      </c>
      <c r="J17" s="4"/>
      <c r="K17" s="4" t="s">
        <v>80</v>
      </c>
      <c r="L17" s="4"/>
      <c r="M17" s="4" t="s">
        <v>80</v>
      </c>
      <c r="N17" s="4"/>
      <c r="O17" s="4" t="s">
        <v>80</v>
      </c>
      <c r="P17" s="4"/>
      <c r="Q17" s="5">
        <f>SUM(Q9:Q16)</f>
        <v>481441203038</v>
      </c>
      <c r="R17" s="4"/>
      <c r="S17" s="5">
        <f>SUM(S9:S16)</f>
        <v>494093324356</v>
      </c>
      <c r="T17" s="4"/>
      <c r="U17" s="4" t="s">
        <v>80</v>
      </c>
      <c r="V17" s="4"/>
      <c r="W17" s="5">
        <f>SUM(W9:W16)</f>
        <v>0</v>
      </c>
      <c r="X17" s="4"/>
      <c r="Y17" s="4" t="s">
        <v>80</v>
      </c>
      <c r="Z17" s="4"/>
      <c r="AA17" s="5">
        <f>SUM(AA9:AA16)</f>
        <v>495436100074</v>
      </c>
      <c r="AB17" s="4"/>
      <c r="AC17" s="4" t="s">
        <v>80</v>
      </c>
      <c r="AD17" s="4"/>
      <c r="AE17" s="4" t="s">
        <v>80</v>
      </c>
      <c r="AF17" s="4"/>
      <c r="AG17" s="5">
        <f>SUM(AG9:AG16)</f>
        <v>0</v>
      </c>
      <c r="AH17" s="4"/>
      <c r="AI17" s="5">
        <f>SUM(AI9:AI16)</f>
        <v>0</v>
      </c>
      <c r="AJ17" s="4"/>
      <c r="AK17" s="8">
        <v>0</v>
      </c>
      <c r="AL17" s="4"/>
      <c r="AM17" s="4"/>
      <c r="AN17" s="4"/>
    </row>
    <row r="18" spans="1:40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ignoredErrors>
    <ignoredError sqref="AK9:AK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S12" sqref="S12"/>
    </sheetView>
  </sheetViews>
  <sheetFormatPr defaultRowHeight="24"/>
  <cols>
    <col min="1" max="1" width="32.42578125" style="1" bestFit="1" customWidth="1"/>
    <col min="2" max="2" width="1" style="1" customWidth="1"/>
    <col min="3" max="3" width="31" style="1" customWidth="1"/>
    <col min="4" max="4" width="1" style="1" customWidth="1"/>
    <col min="5" max="5" width="25" style="1" customWidth="1"/>
    <col min="6" max="6" width="1" style="1" customWidth="1"/>
    <col min="7" max="7" width="20" style="1" customWidth="1"/>
    <col min="8" max="8" width="1" style="1" customWidth="1"/>
    <col min="9" max="9" width="1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</row>
    <row r="3" spans="1:19" ht="24.75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  <c r="L3" s="21" t="s">
        <v>1</v>
      </c>
      <c r="M3" s="21" t="s">
        <v>1</v>
      </c>
      <c r="N3" s="21" t="s">
        <v>1</v>
      </c>
      <c r="O3" s="21" t="s">
        <v>1</v>
      </c>
      <c r="P3" s="21" t="s">
        <v>1</v>
      </c>
      <c r="Q3" s="21" t="s">
        <v>1</v>
      </c>
      <c r="R3" s="21" t="s">
        <v>1</v>
      </c>
      <c r="S3" s="21" t="s">
        <v>1</v>
      </c>
    </row>
    <row r="4" spans="1:19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</row>
    <row r="6" spans="1:19" ht="24.75">
      <c r="A6" s="20" t="s">
        <v>115</v>
      </c>
      <c r="C6" s="20" t="s">
        <v>116</v>
      </c>
      <c r="D6" s="20" t="s">
        <v>116</v>
      </c>
      <c r="E6" s="20" t="s">
        <v>116</v>
      </c>
      <c r="F6" s="20" t="s">
        <v>116</v>
      </c>
      <c r="G6" s="20" t="s">
        <v>116</v>
      </c>
      <c r="H6" s="20" t="s">
        <v>116</v>
      </c>
      <c r="I6" s="20" t="s">
        <v>116</v>
      </c>
      <c r="K6" s="20" t="s">
        <v>195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>
      <c r="A7" s="20" t="s">
        <v>115</v>
      </c>
      <c r="C7" s="20" t="s">
        <v>117</v>
      </c>
      <c r="E7" s="20" t="s">
        <v>118</v>
      </c>
      <c r="G7" s="20" t="s">
        <v>119</v>
      </c>
      <c r="I7" s="20" t="s">
        <v>88</v>
      </c>
      <c r="K7" s="20" t="s">
        <v>120</v>
      </c>
      <c r="M7" s="20" t="s">
        <v>121</v>
      </c>
      <c r="O7" s="20" t="s">
        <v>122</v>
      </c>
      <c r="Q7" s="20" t="s">
        <v>120</v>
      </c>
      <c r="S7" s="20" t="s">
        <v>114</v>
      </c>
    </row>
    <row r="8" spans="1:19">
      <c r="A8" s="1" t="s">
        <v>123</v>
      </c>
      <c r="C8" s="1" t="s">
        <v>124</v>
      </c>
      <c r="E8" s="4" t="s">
        <v>125</v>
      </c>
      <c r="F8" s="4"/>
      <c r="G8" s="4" t="s">
        <v>126</v>
      </c>
      <c r="H8" s="4"/>
      <c r="I8" s="3">
        <v>5</v>
      </c>
      <c r="K8" s="3">
        <v>928925858</v>
      </c>
      <c r="L8" s="9"/>
      <c r="M8" s="3">
        <v>20273075233</v>
      </c>
      <c r="N8" s="9"/>
      <c r="O8" s="3">
        <v>20000445600</v>
      </c>
      <c r="P8" s="3"/>
      <c r="Q8" s="3">
        <v>1201555491</v>
      </c>
      <c r="S8" s="7">
        <v>5.2407968283087196E-5</v>
      </c>
    </row>
    <row r="9" spans="1:19">
      <c r="A9" s="1" t="s">
        <v>127</v>
      </c>
      <c r="C9" s="1" t="s">
        <v>128</v>
      </c>
      <c r="E9" s="4" t="s">
        <v>125</v>
      </c>
      <c r="F9" s="4"/>
      <c r="G9" s="4" t="s">
        <v>129</v>
      </c>
      <c r="H9" s="4"/>
      <c r="I9" s="3">
        <v>5</v>
      </c>
      <c r="K9" s="3">
        <v>38008256</v>
      </c>
      <c r="L9" s="9"/>
      <c r="M9" s="3">
        <v>733841356</v>
      </c>
      <c r="N9" s="9"/>
      <c r="O9" s="3">
        <v>89800</v>
      </c>
      <c r="P9" s="3"/>
      <c r="Q9" s="3">
        <v>771759812</v>
      </c>
      <c r="S9" s="7">
        <v>3.3661669438001291E-5</v>
      </c>
    </row>
    <row r="10" spans="1:19">
      <c r="A10" s="1" t="s">
        <v>130</v>
      </c>
      <c r="C10" s="1" t="s">
        <v>131</v>
      </c>
      <c r="E10" s="4" t="s">
        <v>125</v>
      </c>
      <c r="F10" s="4"/>
      <c r="G10" s="4" t="s">
        <v>132</v>
      </c>
      <c r="H10" s="4"/>
      <c r="I10" s="3">
        <v>5</v>
      </c>
      <c r="K10" s="3">
        <v>151465590869</v>
      </c>
      <c r="L10" s="9"/>
      <c r="M10" s="3">
        <v>855989566307</v>
      </c>
      <c r="N10" s="9"/>
      <c r="O10" s="3">
        <v>811251508216</v>
      </c>
      <c r="P10" s="3"/>
      <c r="Q10" s="3">
        <v>196203648960</v>
      </c>
      <c r="S10" s="7">
        <v>8.5577692322506768E-3</v>
      </c>
    </row>
    <row r="11" spans="1:19">
      <c r="A11" s="1" t="s">
        <v>80</v>
      </c>
      <c r="C11" s="1" t="s">
        <v>80</v>
      </c>
      <c r="E11" s="4" t="s">
        <v>80</v>
      </c>
      <c r="F11" s="4"/>
      <c r="G11" s="4" t="s">
        <v>80</v>
      </c>
      <c r="H11" s="4"/>
      <c r="I11" s="4"/>
      <c r="K11" s="5">
        <f>SUM(K8:K10)</f>
        <v>152432524983</v>
      </c>
      <c r="L11" s="4"/>
      <c r="M11" s="5">
        <f>SUM(M8:M10)</f>
        <v>876996482896</v>
      </c>
      <c r="N11" s="4"/>
      <c r="O11" s="5">
        <f>SUM(O8:O10)</f>
        <v>831252043616</v>
      </c>
      <c r="P11" s="4"/>
      <c r="Q11" s="5">
        <f>SUM(Q8:Q10)</f>
        <v>198176964263</v>
      </c>
      <c r="S11" s="8">
        <f>SUM(S8:S10)</f>
        <v>8.6438388699717657E-3</v>
      </c>
    </row>
    <row r="12" spans="1:19">
      <c r="E12" s="4"/>
      <c r="F12" s="4"/>
      <c r="G12" s="4"/>
      <c r="H12" s="4"/>
      <c r="I12" s="4"/>
      <c r="S12" s="4"/>
    </row>
  </sheetData>
  <mergeCells count="17"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Q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0"/>
  <sheetViews>
    <sheetView rightToLeft="1" workbookViewId="0">
      <selection activeCell="M17" sqref="M17:S23"/>
    </sheetView>
  </sheetViews>
  <sheetFormatPr defaultRowHeight="24"/>
  <cols>
    <col min="1" max="1" width="32" style="1" bestFit="1" customWidth="1"/>
    <col min="2" max="2" width="1" style="1" customWidth="1"/>
    <col min="3" max="3" width="19" style="1" customWidth="1"/>
    <col min="4" max="4" width="1" style="1" customWidth="1"/>
    <col min="5" max="5" width="20" style="1" customWidth="1"/>
    <col min="6" max="6" width="1" style="1" customWidth="1"/>
    <col min="7" max="7" width="14" style="1" customWidth="1"/>
    <col min="8" max="8" width="1" style="1" customWidth="1"/>
    <col min="9" max="9" width="20" style="1" customWidth="1"/>
    <col min="10" max="10" width="1" style="1" customWidth="1"/>
    <col min="11" max="11" width="16" style="1" customWidth="1"/>
    <col min="12" max="12" width="1" style="1" customWidth="1"/>
    <col min="13" max="13" width="20" style="1" customWidth="1"/>
    <col min="14" max="14" width="1" style="1" customWidth="1"/>
    <col min="15" max="15" width="20" style="1" customWidth="1"/>
    <col min="16" max="16" width="1" style="1" customWidth="1"/>
    <col min="17" max="17" width="16" style="1" customWidth="1"/>
    <col min="18" max="18" width="1" style="1" customWidth="1"/>
    <col min="19" max="19" width="20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</row>
    <row r="3" spans="1:19" ht="24.75">
      <c r="A3" s="21" t="s">
        <v>133</v>
      </c>
      <c r="B3" s="21" t="s">
        <v>133</v>
      </c>
      <c r="C3" s="21" t="s">
        <v>133</v>
      </c>
      <c r="D3" s="21" t="s">
        <v>133</v>
      </c>
      <c r="E3" s="21" t="s">
        <v>133</v>
      </c>
      <c r="F3" s="21" t="s">
        <v>133</v>
      </c>
      <c r="G3" s="21" t="s">
        <v>133</v>
      </c>
      <c r="H3" s="21" t="s">
        <v>133</v>
      </c>
      <c r="I3" s="21" t="s">
        <v>133</v>
      </c>
      <c r="J3" s="21" t="s">
        <v>133</v>
      </c>
      <c r="K3" s="21" t="s">
        <v>133</v>
      </c>
      <c r="L3" s="21" t="s">
        <v>133</v>
      </c>
      <c r="M3" s="21" t="s">
        <v>133</v>
      </c>
      <c r="N3" s="21" t="s">
        <v>133</v>
      </c>
      <c r="O3" s="21" t="s">
        <v>133</v>
      </c>
      <c r="P3" s="21" t="s">
        <v>133</v>
      </c>
      <c r="Q3" s="21" t="s">
        <v>133</v>
      </c>
      <c r="R3" s="21" t="s">
        <v>133</v>
      </c>
      <c r="S3" s="21" t="s">
        <v>133</v>
      </c>
    </row>
    <row r="4" spans="1:19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</row>
    <row r="6" spans="1:19" ht="24.75">
      <c r="A6" s="20" t="s">
        <v>134</v>
      </c>
      <c r="B6" s="20" t="s">
        <v>134</v>
      </c>
      <c r="C6" s="20" t="s">
        <v>134</v>
      </c>
      <c r="D6" s="20" t="s">
        <v>134</v>
      </c>
      <c r="E6" s="20" t="s">
        <v>134</v>
      </c>
      <c r="F6" s="20" t="s">
        <v>134</v>
      </c>
      <c r="G6" s="20" t="s">
        <v>134</v>
      </c>
      <c r="I6" s="20" t="s">
        <v>135</v>
      </c>
      <c r="J6" s="20" t="s">
        <v>135</v>
      </c>
      <c r="K6" s="20" t="s">
        <v>135</v>
      </c>
      <c r="L6" s="20" t="s">
        <v>135</v>
      </c>
      <c r="M6" s="20" t="s">
        <v>135</v>
      </c>
      <c r="O6" s="20" t="s">
        <v>136</v>
      </c>
      <c r="P6" s="20" t="s">
        <v>136</v>
      </c>
      <c r="Q6" s="20" t="s">
        <v>136</v>
      </c>
      <c r="R6" s="20" t="s">
        <v>136</v>
      </c>
      <c r="S6" s="20" t="s">
        <v>136</v>
      </c>
    </row>
    <row r="7" spans="1:19" ht="24.75">
      <c r="A7" s="20" t="s">
        <v>137</v>
      </c>
      <c r="C7" s="20" t="s">
        <v>138</v>
      </c>
      <c r="E7" s="20" t="s">
        <v>87</v>
      </c>
      <c r="G7" s="20" t="s">
        <v>88</v>
      </c>
      <c r="I7" s="20" t="s">
        <v>139</v>
      </c>
      <c r="K7" s="20" t="s">
        <v>140</v>
      </c>
      <c r="M7" s="20" t="s">
        <v>141</v>
      </c>
      <c r="O7" s="20" t="s">
        <v>139</v>
      </c>
      <c r="Q7" s="20" t="s">
        <v>140</v>
      </c>
      <c r="S7" s="20" t="s">
        <v>141</v>
      </c>
    </row>
    <row r="8" spans="1:19">
      <c r="A8" s="1" t="s">
        <v>105</v>
      </c>
      <c r="C8" s="4" t="s">
        <v>196</v>
      </c>
      <c r="E8" s="4" t="s">
        <v>107</v>
      </c>
      <c r="G8" s="3">
        <v>20.5</v>
      </c>
      <c r="H8" s="4"/>
      <c r="I8" s="3">
        <v>301527310</v>
      </c>
      <c r="J8" s="4"/>
      <c r="K8" s="3">
        <v>0</v>
      </c>
      <c r="L8" s="4"/>
      <c r="M8" s="3">
        <v>301527310</v>
      </c>
      <c r="N8" s="4"/>
      <c r="O8" s="3">
        <v>970851832</v>
      </c>
      <c r="P8" s="4"/>
      <c r="Q8" s="3">
        <v>0</v>
      </c>
      <c r="R8" s="4"/>
      <c r="S8" s="3">
        <v>970851832</v>
      </c>
    </row>
    <row r="9" spans="1:19">
      <c r="A9" s="1" t="s">
        <v>111</v>
      </c>
      <c r="C9" s="4" t="s">
        <v>196</v>
      </c>
      <c r="E9" s="4" t="s">
        <v>113</v>
      </c>
      <c r="G9" s="3">
        <v>17</v>
      </c>
      <c r="H9" s="4"/>
      <c r="I9" s="3">
        <v>312046904</v>
      </c>
      <c r="J9" s="4"/>
      <c r="K9" s="3">
        <v>0</v>
      </c>
      <c r="L9" s="4"/>
      <c r="M9" s="3">
        <v>312046904</v>
      </c>
      <c r="N9" s="4"/>
      <c r="O9" s="3">
        <v>6323609615</v>
      </c>
      <c r="P9" s="4"/>
      <c r="Q9" s="3">
        <v>0</v>
      </c>
      <c r="R9" s="4"/>
      <c r="S9" s="3">
        <v>6323609615</v>
      </c>
    </row>
    <row r="10" spans="1:19">
      <c r="A10" s="1" t="s">
        <v>108</v>
      </c>
      <c r="C10" s="4" t="s">
        <v>196</v>
      </c>
      <c r="E10" s="4" t="s">
        <v>110</v>
      </c>
      <c r="G10" s="3">
        <v>15</v>
      </c>
      <c r="H10" s="4"/>
      <c r="I10" s="3">
        <v>9159537</v>
      </c>
      <c r="J10" s="4"/>
      <c r="K10" s="3">
        <v>0</v>
      </c>
      <c r="L10" s="4"/>
      <c r="M10" s="3">
        <v>9159537</v>
      </c>
      <c r="N10" s="4"/>
      <c r="O10" s="3">
        <v>94173466</v>
      </c>
      <c r="P10" s="4"/>
      <c r="Q10" s="3">
        <v>0</v>
      </c>
      <c r="R10" s="4"/>
      <c r="S10" s="3">
        <v>94173466</v>
      </c>
    </row>
    <row r="11" spans="1:19">
      <c r="A11" s="1" t="s">
        <v>100</v>
      </c>
      <c r="C11" s="4" t="s">
        <v>196</v>
      </c>
      <c r="E11" s="4" t="s">
        <v>102</v>
      </c>
      <c r="G11" s="3">
        <v>18</v>
      </c>
      <c r="H11" s="4"/>
      <c r="I11" s="3">
        <v>298973054</v>
      </c>
      <c r="J11" s="4"/>
      <c r="K11" s="3">
        <v>0</v>
      </c>
      <c r="L11" s="4"/>
      <c r="M11" s="3">
        <v>298973054</v>
      </c>
      <c r="N11" s="4"/>
      <c r="O11" s="3">
        <v>1679693794</v>
      </c>
      <c r="P11" s="4"/>
      <c r="Q11" s="3">
        <v>0</v>
      </c>
      <c r="R11" s="4"/>
      <c r="S11" s="3">
        <v>1679693794</v>
      </c>
    </row>
    <row r="12" spans="1:19">
      <c r="A12" s="1" t="s">
        <v>142</v>
      </c>
      <c r="C12" s="4" t="s">
        <v>196</v>
      </c>
      <c r="E12" s="4" t="s">
        <v>143</v>
      </c>
      <c r="G12" s="3">
        <v>17</v>
      </c>
      <c r="H12" s="4"/>
      <c r="I12" s="3">
        <v>0</v>
      </c>
      <c r="J12" s="4"/>
      <c r="K12" s="3">
        <v>0</v>
      </c>
      <c r="L12" s="4"/>
      <c r="M12" s="3">
        <v>0</v>
      </c>
      <c r="N12" s="4"/>
      <c r="O12" s="3">
        <v>5076094942</v>
      </c>
      <c r="P12" s="4"/>
      <c r="Q12" s="3">
        <v>0</v>
      </c>
      <c r="R12" s="4"/>
      <c r="S12" s="3">
        <v>5076094942</v>
      </c>
    </row>
    <row r="13" spans="1:19">
      <c r="A13" s="1" t="s">
        <v>123</v>
      </c>
      <c r="C13" s="3">
        <v>1</v>
      </c>
      <c r="E13" s="4" t="s">
        <v>196</v>
      </c>
      <c r="G13" s="3">
        <v>0</v>
      </c>
      <c r="H13" s="4"/>
      <c r="I13" s="3">
        <v>1476511</v>
      </c>
      <c r="J13" s="4"/>
      <c r="K13" s="3">
        <v>0</v>
      </c>
      <c r="L13" s="4"/>
      <c r="M13" s="3">
        <v>1476511</v>
      </c>
      <c r="N13" s="4"/>
      <c r="O13" s="3">
        <v>12532422</v>
      </c>
      <c r="P13" s="4"/>
      <c r="Q13" s="3">
        <v>0</v>
      </c>
      <c r="R13" s="4"/>
      <c r="S13" s="3">
        <v>12532422</v>
      </c>
    </row>
    <row r="14" spans="1:19">
      <c r="A14" s="1" t="s">
        <v>127</v>
      </c>
      <c r="C14" s="3">
        <v>17</v>
      </c>
      <c r="E14" s="4" t="s">
        <v>196</v>
      </c>
      <c r="G14" s="3">
        <v>0</v>
      </c>
      <c r="H14" s="4"/>
      <c r="I14" s="3">
        <v>218677</v>
      </c>
      <c r="J14" s="4"/>
      <c r="K14" s="3">
        <v>0</v>
      </c>
      <c r="L14" s="4"/>
      <c r="M14" s="3">
        <v>218677</v>
      </c>
      <c r="N14" s="4"/>
      <c r="O14" s="3">
        <v>1515604018</v>
      </c>
      <c r="P14" s="4"/>
      <c r="Q14" s="3">
        <v>0</v>
      </c>
      <c r="R14" s="4"/>
      <c r="S14" s="3">
        <v>1515604018</v>
      </c>
    </row>
    <row r="15" spans="1:19">
      <c r="A15" s="1" t="s">
        <v>130</v>
      </c>
      <c r="C15" s="3">
        <v>1</v>
      </c>
      <c r="E15" s="4" t="s">
        <v>196</v>
      </c>
      <c r="G15" s="3">
        <v>0</v>
      </c>
      <c r="H15" s="4"/>
      <c r="I15" s="3">
        <v>1326380617</v>
      </c>
      <c r="J15" s="4"/>
      <c r="K15" s="3">
        <v>0</v>
      </c>
      <c r="L15" s="4"/>
      <c r="M15" s="3">
        <v>1326380617</v>
      </c>
      <c r="N15" s="4"/>
      <c r="O15" s="3">
        <v>9437156319</v>
      </c>
      <c r="P15" s="4"/>
      <c r="Q15" s="3">
        <v>0</v>
      </c>
      <c r="R15" s="4"/>
      <c r="S15" s="3">
        <v>9437156319</v>
      </c>
    </row>
    <row r="16" spans="1:19">
      <c r="A16" s="1" t="s">
        <v>80</v>
      </c>
      <c r="C16" s="4" t="s">
        <v>80</v>
      </c>
      <c r="E16" s="4" t="s">
        <v>80</v>
      </c>
      <c r="G16" s="3"/>
      <c r="H16" s="4"/>
      <c r="I16" s="5">
        <f>SUM(I8:I15)</f>
        <v>2249782610</v>
      </c>
      <c r="J16" s="4"/>
      <c r="K16" s="5">
        <f>SUM(K8:K15)</f>
        <v>0</v>
      </c>
      <c r="L16" s="4"/>
      <c r="M16" s="5">
        <f>SUM(M8:M15)</f>
        <v>2249782610</v>
      </c>
      <c r="N16" s="4"/>
      <c r="O16" s="5">
        <f>SUM(O8:O15)</f>
        <v>25109716408</v>
      </c>
      <c r="P16" s="4"/>
      <c r="Q16" s="5">
        <f>SUM(Q8:Q15)</f>
        <v>0</v>
      </c>
      <c r="R16" s="4"/>
      <c r="S16" s="5">
        <f>SUM(S8:S15)</f>
        <v>25109716408</v>
      </c>
    </row>
    <row r="17" spans="3:19">
      <c r="C17" s="4"/>
      <c r="G17" s="4"/>
      <c r="H17" s="4"/>
      <c r="I17" s="4"/>
      <c r="J17" s="4"/>
      <c r="K17" s="4"/>
      <c r="L17" s="4"/>
      <c r="M17" s="3"/>
      <c r="N17" s="3"/>
      <c r="O17" s="3"/>
      <c r="P17" s="3"/>
      <c r="Q17" s="3"/>
      <c r="R17" s="3"/>
      <c r="S17" s="3"/>
    </row>
    <row r="18" spans="3:19">
      <c r="C18" s="4"/>
    </row>
    <row r="20" spans="3:19">
      <c r="M20" s="2"/>
      <c r="N20" s="2"/>
      <c r="O20" s="2"/>
      <c r="P20" s="2"/>
      <c r="Q20" s="2"/>
      <c r="R20" s="2"/>
      <c r="S20" s="2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4"/>
  <sheetViews>
    <sheetView rightToLeft="1" workbookViewId="0">
      <selection activeCell="E16" sqref="E16"/>
    </sheetView>
  </sheetViews>
  <sheetFormatPr defaultRowHeight="24"/>
  <cols>
    <col min="1" max="1" width="26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0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1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</row>
    <row r="3" spans="1:19" ht="24.75">
      <c r="A3" s="21" t="s">
        <v>133</v>
      </c>
      <c r="B3" s="21" t="s">
        <v>133</v>
      </c>
      <c r="C3" s="21" t="s">
        <v>133</v>
      </c>
      <c r="D3" s="21" t="s">
        <v>133</v>
      </c>
      <c r="E3" s="21" t="s">
        <v>133</v>
      </c>
      <c r="F3" s="21" t="s">
        <v>133</v>
      </c>
      <c r="G3" s="21" t="s">
        <v>133</v>
      </c>
      <c r="H3" s="21" t="s">
        <v>133</v>
      </c>
      <c r="I3" s="21" t="s">
        <v>133</v>
      </c>
      <c r="J3" s="21" t="s">
        <v>133</v>
      </c>
      <c r="K3" s="21" t="s">
        <v>133</v>
      </c>
      <c r="L3" s="21" t="s">
        <v>133</v>
      </c>
      <c r="M3" s="21" t="s">
        <v>133</v>
      </c>
      <c r="N3" s="21" t="s">
        <v>133</v>
      </c>
      <c r="O3" s="21" t="s">
        <v>133</v>
      </c>
      <c r="P3" s="21" t="s">
        <v>133</v>
      </c>
      <c r="Q3" s="21" t="s">
        <v>133</v>
      </c>
      <c r="R3" s="21" t="s">
        <v>133</v>
      </c>
      <c r="S3" s="21" t="s">
        <v>133</v>
      </c>
    </row>
    <row r="4" spans="1:19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</row>
    <row r="6" spans="1:19" ht="24.75">
      <c r="A6" s="20" t="s">
        <v>3</v>
      </c>
      <c r="C6" s="20" t="s">
        <v>144</v>
      </c>
      <c r="D6" s="20" t="s">
        <v>144</v>
      </c>
      <c r="E6" s="20" t="s">
        <v>144</v>
      </c>
      <c r="F6" s="20" t="s">
        <v>144</v>
      </c>
      <c r="G6" s="20" t="s">
        <v>144</v>
      </c>
      <c r="I6" s="20" t="s">
        <v>135</v>
      </c>
      <c r="J6" s="20" t="s">
        <v>135</v>
      </c>
      <c r="K6" s="20" t="s">
        <v>135</v>
      </c>
      <c r="L6" s="20" t="s">
        <v>135</v>
      </c>
      <c r="M6" s="20" t="s">
        <v>135</v>
      </c>
      <c r="O6" s="20" t="s">
        <v>136</v>
      </c>
      <c r="P6" s="20" t="s">
        <v>136</v>
      </c>
      <c r="Q6" s="20" t="s">
        <v>136</v>
      </c>
      <c r="R6" s="20" t="s">
        <v>136</v>
      </c>
      <c r="S6" s="20" t="s">
        <v>136</v>
      </c>
    </row>
    <row r="7" spans="1:19" ht="24.75">
      <c r="A7" s="20" t="s">
        <v>3</v>
      </c>
      <c r="C7" s="20" t="s">
        <v>145</v>
      </c>
      <c r="E7" s="20" t="s">
        <v>146</v>
      </c>
      <c r="G7" s="20" t="s">
        <v>147</v>
      </c>
      <c r="I7" s="20" t="s">
        <v>148</v>
      </c>
      <c r="K7" s="20" t="s">
        <v>140</v>
      </c>
      <c r="M7" s="20" t="s">
        <v>149</v>
      </c>
      <c r="O7" s="20" t="s">
        <v>148</v>
      </c>
      <c r="Q7" s="20" t="s">
        <v>140</v>
      </c>
      <c r="S7" s="20" t="s">
        <v>149</v>
      </c>
    </row>
    <row r="8" spans="1:19">
      <c r="A8" s="1" t="s">
        <v>51</v>
      </c>
      <c r="C8" s="4" t="s">
        <v>150</v>
      </c>
      <c r="D8" s="4"/>
      <c r="E8" s="3">
        <v>19633704</v>
      </c>
      <c r="F8" s="4"/>
      <c r="G8" s="3">
        <v>3790</v>
      </c>
      <c r="H8" s="4"/>
      <c r="I8" s="3">
        <v>74411738160</v>
      </c>
      <c r="J8" s="4"/>
      <c r="K8" s="3">
        <v>9974527179</v>
      </c>
      <c r="L8" s="4"/>
      <c r="M8" s="3">
        <v>64437210981</v>
      </c>
      <c r="N8" s="4"/>
      <c r="O8" s="3">
        <v>74411738160</v>
      </c>
      <c r="P8" s="4"/>
      <c r="Q8" s="3">
        <v>9974527179</v>
      </c>
      <c r="R8" s="4"/>
      <c r="S8" s="3">
        <v>64437210981</v>
      </c>
    </row>
    <row r="9" spans="1:19">
      <c r="A9" s="1" t="s">
        <v>64</v>
      </c>
      <c r="C9" s="4" t="s">
        <v>151</v>
      </c>
      <c r="D9" s="4"/>
      <c r="E9" s="3">
        <v>44435104</v>
      </c>
      <c r="F9" s="4"/>
      <c r="G9" s="3">
        <v>6800</v>
      </c>
      <c r="H9" s="4"/>
      <c r="I9" s="3">
        <v>0</v>
      </c>
      <c r="J9" s="4"/>
      <c r="K9" s="3">
        <v>0</v>
      </c>
      <c r="L9" s="4"/>
      <c r="M9" s="3">
        <v>0</v>
      </c>
      <c r="N9" s="4"/>
      <c r="O9" s="3">
        <v>302158707200</v>
      </c>
      <c r="P9" s="4"/>
      <c r="Q9" s="3">
        <v>38311989190</v>
      </c>
      <c r="R9" s="4"/>
      <c r="S9" s="3">
        <v>263846718010</v>
      </c>
    </row>
    <row r="10" spans="1:19">
      <c r="A10" s="1" t="s">
        <v>27</v>
      </c>
      <c r="C10" s="4" t="s">
        <v>152</v>
      </c>
      <c r="D10" s="4"/>
      <c r="E10" s="3">
        <v>3502979</v>
      </c>
      <c r="F10" s="4"/>
      <c r="G10" s="3">
        <v>27500</v>
      </c>
      <c r="H10" s="4"/>
      <c r="I10" s="3">
        <v>0</v>
      </c>
      <c r="J10" s="4"/>
      <c r="K10" s="3">
        <v>0</v>
      </c>
      <c r="L10" s="4"/>
      <c r="M10" s="3">
        <v>0</v>
      </c>
      <c r="N10" s="4"/>
      <c r="O10" s="3">
        <v>96331922500</v>
      </c>
      <c r="P10" s="4"/>
      <c r="Q10" s="3">
        <v>0</v>
      </c>
      <c r="R10" s="4"/>
      <c r="S10" s="3">
        <v>96331922500</v>
      </c>
    </row>
    <row r="11" spans="1:19">
      <c r="A11" s="1" t="s">
        <v>39</v>
      </c>
      <c r="C11" s="4" t="s">
        <v>153</v>
      </c>
      <c r="D11" s="4"/>
      <c r="E11" s="3">
        <v>283000000</v>
      </c>
      <c r="F11" s="4"/>
      <c r="G11" s="3">
        <v>188</v>
      </c>
      <c r="H11" s="4"/>
      <c r="I11" s="3">
        <v>0</v>
      </c>
      <c r="J11" s="4"/>
      <c r="K11" s="3">
        <v>0</v>
      </c>
      <c r="L11" s="4"/>
      <c r="M11" s="3">
        <v>0</v>
      </c>
      <c r="N11" s="4"/>
      <c r="O11" s="3">
        <v>53204000000</v>
      </c>
      <c r="P11" s="4"/>
      <c r="Q11" s="3">
        <v>0</v>
      </c>
      <c r="R11" s="4"/>
      <c r="S11" s="3">
        <v>53204000000</v>
      </c>
    </row>
    <row r="12" spans="1:19">
      <c r="A12" s="1" t="s">
        <v>80</v>
      </c>
      <c r="C12" s="1" t="s">
        <v>80</v>
      </c>
      <c r="E12" s="1" t="s">
        <v>80</v>
      </c>
      <c r="G12" s="1" t="s">
        <v>80</v>
      </c>
      <c r="I12" s="5">
        <f>SUM(I8:I11)</f>
        <v>74411738160</v>
      </c>
      <c r="J12" s="4"/>
      <c r="K12" s="5">
        <f>SUM(K8:K11)</f>
        <v>9974527179</v>
      </c>
      <c r="L12" s="4"/>
      <c r="M12" s="5">
        <f>SUM(M8:M11)</f>
        <v>64437210981</v>
      </c>
      <c r="N12" s="4"/>
      <c r="O12" s="5">
        <f>SUM(O8:O11)</f>
        <v>526106367860</v>
      </c>
      <c r="P12" s="4"/>
      <c r="Q12" s="5">
        <f>SUM(Q8:Q11)</f>
        <v>48286516369</v>
      </c>
      <c r="R12" s="4"/>
      <c r="S12" s="5">
        <f>SUM(S8:S11)</f>
        <v>477819851491</v>
      </c>
    </row>
    <row r="13" spans="1:19"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93"/>
  <sheetViews>
    <sheetView rightToLeft="1" topLeftCell="A53" workbookViewId="0">
      <selection activeCell="G96" sqref="G96"/>
    </sheetView>
  </sheetViews>
  <sheetFormatPr defaultRowHeight="24"/>
  <cols>
    <col min="1" max="1" width="44.42578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16.5703125" style="1" bestFit="1" customWidth="1"/>
    <col min="20" max="16384" width="9.140625" style="1"/>
  </cols>
  <sheetData>
    <row r="2" spans="1:17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4.75">
      <c r="A3" s="21" t="s">
        <v>133</v>
      </c>
      <c r="B3" s="21" t="s">
        <v>133</v>
      </c>
      <c r="C3" s="21" t="s">
        <v>133</v>
      </c>
      <c r="D3" s="21" t="s">
        <v>133</v>
      </c>
      <c r="E3" s="21" t="s">
        <v>133</v>
      </c>
      <c r="F3" s="21" t="s">
        <v>133</v>
      </c>
      <c r="G3" s="21" t="s">
        <v>133</v>
      </c>
      <c r="H3" s="21" t="s">
        <v>133</v>
      </c>
      <c r="I3" s="21" t="s">
        <v>133</v>
      </c>
      <c r="J3" s="21" t="s">
        <v>133</v>
      </c>
      <c r="K3" s="21" t="s">
        <v>133</v>
      </c>
      <c r="L3" s="21" t="s">
        <v>133</v>
      </c>
      <c r="M3" s="21" t="s">
        <v>133</v>
      </c>
      <c r="N3" s="21" t="s">
        <v>133</v>
      </c>
      <c r="O3" s="21" t="s">
        <v>133</v>
      </c>
      <c r="P3" s="21" t="s">
        <v>133</v>
      </c>
      <c r="Q3" s="21" t="s">
        <v>133</v>
      </c>
    </row>
    <row r="4" spans="1:17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7" ht="24.75">
      <c r="A6" s="20" t="s">
        <v>3</v>
      </c>
      <c r="C6" s="20" t="s">
        <v>135</v>
      </c>
      <c r="D6" s="20" t="s">
        <v>135</v>
      </c>
      <c r="E6" s="20" t="s">
        <v>135</v>
      </c>
      <c r="F6" s="20" t="s">
        <v>135</v>
      </c>
      <c r="G6" s="20" t="s">
        <v>135</v>
      </c>
      <c r="H6" s="20" t="s">
        <v>135</v>
      </c>
      <c r="I6" s="20" t="s">
        <v>135</v>
      </c>
      <c r="K6" s="20" t="s">
        <v>136</v>
      </c>
      <c r="L6" s="20" t="s">
        <v>136</v>
      </c>
      <c r="M6" s="20" t="s">
        <v>136</v>
      </c>
      <c r="N6" s="20" t="s">
        <v>136</v>
      </c>
      <c r="O6" s="20" t="s">
        <v>136</v>
      </c>
      <c r="P6" s="20" t="s">
        <v>136</v>
      </c>
      <c r="Q6" s="20" t="s">
        <v>136</v>
      </c>
    </row>
    <row r="7" spans="1:17" ht="24.75">
      <c r="A7" s="20" t="s">
        <v>3</v>
      </c>
      <c r="C7" s="20" t="s">
        <v>7</v>
      </c>
      <c r="E7" s="20" t="s">
        <v>154</v>
      </c>
      <c r="G7" s="20" t="s">
        <v>155</v>
      </c>
      <c r="I7" s="20" t="s">
        <v>156</v>
      </c>
      <c r="K7" s="20" t="s">
        <v>7</v>
      </c>
      <c r="M7" s="20" t="s">
        <v>154</v>
      </c>
      <c r="O7" s="20" t="s">
        <v>155</v>
      </c>
      <c r="Q7" s="20" t="s">
        <v>156</v>
      </c>
    </row>
    <row r="8" spans="1:17">
      <c r="A8" s="1" t="s">
        <v>42</v>
      </c>
      <c r="C8" s="6">
        <v>335340498</v>
      </c>
      <c r="D8" s="6"/>
      <c r="E8" s="6">
        <v>1686726823506</v>
      </c>
      <c r="F8" s="6"/>
      <c r="G8" s="6">
        <v>1746728963473</v>
      </c>
      <c r="H8" s="6"/>
      <c r="I8" s="6">
        <f>E8-G8</f>
        <v>-60002139967</v>
      </c>
      <c r="J8" s="6"/>
      <c r="K8" s="6">
        <v>335340498</v>
      </c>
      <c r="L8" s="6"/>
      <c r="M8" s="6">
        <v>1686726823506</v>
      </c>
      <c r="N8" s="6"/>
      <c r="O8" s="6">
        <v>1418329523285</v>
      </c>
      <c r="P8" s="6"/>
      <c r="Q8" s="6">
        <f>M8-O8</f>
        <v>268397300221</v>
      </c>
    </row>
    <row r="9" spans="1:17">
      <c r="A9" s="1" t="s">
        <v>36</v>
      </c>
      <c r="C9" s="6">
        <v>41902374</v>
      </c>
      <c r="D9" s="6"/>
      <c r="E9" s="6">
        <v>755586415427</v>
      </c>
      <c r="F9" s="6"/>
      <c r="G9" s="6">
        <v>830939181225</v>
      </c>
      <c r="H9" s="6"/>
      <c r="I9" s="6">
        <f t="shared" ref="I9:I67" si="0">E9-G9</f>
        <v>-75352765798</v>
      </c>
      <c r="J9" s="6"/>
      <c r="K9" s="6">
        <v>41902374</v>
      </c>
      <c r="L9" s="6"/>
      <c r="M9" s="6">
        <v>755586415427</v>
      </c>
      <c r="N9" s="6"/>
      <c r="O9" s="6">
        <v>791824573167</v>
      </c>
      <c r="P9" s="6"/>
      <c r="Q9" s="6">
        <f t="shared" ref="Q9:Q79" si="1">M9-O9</f>
        <v>-36238157740</v>
      </c>
    </row>
    <row r="10" spans="1:17">
      <c r="A10" s="1" t="s">
        <v>43</v>
      </c>
      <c r="C10" s="6">
        <v>40773977</v>
      </c>
      <c r="D10" s="6"/>
      <c r="E10" s="6">
        <v>707677752271</v>
      </c>
      <c r="F10" s="6"/>
      <c r="G10" s="6">
        <v>730780634218</v>
      </c>
      <c r="H10" s="6"/>
      <c r="I10" s="6">
        <f t="shared" si="0"/>
        <v>-23102881947</v>
      </c>
      <c r="J10" s="6"/>
      <c r="K10" s="6">
        <v>40773977</v>
      </c>
      <c r="L10" s="6"/>
      <c r="M10" s="6">
        <v>707677752271</v>
      </c>
      <c r="N10" s="6"/>
      <c r="O10" s="6">
        <v>654555187790</v>
      </c>
      <c r="P10" s="6"/>
      <c r="Q10" s="6">
        <f t="shared" si="1"/>
        <v>53122564481</v>
      </c>
    </row>
    <row r="11" spans="1:17">
      <c r="A11" s="1" t="s">
        <v>28</v>
      </c>
      <c r="C11" s="6">
        <v>18653968</v>
      </c>
      <c r="D11" s="6"/>
      <c r="E11" s="6">
        <v>307627986611</v>
      </c>
      <c r="F11" s="6"/>
      <c r="G11" s="6">
        <v>327839831422</v>
      </c>
      <c r="H11" s="6"/>
      <c r="I11" s="6">
        <f t="shared" si="0"/>
        <v>-20211844811</v>
      </c>
      <c r="J11" s="6"/>
      <c r="K11" s="6">
        <v>18653968</v>
      </c>
      <c r="L11" s="6"/>
      <c r="M11" s="6">
        <v>307627986611</v>
      </c>
      <c r="N11" s="6"/>
      <c r="O11" s="6">
        <v>278886372431</v>
      </c>
      <c r="P11" s="6"/>
      <c r="Q11" s="6">
        <f t="shared" si="1"/>
        <v>28741614180</v>
      </c>
    </row>
    <row r="12" spans="1:17">
      <c r="A12" s="1" t="s">
        <v>49</v>
      </c>
      <c r="C12" s="6">
        <v>1185372</v>
      </c>
      <c r="D12" s="6"/>
      <c r="E12" s="6">
        <v>47250593367</v>
      </c>
      <c r="F12" s="6"/>
      <c r="G12" s="6">
        <v>47839752885</v>
      </c>
      <c r="H12" s="6"/>
      <c r="I12" s="6">
        <f t="shared" si="0"/>
        <v>-589159518</v>
      </c>
      <c r="J12" s="6"/>
      <c r="K12" s="6">
        <v>1185372</v>
      </c>
      <c r="L12" s="6"/>
      <c r="M12" s="6">
        <v>47250593367</v>
      </c>
      <c r="N12" s="6"/>
      <c r="O12" s="6">
        <v>52376281176</v>
      </c>
      <c r="P12" s="6"/>
      <c r="Q12" s="6">
        <f t="shared" si="1"/>
        <v>-5125687809</v>
      </c>
    </row>
    <row r="13" spans="1:17">
      <c r="A13" s="1" t="s">
        <v>51</v>
      </c>
      <c r="C13" s="6">
        <v>19633704</v>
      </c>
      <c r="D13" s="6"/>
      <c r="E13" s="6">
        <v>516611905217</v>
      </c>
      <c r="F13" s="6"/>
      <c r="G13" s="6">
        <v>519734606571</v>
      </c>
      <c r="H13" s="6"/>
      <c r="I13" s="6">
        <f t="shared" si="0"/>
        <v>-3122701354</v>
      </c>
      <c r="J13" s="6"/>
      <c r="K13" s="6">
        <v>19633704</v>
      </c>
      <c r="L13" s="6"/>
      <c r="M13" s="6">
        <v>516611905217</v>
      </c>
      <c r="N13" s="6"/>
      <c r="O13" s="6">
        <v>521881463752</v>
      </c>
      <c r="P13" s="6"/>
      <c r="Q13" s="6">
        <f t="shared" si="1"/>
        <v>-5269558535</v>
      </c>
    </row>
    <row r="14" spans="1:17">
      <c r="A14" s="1" t="s">
        <v>55</v>
      </c>
      <c r="C14" s="6">
        <v>11771160</v>
      </c>
      <c r="D14" s="6"/>
      <c r="E14" s="6">
        <v>221502231850</v>
      </c>
      <c r="F14" s="6"/>
      <c r="G14" s="6">
        <v>256020540564</v>
      </c>
      <c r="H14" s="6"/>
      <c r="I14" s="6">
        <f t="shared" si="0"/>
        <v>-34518308714</v>
      </c>
      <c r="J14" s="6"/>
      <c r="K14" s="6">
        <v>11771160</v>
      </c>
      <c r="L14" s="6"/>
      <c r="M14" s="6">
        <v>221502231850</v>
      </c>
      <c r="N14" s="6"/>
      <c r="O14" s="6">
        <v>248747689027</v>
      </c>
      <c r="P14" s="6"/>
      <c r="Q14" s="6">
        <f t="shared" si="1"/>
        <v>-27245457177</v>
      </c>
    </row>
    <row r="15" spans="1:17">
      <c r="A15" s="1" t="s">
        <v>26</v>
      </c>
      <c r="C15" s="6">
        <v>33754737</v>
      </c>
      <c r="D15" s="6"/>
      <c r="E15" s="6">
        <v>404995528520</v>
      </c>
      <c r="F15" s="6"/>
      <c r="G15" s="6">
        <v>461701613292</v>
      </c>
      <c r="H15" s="6"/>
      <c r="I15" s="6">
        <f t="shared" si="0"/>
        <v>-56706084772</v>
      </c>
      <c r="J15" s="6"/>
      <c r="K15" s="6">
        <v>33754737</v>
      </c>
      <c r="L15" s="6"/>
      <c r="M15" s="6">
        <v>404995528520</v>
      </c>
      <c r="N15" s="6"/>
      <c r="O15" s="6">
        <v>441569275502</v>
      </c>
      <c r="P15" s="6"/>
      <c r="Q15" s="6">
        <f t="shared" si="1"/>
        <v>-36573746982</v>
      </c>
    </row>
    <row r="16" spans="1:17">
      <c r="A16" s="1" t="s">
        <v>68</v>
      </c>
      <c r="C16" s="6">
        <v>66599619</v>
      </c>
      <c r="D16" s="6"/>
      <c r="E16" s="6">
        <v>286925324390</v>
      </c>
      <c r="F16" s="6"/>
      <c r="G16" s="6">
        <v>277855465267</v>
      </c>
      <c r="H16" s="6"/>
      <c r="I16" s="6">
        <f t="shared" si="0"/>
        <v>9069859123</v>
      </c>
      <c r="J16" s="6"/>
      <c r="K16" s="6">
        <v>66599619</v>
      </c>
      <c r="L16" s="6"/>
      <c r="M16" s="6">
        <v>286925324390</v>
      </c>
      <c r="N16" s="6"/>
      <c r="O16" s="6">
        <v>335650990923</v>
      </c>
      <c r="P16" s="6"/>
      <c r="Q16" s="6">
        <f t="shared" si="1"/>
        <v>-48725666533</v>
      </c>
    </row>
    <row r="17" spans="1:17">
      <c r="A17" s="1" t="s">
        <v>39</v>
      </c>
      <c r="C17" s="6">
        <v>409659999</v>
      </c>
      <c r="D17" s="6"/>
      <c r="E17" s="6">
        <v>458532559778</v>
      </c>
      <c r="F17" s="6"/>
      <c r="G17" s="6">
        <v>492522954063</v>
      </c>
      <c r="H17" s="6"/>
      <c r="I17" s="6">
        <f t="shared" si="0"/>
        <v>-33990394285</v>
      </c>
      <c r="J17" s="6"/>
      <c r="K17" s="6">
        <v>409659999</v>
      </c>
      <c r="L17" s="6"/>
      <c r="M17" s="6">
        <v>458532559778</v>
      </c>
      <c r="N17" s="6"/>
      <c r="O17" s="6">
        <v>525413102643</v>
      </c>
      <c r="P17" s="6"/>
      <c r="Q17" s="6">
        <f t="shared" si="1"/>
        <v>-66880542865</v>
      </c>
    </row>
    <row r="18" spans="1:17">
      <c r="A18" s="1" t="s">
        <v>46</v>
      </c>
      <c r="C18" s="6">
        <v>1975806</v>
      </c>
      <c r="D18" s="6"/>
      <c r="E18" s="6">
        <v>273788563629</v>
      </c>
      <c r="F18" s="6"/>
      <c r="G18" s="6">
        <v>287242305816</v>
      </c>
      <c r="H18" s="6"/>
      <c r="I18" s="6">
        <f t="shared" si="0"/>
        <v>-13453742187</v>
      </c>
      <c r="J18" s="6"/>
      <c r="K18" s="6">
        <v>1975806</v>
      </c>
      <c r="L18" s="6"/>
      <c r="M18" s="6">
        <v>273788563629</v>
      </c>
      <c r="N18" s="6"/>
      <c r="O18" s="6">
        <v>287438710811</v>
      </c>
      <c r="P18" s="6"/>
      <c r="Q18" s="6">
        <f t="shared" si="1"/>
        <v>-13650147182</v>
      </c>
    </row>
    <row r="19" spans="1:17">
      <c r="A19" s="1" t="s">
        <v>57</v>
      </c>
      <c r="C19" s="6">
        <v>1768308</v>
      </c>
      <c r="D19" s="6"/>
      <c r="E19" s="6">
        <v>63631873739</v>
      </c>
      <c r="F19" s="6"/>
      <c r="G19" s="6">
        <v>68323800328</v>
      </c>
      <c r="H19" s="6"/>
      <c r="I19" s="6">
        <f t="shared" si="0"/>
        <v>-4691926589</v>
      </c>
      <c r="J19" s="6"/>
      <c r="K19" s="6">
        <v>1768308</v>
      </c>
      <c r="L19" s="6"/>
      <c r="M19" s="6">
        <v>63631873739</v>
      </c>
      <c r="N19" s="6"/>
      <c r="O19" s="6">
        <v>68527617025</v>
      </c>
      <c r="P19" s="6"/>
      <c r="Q19" s="6">
        <f t="shared" si="1"/>
        <v>-4895743286</v>
      </c>
    </row>
    <row r="20" spans="1:17">
      <c r="A20" s="1" t="s">
        <v>61</v>
      </c>
      <c r="C20" s="6">
        <v>3748660</v>
      </c>
      <c r="D20" s="6"/>
      <c r="E20" s="6">
        <v>19406859303</v>
      </c>
      <c r="F20" s="6"/>
      <c r="G20" s="6">
        <v>20148934229</v>
      </c>
      <c r="H20" s="6"/>
      <c r="I20" s="6">
        <f t="shared" si="0"/>
        <v>-742074926</v>
      </c>
      <c r="J20" s="6"/>
      <c r="K20" s="6">
        <v>3748660</v>
      </c>
      <c r="L20" s="6"/>
      <c r="M20" s="6">
        <v>19406859303</v>
      </c>
      <c r="N20" s="6"/>
      <c r="O20" s="6">
        <v>20690437327</v>
      </c>
      <c r="P20" s="6"/>
      <c r="Q20" s="6">
        <f t="shared" si="1"/>
        <v>-1283578024</v>
      </c>
    </row>
    <row r="21" spans="1:17">
      <c r="A21" s="1" t="s">
        <v>65</v>
      </c>
      <c r="C21" s="6">
        <v>28325252</v>
      </c>
      <c r="D21" s="6"/>
      <c r="E21" s="6">
        <v>186679032056</v>
      </c>
      <c r="F21" s="6"/>
      <c r="G21" s="6">
        <v>196533882919</v>
      </c>
      <c r="H21" s="6"/>
      <c r="I21" s="6">
        <f t="shared" si="0"/>
        <v>-9854850863</v>
      </c>
      <c r="J21" s="6"/>
      <c r="K21" s="6">
        <v>28325252</v>
      </c>
      <c r="L21" s="6"/>
      <c r="M21" s="6">
        <v>186679032056</v>
      </c>
      <c r="N21" s="6"/>
      <c r="O21" s="6">
        <v>184989629051</v>
      </c>
      <c r="P21" s="6"/>
      <c r="Q21" s="6">
        <f t="shared" si="1"/>
        <v>1689403005</v>
      </c>
    </row>
    <row r="22" spans="1:17">
      <c r="A22" s="1" t="s">
        <v>31</v>
      </c>
      <c r="C22" s="6">
        <v>60735419</v>
      </c>
      <c r="D22" s="6"/>
      <c r="E22" s="6">
        <v>572949670508</v>
      </c>
      <c r="F22" s="6"/>
      <c r="G22" s="6">
        <v>610381577327</v>
      </c>
      <c r="H22" s="6"/>
      <c r="I22" s="6">
        <f t="shared" si="0"/>
        <v>-37431906819</v>
      </c>
      <c r="J22" s="6"/>
      <c r="K22" s="6">
        <v>60735419</v>
      </c>
      <c r="L22" s="6"/>
      <c r="M22" s="6">
        <v>572949670508</v>
      </c>
      <c r="N22" s="6"/>
      <c r="O22" s="6">
        <v>523562094445</v>
      </c>
      <c r="P22" s="6"/>
      <c r="Q22" s="6">
        <f t="shared" si="1"/>
        <v>49387576063</v>
      </c>
    </row>
    <row r="23" spans="1:17">
      <c r="A23" s="1" t="s">
        <v>48</v>
      </c>
      <c r="C23" s="6">
        <v>9338489</v>
      </c>
      <c r="D23" s="6"/>
      <c r="E23" s="6">
        <v>313577206177</v>
      </c>
      <c r="F23" s="6"/>
      <c r="G23" s="6">
        <v>345694388718</v>
      </c>
      <c r="H23" s="6"/>
      <c r="I23" s="6">
        <f t="shared" si="0"/>
        <v>-32117182541</v>
      </c>
      <c r="J23" s="6"/>
      <c r="K23" s="6">
        <v>9338489</v>
      </c>
      <c r="L23" s="6"/>
      <c r="M23" s="6">
        <v>313577206177</v>
      </c>
      <c r="N23" s="6"/>
      <c r="O23" s="6">
        <v>338693157161</v>
      </c>
      <c r="P23" s="6"/>
      <c r="Q23" s="6">
        <f t="shared" si="1"/>
        <v>-25115950984</v>
      </c>
    </row>
    <row r="24" spans="1:17">
      <c r="A24" s="1" t="s">
        <v>64</v>
      </c>
      <c r="C24" s="6">
        <v>44435104</v>
      </c>
      <c r="D24" s="6"/>
      <c r="E24" s="6">
        <v>1550392101105</v>
      </c>
      <c r="F24" s="6"/>
      <c r="G24" s="6">
        <v>959976344629</v>
      </c>
      <c r="H24" s="6"/>
      <c r="I24" s="6">
        <f t="shared" si="0"/>
        <v>590415756476</v>
      </c>
      <c r="J24" s="6"/>
      <c r="K24" s="6">
        <v>44435104</v>
      </c>
      <c r="L24" s="6"/>
      <c r="M24" s="6">
        <v>1550392101105</v>
      </c>
      <c r="N24" s="6"/>
      <c r="O24" s="6">
        <v>977506961954</v>
      </c>
      <c r="P24" s="6"/>
      <c r="Q24" s="6">
        <f t="shared" si="1"/>
        <v>572885139151</v>
      </c>
    </row>
    <row r="25" spans="1:17">
      <c r="A25" s="1" t="s">
        <v>47</v>
      </c>
      <c r="C25" s="6">
        <v>4420428</v>
      </c>
      <c r="D25" s="6"/>
      <c r="E25" s="6">
        <v>362076019760</v>
      </c>
      <c r="F25" s="6"/>
      <c r="G25" s="6">
        <v>361260334419</v>
      </c>
      <c r="H25" s="6"/>
      <c r="I25" s="6">
        <f t="shared" si="0"/>
        <v>815685341</v>
      </c>
      <c r="J25" s="6"/>
      <c r="K25" s="6">
        <v>4420428</v>
      </c>
      <c r="L25" s="6"/>
      <c r="M25" s="6">
        <v>362076019760</v>
      </c>
      <c r="N25" s="6"/>
      <c r="O25" s="6">
        <v>430141038524</v>
      </c>
      <c r="P25" s="6"/>
      <c r="Q25" s="6">
        <f t="shared" si="1"/>
        <v>-68065018764</v>
      </c>
    </row>
    <row r="26" spans="1:17">
      <c r="A26" s="1" t="s">
        <v>24</v>
      </c>
      <c r="C26" s="6">
        <v>37032000</v>
      </c>
      <c r="D26" s="6"/>
      <c r="E26" s="6">
        <v>283449778920</v>
      </c>
      <c r="F26" s="6"/>
      <c r="G26" s="6">
        <v>317109474677</v>
      </c>
      <c r="H26" s="6"/>
      <c r="I26" s="6">
        <f t="shared" si="0"/>
        <v>-33659695757</v>
      </c>
      <c r="J26" s="6"/>
      <c r="K26" s="6">
        <v>37032000</v>
      </c>
      <c r="L26" s="6"/>
      <c r="M26" s="6">
        <v>283449778920</v>
      </c>
      <c r="N26" s="6"/>
      <c r="O26" s="6">
        <v>309566254561</v>
      </c>
      <c r="P26" s="6"/>
      <c r="Q26" s="6">
        <f t="shared" si="1"/>
        <v>-26116475641</v>
      </c>
    </row>
    <row r="27" spans="1:17">
      <c r="A27" s="1" t="s">
        <v>53</v>
      </c>
      <c r="C27" s="6">
        <v>4814166</v>
      </c>
      <c r="D27" s="6"/>
      <c r="E27" s="6">
        <v>22865222741</v>
      </c>
      <c r="F27" s="6"/>
      <c r="G27" s="6">
        <v>24789002469</v>
      </c>
      <c r="H27" s="6"/>
      <c r="I27" s="6">
        <f t="shared" si="0"/>
        <v>-1923779728</v>
      </c>
      <c r="J27" s="6"/>
      <c r="K27" s="6">
        <v>4814166</v>
      </c>
      <c r="L27" s="6"/>
      <c r="M27" s="6">
        <v>22865222741</v>
      </c>
      <c r="N27" s="6"/>
      <c r="O27" s="6">
        <v>23157140293</v>
      </c>
      <c r="P27" s="6"/>
      <c r="Q27" s="6">
        <f t="shared" si="1"/>
        <v>-291917552</v>
      </c>
    </row>
    <row r="28" spans="1:17">
      <c r="A28" s="1" t="s">
        <v>69</v>
      </c>
      <c r="C28" s="6">
        <v>78000000</v>
      </c>
      <c r="D28" s="6"/>
      <c r="E28" s="6">
        <v>434821327200</v>
      </c>
      <c r="F28" s="6"/>
      <c r="G28" s="6">
        <v>443147490000</v>
      </c>
      <c r="H28" s="6"/>
      <c r="I28" s="6">
        <f t="shared" si="0"/>
        <v>-8326162800</v>
      </c>
      <c r="J28" s="6"/>
      <c r="K28" s="6">
        <v>78000000</v>
      </c>
      <c r="L28" s="6"/>
      <c r="M28" s="6">
        <v>434821327200</v>
      </c>
      <c r="N28" s="6"/>
      <c r="O28" s="6">
        <v>441580713704</v>
      </c>
      <c r="P28" s="6"/>
      <c r="Q28" s="6">
        <f t="shared" si="1"/>
        <v>-6759386504</v>
      </c>
    </row>
    <row r="29" spans="1:17">
      <c r="A29" s="1" t="s">
        <v>44</v>
      </c>
      <c r="C29" s="6">
        <v>66410148</v>
      </c>
      <c r="D29" s="6"/>
      <c r="E29" s="6">
        <v>1438467016026</v>
      </c>
      <c r="F29" s="6"/>
      <c r="G29" s="6">
        <v>1573137631570</v>
      </c>
      <c r="H29" s="6"/>
      <c r="I29" s="6">
        <f t="shared" si="0"/>
        <v>-134670615544</v>
      </c>
      <c r="J29" s="6"/>
      <c r="K29" s="6">
        <v>66410148</v>
      </c>
      <c r="L29" s="6"/>
      <c r="M29" s="6">
        <v>1438467016026</v>
      </c>
      <c r="N29" s="6"/>
      <c r="O29" s="6">
        <v>1377073058940</v>
      </c>
      <c r="P29" s="6"/>
      <c r="Q29" s="6">
        <f t="shared" si="1"/>
        <v>61393957086</v>
      </c>
    </row>
    <row r="30" spans="1:17">
      <c r="A30" s="1" t="s">
        <v>58</v>
      </c>
      <c r="C30" s="6">
        <v>29660529</v>
      </c>
      <c r="D30" s="6"/>
      <c r="E30" s="6">
        <v>463194407471</v>
      </c>
      <c r="F30" s="6"/>
      <c r="G30" s="6">
        <v>476757069944</v>
      </c>
      <c r="H30" s="6"/>
      <c r="I30" s="6">
        <f t="shared" si="0"/>
        <v>-13562662473</v>
      </c>
      <c r="J30" s="6"/>
      <c r="K30" s="6">
        <v>29660529</v>
      </c>
      <c r="L30" s="6"/>
      <c r="M30" s="6">
        <v>463194407471</v>
      </c>
      <c r="N30" s="6"/>
      <c r="O30" s="6">
        <v>447273021091</v>
      </c>
      <c r="P30" s="6"/>
      <c r="Q30" s="6">
        <f t="shared" si="1"/>
        <v>15921386380</v>
      </c>
    </row>
    <row r="31" spans="1:17">
      <c r="A31" s="1" t="s">
        <v>20</v>
      </c>
      <c r="C31" s="6">
        <v>47900000</v>
      </c>
      <c r="D31" s="6"/>
      <c r="E31" s="6">
        <v>166414407525</v>
      </c>
      <c r="F31" s="6"/>
      <c r="G31" s="6">
        <v>173461426785</v>
      </c>
      <c r="H31" s="6"/>
      <c r="I31" s="6">
        <f t="shared" si="0"/>
        <v>-7047019260</v>
      </c>
      <c r="J31" s="6"/>
      <c r="K31" s="6">
        <v>47900000</v>
      </c>
      <c r="L31" s="6"/>
      <c r="M31" s="6">
        <v>166414407525</v>
      </c>
      <c r="N31" s="6"/>
      <c r="O31" s="6">
        <v>188922157216</v>
      </c>
      <c r="P31" s="6"/>
      <c r="Q31" s="6">
        <f t="shared" si="1"/>
        <v>-22507749691</v>
      </c>
    </row>
    <row r="32" spans="1:17">
      <c r="A32" s="1" t="s">
        <v>73</v>
      </c>
      <c r="C32" s="6">
        <v>17596810</v>
      </c>
      <c r="D32" s="6"/>
      <c r="E32" s="6">
        <v>285995981831</v>
      </c>
      <c r="F32" s="6"/>
      <c r="G32" s="6">
        <v>296741422306</v>
      </c>
      <c r="H32" s="6"/>
      <c r="I32" s="6">
        <f t="shared" si="0"/>
        <v>-10745440475</v>
      </c>
      <c r="J32" s="6"/>
      <c r="K32" s="6">
        <v>17596810</v>
      </c>
      <c r="L32" s="6"/>
      <c r="M32" s="6">
        <v>285995981831</v>
      </c>
      <c r="N32" s="6"/>
      <c r="O32" s="6">
        <v>296213609048</v>
      </c>
      <c r="P32" s="6"/>
      <c r="Q32" s="6">
        <f t="shared" si="1"/>
        <v>-10217627217</v>
      </c>
    </row>
    <row r="33" spans="1:17">
      <c r="A33" s="1" t="s">
        <v>71</v>
      </c>
      <c r="C33" s="6">
        <v>34081190</v>
      </c>
      <c r="D33" s="6"/>
      <c r="E33" s="6">
        <v>156552118375</v>
      </c>
      <c r="F33" s="6"/>
      <c r="G33" s="6">
        <v>166681762043</v>
      </c>
      <c r="H33" s="6"/>
      <c r="I33" s="6">
        <f t="shared" si="0"/>
        <v>-10129643668</v>
      </c>
      <c r="J33" s="6"/>
      <c r="K33" s="6">
        <v>34081190</v>
      </c>
      <c r="L33" s="6"/>
      <c r="M33" s="6">
        <v>156552118375</v>
      </c>
      <c r="N33" s="6"/>
      <c r="O33" s="6">
        <v>171424739012</v>
      </c>
      <c r="P33" s="6"/>
      <c r="Q33" s="6">
        <f t="shared" si="1"/>
        <v>-14872620637</v>
      </c>
    </row>
    <row r="34" spans="1:17">
      <c r="A34" s="1" t="s">
        <v>45</v>
      </c>
      <c r="C34" s="6">
        <v>10156472</v>
      </c>
      <c r="D34" s="6"/>
      <c r="E34" s="6">
        <v>493090642029</v>
      </c>
      <c r="F34" s="6"/>
      <c r="G34" s="6">
        <v>489052225633</v>
      </c>
      <c r="H34" s="6"/>
      <c r="I34" s="6">
        <f t="shared" si="0"/>
        <v>4038416396</v>
      </c>
      <c r="J34" s="6"/>
      <c r="K34" s="6">
        <v>10156472</v>
      </c>
      <c r="L34" s="6"/>
      <c r="M34" s="6">
        <v>493090642029</v>
      </c>
      <c r="N34" s="6"/>
      <c r="O34" s="6">
        <v>470677431028</v>
      </c>
      <c r="P34" s="6"/>
      <c r="Q34" s="6">
        <f t="shared" si="1"/>
        <v>22413211001</v>
      </c>
    </row>
    <row r="35" spans="1:17">
      <c r="A35" s="1" t="s">
        <v>67</v>
      </c>
      <c r="C35" s="6">
        <v>17109100</v>
      </c>
      <c r="D35" s="6"/>
      <c r="E35" s="6">
        <v>298137983988</v>
      </c>
      <c r="F35" s="6"/>
      <c r="G35" s="6">
        <v>335213899852</v>
      </c>
      <c r="H35" s="6"/>
      <c r="I35" s="6">
        <f t="shared" si="0"/>
        <v>-37075915864</v>
      </c>
      <c r="J35" s="6"/>
      <c r="K35" s="6">
        <v>17109100</v>
      </c>
      <c r="L35" s="6"/>
      <c r="M35" s="6">
        <v>298137983988</v>
      </c>
      <c r="N35" s="6"/>
      <c r="O35" s="6">
        <v>357493463971</v>
      </c>
      <c r="P35" s="6"/>
      <c r="Q35" s="6">
        <f t="shared" si="1"/>
        <v>-59355479983</v>
      </c>
    </row>
    <row r="36" spans="1:17">
      <c r="A36" s="1" t="s">
        <v>22</v>
      </c>
      <c r="C36" s="6">
        <v>68322904</v>
      </c>
      <c r="D36" s="6"/>
      <c r="E36" s="6">
        <v>242529402697</v>
      </c>
      <c r="F36" s="6"/>
      <c r="G36" s="6">
        <v>282056737441</v>
      </c>
      <c r="H36" s="6"/>
      <c r="I36" s="6">
        <f t="shared" si="0"/>
        <v>-39527334744</v>
      </c>
      <c r="J36" s="6"/>
      <c r="K36" s="6">
        <v>68322904</v>
      </c>
      <c r="L36" s="6"/>
      <c r="M36" s="6">
        <v>242529402697</v>
      </c>
      <c r="N36" s="6"/>
      <c r="O36" s="6">
        <v>309427039677</v>
      </c>
      <c r="P36" s="6"/>
      <c r="Q36" s="6">
        <f t="shared" si="1"/>
        <v>-66897636980</v>
      </c>
    </row>
    <row r="37" spans="1:17">
      <c r="A37" s="1" t="s">
        <v>23</v>
      </c>
      <c r="C37" s="6">
        <v>17225390</v>
      </c>
      <c r="D37" s="6"/>
      <c r="E37" s="6">
        <v>1062647107564</v>
      </c>
      <c r="F37" s="6"/>
      <c r="G37" s="6">
        <v>1186788124803</v>
      </c>
      <c r="H37" s="6"/>
      <c r="I37" s="6">
        <f t="shared" si="0"/>
        <v>-124141017239</v>
      </c>
      <c r="J37" s="6"/>
      <c r="K37" s="6">
        <v>17225390</v>
      </c>
      <c r="L37" s="6"/>
      <c r="M37" s="6">
        <v>1062647107564</v>
      </c>
      <c r="N37" s="6"/>
      <c r="O37" s="6">
        <v>1006483999076</v>
      </c>
      <c r="P37" s="6"/>
      <c r="Q37" s="6">
        <f t="shared" si="1"/>
        <v>56163108488</v>
      </c>
    </row>
    <row r="38" spans="1:17">
      <c r="A38" s="1" t="s">
        <v>21</v>
      </c>
      <c r="C38" s="6">
        <v>247385785</v>
      </c>
      <c r="D38" s="6"/>
      <c r="E38" s="6">
        <v>554535708251</v>
      </c>
      <c r="F38" s="6"/>
      <c r="G38" s="6">
        <v>652734716163</v>
      </c>
      <c r="H38" s="6"/>
      <c r="I38" s="6">
        <f t="shared" si="0"/>
        <v>-98199007912</v>
      </c>
      <c r="J38" s="6"/>
      <c r="K38" s="6">
        <v>247385785</v>
      </c>
      <c r="L38" s="6"/>
      <c r="M38" s="6">
        <v>554535708251</v>
      </c>
      <c r="N38" s="6"/>
      <c r="O38" s="6">
        <v>559499633380</v>
      </c>
      <c r="P38" s="6"/>
      <c r="Q38" s="6">
        <f t="shared" si="1"/>
        <v>-4963925129</v>
      </c>
    </row>
    <row r="39" spans="1:17">
      <c r="A39" s="1" t="s">
        <v>50</v>
      </c>
      <c r="C39" s="6">
        <v>38547503</v>
      </c>
      <c r="D39" s="6"/>
      <c r="E39" s="6">
        <v>710801596375</v>
      </c>
      <c r="F39" s="6"/>
      <c r="G39" s="6">
        <v>668651636482</v>
      </c>
      <c r="H39" s="6"/>
      <c r="I39" s="6">
        <f t="shared" si="0"/>
        <v>42149959893</v>
      </c>
      <c r="J39" s="6"/>
      <c r="K39" s="6">
        <v>38547503</v>
      </c>
      <c r="L39" s="6"/>
      <c r="M39" s="6">
        <v>710801596375</v>
      </c>
      <c r="N39" s="6"/>
      <c r="O39" s="6">
        <v>647820439467</v>
      </c>
      <c r="P39" s="6"/>
      <c r="Q39" s="6">
        <f t="shared" si="1"/>
        <v>62981156908</v>
      </c>
    </row>
    <row r="40" spans="1:17">
      <c r="A40" s="1" t="s">
        <v>19</v>
      </c>
      <c r="C40" s="6">
        <v>73662000</v>
      </c>
      <c r="D40" s="6"/>
      <c r="E40" s="6">
        <v>192065794215</v>
      </c>
      <c r="F40" s="6"/>
      <c r="G40" s="6">
        <v>209735814036</v>
      </c>
      <c r="H40" s="6"/>
      <c r="I40" s="6">
        <f t="shared" si="0"/>
        <v>-17670019821</v>
      </c>
      <c r="J40" s="6"/>
      <c r="K40" s="6">
        <v>73662000</v>
      </c>
      <c r="L40" s="6"/>
      <c r="M40" s="6">
        <v>192065794215</v>
      </c>
      <c r="N40" s="6"/>
      <c r="O40" s="6">
        <v>194646768782</v>
      </c>
      <c r="P40" s="6"/>
      <c r="Q40" s="6">
        <f t="shared" si="1"/>
        <v>-2580974567</v>
      </c>
    </row>
    <row r="41" spans="1:17">
      <c r="A41" s="1" t="s">
        <v>59</v>
      </c>
      <c r="C41" s="6">
        <v>242993789</v>
      </c>
      <c r="D41" s="6"/>
      <c r="E41" s="6">
        <v>1432379497415</v>
      </c>
      <c r="F41" s="6"/>
      <c r="G41" s="6">
        <v>1526510557682</v>
      </c>
      <c r="H41" s="6"/>
      <c r="I41" s="6">
        <f t="shared" si="0"/>
        <v>-94131060267</v>
      </c>
      <c r="J41" s="6"/>
      <c r="K41" s="6">
        <v>242993789</v>
      </c>
      <c r="L41" s="6"/>
      <c r="M41" s="6">
        <v>1432379497415</v>
      </c>
      <c r="N41" s="6"/>
      <c r="O41" s="6">
        <v>1349511718756</v>
      </c>
      <c r="P41" s="6"/>
      <c r="Q41" s="6">
        <f t="shared" si="1"/>
        <v>82867778659</v>
      </c>
    </row>
    <row r="42" spans="1:17">
      <c r="A42" s="1" t="s">
        <v>56</v>
      </c>
      <c r="C42" s="6">
        <v>6072589</v>
      </c>
      <c r="D42" s="6"/>
      <c r="E42" s="6">
        <v>92961439269</v>
      </c>
      <c r="F42" s="6"/>
      <c r="G42" s="6">
        <v>107328207157</v>
      </c>
      <c r="H42" s="6"/>
      <c r="I42" s="6">
        <f t="shared" si="0"/>
        <v>-14366767888</v>
      </c>
      <c r="J42" s="6"/>
      <c r="K42" s="6">
        <v>6072589</v>
      </c>
      <c r="L42" s="6"/>
      <c r="M42" s="6">
        <v>92961439269</v>
      </c>
      <c r="N42" s="6"/>
      <c r="O42" s="6">
        <v>98816803265</v>
      </c>
      <c r="P42" s="6"/>
      <c r="Q42" s="6">
        <f t="shared" si="1"/>
        <v>-5855363996</v>
      </c>
    </row>
    <row r="43" spans="1:17">
      <c r="A43" s="1" t="s">
        <v>78</v>
      </c>
      <c r="C43" s="6">
        <v>31300349</v>
      </c>
      <c r="D43" s="6"/>
      <c r="E43" s="6">
        <v>203175150860</v>
      </c>
      <c r="F43" s="6"/>
      <c r="G43" s="6">
        <v>176815671501</v>
      </c>
      <c r="H43" s="6"/>
      <c r="I43" s="6">
        <f t="shared" si="0"/>
        <v>26359479359</v>
      </c>
      <c r="J43" s="6"/>
      <c r="K43" s="6">
        <v>31300349</v>
      </c>
      <c r="L43" s="6"/>
      <c r="M43" s="6">
        <v>203175150860</v>
      </c>
      <c r="N43" s="6"/>
      <c r="O43" s="6">
        <v>176815671501</v>
      </c>
      <c r="P43" s="6"/>
      <c r="Q43" s="6">
        <f t="shared" si="1"/>
        <v>26359479359</v>
      </c>
    </row>
    <row r="44" spans="1:17">
      <c r="A44" s="1" t="s">
        <v>52</v>
      </c>
      <c r="C44" s="6">
        <v>27457875</v>
      </c>
      <c r="D44" s="6"/>
      <c r="E44" s="6">
        <v>149573863527</v>
      </c>
      <c r="F44" s="6"/>
      <c r="G44" s="6">
        <v>152242659146</v>
      </c>
      <c r="H44" s="6"/>
      <c r="I44" s="6">
        <f t="shared" si="0"/>
        <v>-2668795619</v>
      </c>
      <c r="J44" s="6"/>
      <c r="K44" s="6">
        <v>27457875</v>
      </c>
      <c r="L44" s="6"/>
      <c r="M44" s="6">
        <v>149573863527</v>
      </c>
      <c r="N44" s="6"/>
      <c r="O44" s="6">
        <v>152543288639</v>
      </c>
      <c r="P44" s="6"/>
      <c r="Q44" s="6">
        <f t="shared" si="1"/>
        <v>-2969425112</v>
      </c>
    </row>
    <row r="45" spans="1:17">
      <c r="A45" s="1" t="s">
        <v>66</v>
      </c>
      <c r="C45" s="6">
        <v>35315370</v>
      </c>
      <c r="D45" s="6"/>
      <c r="E45" s="6">
        <v>283299315436</v>
      </c>
      <c r="F45" s="6"/>
      <c r="G45" s="6">
        <v>211757604443</v>
      </c>
      <c r="H45" s="6"/>
      <c r="I45" s="6">
        <f t="shared" si="0"/>
        <v>71541710993</v>
      </c>
      <c r="J45" s="6"/>
      <c r="K45" s="6">
        <v>35315370</v>
      </c>
      <c r="L45" s="6"/>
      <c r="M45" s="6">
        <v>283299315436</v>
      </c>
      <c r="N45" s="6"/>
      <c r="O45" s="6">
        <v>301756629614</v>
      </c>
      <c r="P45" s="6"/>
      <c r="Q45" s="6">
        <f t="shared" si="1"/>
        <v>-18457314178</v>
      </c>
    </row>
    <row r="46" spans="1:17">
      <c r="A46" s="1" t="s">
        <v>27</v>
      </c>
      <c r="C46" s="6">
        <v>3502979</v>
      </c>
      <c r="D46" s="6"/>
      <c r="E46" s="6">
        <v>510341892456</v>
      </c>
      <c r="F46" s="6"/>
      <c r="G46" s="6">
        <v>517549914545</v>
      </c>
      <c r="H46" s="6"/>
      <c r="I46" s="6">
        <f t="shared" si="0"/>
        <v>-7208022089</v>
      </c>
      <c r="J46" s="6"/>
      <c r="K46" s="6">
        <v>3502979</v>
      </c>
      <c r="L46" s="6"/>
      <c r="M46" s="6">
        <v>510341892456</v>
      </c>
      <c r="N46" s="6"/>
      <c r="O46" s="6">
        <v>588655281377</v>
      </c>
      <c r="P46" s="6"/>
      <c r="Q46" s="6">
        <f t="shared" si="1"/>
        <v>-78313388921</v>
      </c>
    </row>
    <row r="47" spans="1:17">
      <c r="A47" s="1" t="s">
        <v>70</v>
      </c>
      <c r="C47" s="6">
        <v>3800001</v>
      </c>
      <c r="D47" s="6"/>
      <c r="E47" s="6">
        <v>18486551524</v>
      </c>
      <c r="F47" s="6"/>
      <c r="G47" s="6">
        <v>19529111439</v>
      </c>
      <c r="H47" s="6"/>
      <c r="I47" s="6">
        <f t="shared" si="0"/>
        <v>-1042559915</v>
      </c>
      <c r="J47" s="6"/>
      <c r="K47" s="6">
        <v>3800001</v>
      </c>
      <c r="L47" s="6"/>
      <c r="M47" s="6">
        <v>18486551524</v>
      </c>
      <c r="N47" s="6"/>
      <c r="O47" s="6">
        <v>25724032669</v>
      </c>
      <c r="P47" s="6"/>
      <c r="Q47" s="6">
        <f t="shared" si="1"/>
        <v>-7237481145</v>
      </c>
    </row>
    <row r="48" spans="1:17">
      <c r="A48" s="1" t="s">
        <v>34</v>
      </c>
      <c r="C48" s="6">
        <v>63178463</v>
      </c>
      <c r="D48" s="6"/>
      <c r="E48" s="6">
        <v>304717978156</v>
      </c>
      <c r="F48" s="6"/>
      <c r="G48" s="6">
        <v>318408934305</v>
      </c>
      <c r="H48" s="6"/>
      <c r="I48" s="6">
        <f t="shared" si="0"/>
        <v>-13690956149</v>
      </c>
      <c r="J48" s="6"/>
      <c r="K48" s="6">
        <v>63178463</v>
      </c>
      <c r="L48" s="6"/>
      <c r="M48" s="6">
        <v>304717978156</v>
      </c>
      <c r="N48" s="6"/>
      <c r="O48" s="6">
        <v>302268678661</v>
      </c>
      <c r="P48" s="6"/>
      <c r="Q48" s="6">
        <f t="shared" si="1"/>
        <v>2449299495</v>
      </c>
    </row>
    <row r="49" spans="1:17">
      <c r="A49" s="1" t="s">
        <v>40</v>
      </c>
      <c r="C49" s="6">
        <v>8898275</v>
      </c>
      <c r="D49" s="6"/>
      <c r="E49" s="6">
        <v>254126338477</v>
      </c>
      <c r="F49" s="6"/>
      <c r="G49" s="6">
        <v>273409158452</v>
      </c>
      <c r="H49" s="6"/>
      <c r="I49" s="6">
        <f t="shared" si="0"/>
        <v>-19282819975</v>
      </c>
      <c r="J49" s="6"/>
      <c r="K49" s="6">
        <v>8898275</v>
      </c>
      <c r="L49" s="6"/>
      <c r="M49" s="6">
        <v>254126338477</v>
      </c>
      <c r="N49" s="6"/>
      <c r="O49" s="6">
        <v>271551639097</v>
      </c>
      <c r="P49" s="6"/>
      <c r="Q49" s="6">
        <f t="shared" si="1"/>
        <v>-17425300620</v>
      </c>
    </row>
    <row r="50" spans="1:17">
      <c r="A50" s="1" t="s">
        <v>33</v>
      </c>
      <c r="C50" s="6">
        <v>25836767</v>
      </c>
      <c r="D50" s="6"/>
      <c r="E50" s="6">
        <v>193393277919</v>
      </c>
      <c r="F50" s="6"/>
      <c r="G50" s="6">
        <v>178480382817</v>
      </c>
      <c r="H50" s="6"/>
      <c r="I50" s="6">
        <f t="shared" si="0"/>
        <v>14912895102</v>
      </c>
      <c r="J50" s="6"/>
      <c r="K50" s="6">
        <v>25836767</v>
      </c>
      <c r="L50" s="6"/>
      <c r="M50" s="6">
        <v>193393277919</v>
      </c>
      <c r="N50" s="6"/>
      <c r="O50" s="6">
        <v>171791484240</v>
      </c>
      <c r="P50" s="6"/>
      <c r="Q50" s="6">
        <f t="shared" si="1"/>
        <v>21601793679</v>
      </c>
    </row>
    <row r="51" spans="1:17">
      <c r="A51" s="1" t="s">
        <v>62</v>
      </c>
      <c r="C51" s="6">
        <v>29800000</v>
      </c>
      <c r="D51" s="6"/>
      <c r="E51" s="6">
        <v>53113483170</v>
      </c>
      <c r="F51" s="6"/>
      <c r="G51" s="6">
        <v>58119717780</v>
      </c>
      <c r="H51" s="6"/>
      <c r="I51" s="6">
        <f t="shared" si="0"/>
        <v>-5006234610</v>
      </c>
      <c r="J51" s="6"/>
      <c r="K51" s="6">
        <v>29800000</v>
      </c>
      <c r="L51" s="6"/>
      <c r="M51" s="6">
        <v>53113483170</v>
      </c>
      <c r="N51" s="6"/>
      <c r="O51" s="6">
        <v>59630474970</v>
      </c>
      <c r="P51" s="6"/>
      <c r="Q51" s="6">
        <f t="shared" si="1"/>
        <v>-6516991800</v>
      </c>
    </row>
    <row r="52" spans="1:17">
      <c r="A52" s="1" t="s">
        <v>41</v>
      </c>
      <c r="C52" s="6">
        <v>23682052</v>
      </c>
      <c r="D52" s="6"/>
      <c r="E52" s="6">
        <v>196803962089</v>
      </c>
      <c r="F52" s="6"/>
      <c r="G52" s="6">
        <v>205985008167</v>
      </c>
      <c r="H52" s="6"/>
      <c r="I52" s="6">
        <f t="shared" si="0"/>
        <v>-9181046078</v>
      </c>
      <c r="J52" s="6"/>
      <c r="K52" s="6">
        <v>23682052</v>
      </c>
      <c r="L52" s="6"/>
      <c r="M52" s="6">
        <v>196803962089</v>
      </c>
      <c r="N52" s="6"/>
      <c r="O52" s="6">
        <v>177264812743</v>
      </c>
      <c r="P52" s="6"/>
      <c r="Q52" s="6">
        <f t="shared" si="1"/>
        <v>19539149346</v>
      </c>
    </row>
    <row r="53" spans="1:17">
      <c r="A53" s="1" t="s">
        <v>63</v>
      </c>
      <c r="C53" s="6">
        <v>164500000</v>
      </c>
      <c r="D53" s="6"/>
      <c r="E53" s="6">
        <v>263269172250</v>
      </c>
      <c r="F53" s="6"/>
      <c r="G53" s="6">
        <v>266703117975</v>
      </c>
      <c r="H53" s="6"/>
      <c r="I53" s="6">
        <f t="shared" si="0"/>
        <v>-3433945725</v>
      </c>
      <c r="J53" s="6"/>
      <c r="K53" s="6">
        <v>164500000</v>
      </c>
      <c r="L53" s="6"/>
      <c r="M53" s="6">
        <v>263269172250</v>
      </c>
      <c r="N53" s="6"/>
      <c r="O53" s="6">
        <v>249053000000</v>
      </c>
      <c r="P53" s="6"/>
      <c r="Q53" s="6">
        <f t="shared" si="1"/>
        <v>14216172250</v>
      </c>
    </row>
    <row r="54" spans="1:17">
      <c r="A54" s="1" t="s">
        <v>79</v>
      </c>
      <c r="C54" s="6">
        <v>5626000</v>
      </c>
      <c r="D54" s="6"/>
      <c r="E54" s="6">
        <v>494960514</v>
      </c>
      <c r="F54" s="6"/>
      <c r="G54" s="6">
        <v>215045315</v>
      </c>
      <c r="H54" s="6"/>
      <c r="I54" s="6">
        <f t="shared" si="0"/>
        <v>279915199</v>
      </c>
      <c r="J54" s="6"/>
      <c r="K54" s="6">
        <v>5626000</v>
      </c>
      <c r="L54" s="6"/>
      <c r="M54" s="6">
        <v>494960514</v>
      </c>
      <c r="N54" s="6"/>
      <c r="O54" s="6">
        <v>215045315</v>
      </c>
      <c r="P54" s="6"/>
      <c r="Q54" s="6">
        <f t="shared" si="1"/>
        <v>279915199</v>
      </c>
    </row>
    <row r="55" spans="1:17">
      <c r="A55" s="1" t="s">
        <v>72</v>
      </c>
      <c r="C55" s="6">
        <v>12060000</v>
      </c>
      <c r="D55" s="6"/>
      <c r="E55" s="6">
        <v>245758981500</v>
      </c>
      <c r="F55" s="6"/>
      <c r="G55" s="6">
        <v>278007355170</v>
      </c>
      <c r="H55" s="6"/>
      <c r="I55" s="6">
        <f t="shared" si="0"/>
        <v>-32248373670</v>
      </c>
      <c r="J55" s="6"/>
      <c r="K55" s="6">
        <v>12060000</v>
      </c>
      <c r="L55" s="6"/>
      <c r="M55" s="6">
        <v>245758981500</v>
      </c>
      <c r="N55" s="6"/>
      <c r="O55" s="6">
        <v>313492554450</v>
      </c>
      <c r="P55" s="6"/>
      <c r="Q55" s="6">
        <f t="shared" si="1"/>
        <v>-67733572950</v>
      </c>
    </row>
    <row r="56" spans="1:17">
      <c r="A56" s="1" t="s">
        <v>29</v>
      </c>
      <c r="C56" s="6">
        <v>9437123</v>
      </c>
      <c r="D56" s="6"/>
      <c r="E56" s="6">
        <v>225706189162</v>
      </c>
      <c r="F56" s="6"/>
      <c r="G56" s="6">
        <v>221672371151</v>
      </c>
      <c r="H56" s="6"/>
      <c r="I56" s="6">
        <f t="shared" si="0"/>
        <v>4033818011</v>
      </c>
      <c r="J56" s="6"/>
      <c r="K56" s="6">
        <v>9437123</v>
      </c>
      <c r="L56" s="6"/>
      <c r="M56" s="6">
        <v>225706189162</v>
      </c>
      <c r="N56" s="6"/>
      <c r="O56" s="6">
        <v>238839550128</v>
      </c>
      <c r="P56" s="6"/>
      <c r="Q56" s="6">
        <f t="shared" si="1"/>
        <v>-13133360966</v>
      </c>
    </row>
    <row r="57" spans="1:17">
      <c r="A57" s="1" t="s">
        <v>37</v>
      </c>
      <c r="C57" s="6">
        <v>10428718</v>
      </c>
      <c r="D57" s="6"/>
      <c r="E57" s="6">
        <v>242061677436</v>
      </c>
      <c r="F57" s="6"/>
      <c r="G57" s="6">
        <v>223920009962</v>
      </c>
      <c r="H57" s="6"/>
      <c r="I57" s="6">
        <f t="shared" si="0"/>
        <v>18141667474</v>
      </c>
      <c r="J57" s="6"/>
      <c r="K57" s="6">
        <v>10428718</v>
      </c>
      <c r="L57" s="6"/>
      <c r="M57" s="6">
        <v>242061677436</v>
      </c>
      <c r="N57" s="6"/>
      <c r="O57" s="6">
        <v>227548343457</v>
      </c>
      <c r="P57" s="6"/>
      <c r="Q57" s="6">
        <f t="shared" si="1"/>
        <v>14513333979</v>
      </c>
    </row>
    <row r="58" spans="1:17">
      <c r="A58" s="1" t="s">
        <v>32</v>
      </c>
      <c r="C58" s="6">
        <v>10944487</v>
      </c>
      <c r="D58" s="6"/>
      <c r="E58" s="6">
        <v>251313384684</v>
      </c>
      <c r="F58" s="6"/>
      <c r="G58" s="6">
        <v>238258143921</v>
      </c>
      <c r="H58" s="6"/>
      <c r="I58" s="6">
        <f t="shared" si="0"/>
        <v>13055240763</v>
      </c>
      <c r="J58" s="6"/>
      <c r="K58" s="6">
        <v>10944487</v>
      </c>
      <c r="L58" s="6"/>
      <c r="M58" s="6">
        <v>251313384684</v>
      </c>
      <c r="N58" s="6"/>
      <c r="O58" s="6">
        <v>253575599363</v>
      </c>
      <c r="P58" s="6"/>
      <c r="Q58" s="6">
        <f t="shared" si="1"/>
        <v>-2262214679</v>
      </c>
    </row>
    <row r="59" spans="1:17">
      <c r="A59" s="1" t="s">
        <v>60</v>
      </c>
      <c r="C59" s="6">
        <v>10750000</v>
      </c>
      <c r="D59" s="6"/>
      <c r="E59" s="6">
        <v>125560940625</v>
      </c>
      <c r="F59" s="6"/>
      <c r="G59" s="6">
        <v>130903959375</v>
      </c>
      <c r="H59" s="6"/>
      <c r="I59" s="6">
        <f t="shared" si="0"/>
        <v>-5343018750</v>
      </c>
      <c r="J59" s="6"/>
      <c r="K59" s="6">
        <v>10750000</v>
      </c>
      <c r="L59" s="6"/>
      <c r="M59" s="6">
        <v>125560940625</v>
      </c>
      <c r="N59" s="6"/>
      <c r="O59" s="6">
        <v>120984683473</v>
      </c>
      <c r="P59" s="6"/>
      <c r="Q59" s="6">
        <f t="shared" si="1"/>
        <v>4576257152</v>
      </c>
    </row>
    <row r="60" spans="1:17">
      <c r="A60" s="1" t="s">
        <v>38</v>
      </c>
      <c r="C60" s="6">
        <v>13139000</v>
      </c>
      <c r="D60" s="6"/>
      <c r="E60" s="6">
        <v>31137001912</v>
      </c>
      <c r="F60" s="6"/>
      <c r="G60" s="6">
        <v>31894300751</v>
      </c>
      <c r="H60" s="6"/>
      <c r="I60" s="6">
        <f t="shared" si="0"/>
        <v>-757298839</v>
      </c>
      <c r="J60" s="6"/>
      <c r="K60" s="6">
        <v>13139000</v>
      </c>
      <c r="L60" s="6"/>
      <c r="M60" s="6">
        <v>31137001912</v>
      </c>
      <c r="N60" s="6"/>
      <c r="O60" s="6">
        <v>32340411401</v>
      </c>
      <c r="P60" s="6"/>
      <c r="Q60" s="6">
        <f t="shared" si="1"/>
        <v>-1203409489</v>
      </c>
    </row>
    <row r="61" spans="1:17">
      <c r="A61" s="1" t="s">
        <v>54</v>
      </c>
      <c r="C61" s="6">
        <v>11403999</v>
      </c>
      <c r="D61" s="6"/>
      <c r="E61" s="6">
        <v>202463553378</v>
      </c>
      <c r="F61" s="6"/>
      <c r="G61" s="6">
        <v>206204481296</v>
      </c>
      <c r="H61" s="6"/>
      <c r="I61" s="6">
        <f t="shared" si="0"/>
        <v>-3740927918</v>
      </c>
      <c r="J61" s="6"/>
      <c r="K61" s="6">
        <v>11403999</v>
      </c>
      <c r="L61" s="6"/>
      <c r="M61" s="6">
        <v>202463553378</v>
      </c>
      <c r="N61" s="6"/>
      <c r="O61" s="6">
        <v>235111652595</v>
      </c>
      <c r="P61" s="6"/>
      <c r="Q61" s="6">
        <f t="shared" si="1"/>
        <v>-32648099217</v>
      </c>
    </row>
    <row r="62" spans="1:17">
      <c r="A62" s="1" t="s">
        <v>18</v>
      </c>
      <c r="C62" s="6">
        <v>8017199</v>
      </c>
      <c r="D62" s="6"/>
      <c r="E62" s="6">
        <v>51482948462</v>
      </c>
      <c r="F62" s="6"/>
      <c r="G62" s="6">
        <v>56663121294</v>
      </c>
      <c r="H62" s="6"/>
      <c r="I62" s="6">
        <f t="shared" si="0"/>
        <v>-5180172832</v>
      </c>
      <c r="J62" s="6"/>
      <c r="K62" s="6">
        <v>8017199</v>
      </c>
      <c r="L62" s="6"/>
      <c r="M62" s="6">
        <v>51482948462</v>
      </c>
      <c r="N62" s="6"/>
      <c r="O62" s="6">
        <v>58029823264</v>
      </c>
      <c r="P62" s="6"/>
      <c r="Q62" s="6">
        <f t="shared" si="1"/>
        <v>-6546874802</v>
      </c>
    </row>
    <row r="63" spans="1:17">
      <c r="A63" s="1" t="s">
        <v>25</v>
      </c>
      <c r="C63" s="6">
        <v>26645427</v>
      </c>
      <c r="D63" s="6"/>
      <c r="E63" s="6">
        <v>251625423738</v>
      </c>
      <c r="F63" s="6"/>
      <c r="G63" s="6">
        <v>263809391625</v>
      </c>
      <c r="H63" s="6"/>
      <c r="I63" s="6">
        <f t="shared" si="0"/>
        <v>-12183967887</v>
      </c>
      <c r="J63" s="6"/>
      <c r="K63" s="6">
        <v>26645427</v>
      </c>
      <c r="L63" s="6"/>
      <c r="M63" s="6">
        <v>251625423738</v>
      </c>
      <c r="N63" s="6"/>
      <c r="O63" s="6">
        <v>314664214107</v>
      </c>
      <c r="P63" s="6"/>
      <c r="Q63" s="6">
        <f t="shared" si="1"/>
        <v>-63038790369</v>
      </c>
    </row>
    <row r="64" spans="1:17">
      <c r="A64" s="1" t="s">
        <v>74</v>
      </c>
      <c r="C64" s="6">
        <v>69510966</v>
      </c>
      <c r="D64" s="6"/>
      <c r="E64" s="6">
        <v>528594924505</v>
      </c>
      <c r="F64" s="6"/>
      <c r="G64" s="6">
        <v>520303239414</v>
      </c>
      <c r="H64" s="6"/>
      <c r="I64" s="6">
        <f t="shared" si="0"/>
        <v>8291685091</v>
      </c>
      <c r="J64" s="6"/>
      <c r="K64" s="6">
        <v>69510966</v>
      </c>
      <c r="L64" s="6"/>
      <c r="M64" s="6">
        <v>528594924505</v>
      </c>
      <c r="N64" s="6"/>
      <c r="O64" s="6">
        <v>463598118818</v>
      </c>
      <c r="P64" s="6"/>
      <c r="Q64" s="6">
        <f t="shared" si="1"/>
        <v>64996805687</v>
      </c>
    </row>
    <row r="65" spans="1:19">
      <c r="A65" s="1" t="s">
        <v>77</v>
      </c>
      <c r="C65" s="6">
        <v>21703891</v>
      </c>
      <c r="D65" s="6"/>
      <c r="E65" s="6">
        <v>233223078292</v>
      </c>
      <c r="F65" s="6"/>
      <c r="G65" s="6">
        <v>229749810886</v>
      </c>
      <c r="H65" s="6"/>
      <c r="I65" s="6">
        <f t="shared" si="0"/>
        <v>3473267406</v>
      </c>
      <c r="J65" s="6"/>
      <c r="K65" s="6">
        <v>21703891</v>
      </c>
      <c r="L65" s="6"/>
      <c r="M65" s="6">
        <v>233223078292</v>
      </c>
      <c r="N65" s="6"/>
      <c r="O65" s="6">
        <v>229749810886</v>
      </c>
      <c r="P65" s="6"/>
      <c r="Q65" s="6">
        <f t="shared" si="1"/>
        <v>3473267406</v>
      </c>
    </row>
    <row r="66" spans="1:19">
      <c r="A66" s="1" t="s">
        <v>75</v>
      </c>
      <c r="C66" s="6">
        <v>52931935</v>
      </c>
      <c r="D66" s="6"/>
      <c r="E66" s="6">
        <v>134646877376</v>
      </c>
      <c r="F66" s="6"/>
      <c r="G66" s="6">
        <v>139845170714</v>
      </c>
      <c r="H66" s="6"/>
      <c r="I66" s="6">
        <f t="shared" si="0"/>
        <v>-5198293338</v>
      </c>
      <c r="J66" s="6"/>
      <c r="K66" s="6">
        <v>52931935</v>
      </c>
      <c r="L66" s="6"/>
      <c r="M66" s="6">
        <v>134646877376</v>
      </c>
      <c r="N66" s="6"/>
      <c r="O66" s="6">
        <v>139845170714</v>
      </c>
      <c r="P66" s="6"/>
      <c r="Q66" s="6">
        <f t="shared" si="1"/>
        <v>-5198293338</v>
      </c>
    </row>
    <row r="67" spans="1:19">
      <c r="A67" s="1" t="s">
        <v>30</v>
      </c>
      <c r="C67" s="6">
        <v>1800000</v>
      </c>
      <c r="D67" s="6"/>
      <c r="E67" s="6">
        <v>9098539650</v>
      </c>
      <c r="F67" s="6"/>
      <c r="G67" s="6">
        <v>9143271900</v>
      </c>
      <c r="H67" s="6"/>
      <c r="I67" s="6">
        <f t="shared" si="0"/>
        <v>-44732250</v>
      </c>
      <c r="J67" s="6"/>
      <c r="K67" s="6">
        <v>1800000</v>
      </c>
      <c r="L67" s="6"/>
      <c r="M67" s="6">
        <v>9098539650</v>
      </c>
      <c r="N67" s="6"/>
      <c r="O67" s="6">
        <v>9009973633</v>
      </c>
      <c r="P67" s="6"/>
      <c r="Q67" s="6">
        <f t="shared" si="1"/>
        <v>88566017</v>
      </c>
    </row>
    <row r="68" spans="1:19">
      <c r="A68" s="11" t="s">
        <v>197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v>0</v>
      </c>
      <c r="J68" s="6"/>
      <c r="K68" s="6" t="s">
        <v>196</v>
      </c>
      <c r="L68" s="6"/>
      <c r="M68" s="6">
        <v>669078260</v>
      </c>
      <c r="N68" s="6"/>
      <c r="O68" s="6">
        <v>0</v>
      </c>
      <c r="P68" s="6"/>
      <c r="Q68" s="6">
        <f t="shared" si="1"/>
        <v>669078260</v>
      </c>
    </row>
    <row r="69" spans="1:19">
      <c r="A69" s="11" t="s">
        <v>198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v>0</v>
      </c>
      <c r="J69" s="6"/>
      <c r="K69" s="6" t="s">
        <v>196</v>
      </c>
      <c r="L69" s="6"/>
      <c r="M69" s="6">
        <v>9058110657</v>
      </c>
      <c r="N69" s="6"/>
      <c r="O69" s="6">
        <v>0</v>
      </c>
      <c r="P69" s="6"/>
      <c r="Q69" s="6">
        <f t="shared" si="1"/>
        <v>9058110657</v>
      </c>
    </row>
    <row r="70" spans="1:19">
      <c r="A70" s="11" t="s">
        <v>199</v>
      </c>
      <c r="C70" s="6" t="s">
        <v>196</v>
      </c>
      <c r="D70" s="6"/>
      <c r="E70" s="6">
        <v>0</v>
      </c>
      <c r="F70" s="6"/>
      <c r="G70" s="6">
        <v>0</v>
      </c>
      <c r="H70" s="6"/>
      <c r="I70" s="6">
        <v>28592</v>
      </c>
      <c r="J70" s="6"/>
      <c r="K70" s="6" t="s">
        <v>196</v>
      </c>
      <c r="L70" s="6"/>
      <c r="M70" s="6">
        <v>706044079</v>
      </c>
      <c r="N70" s="6"/>
      <c r="O70" s="6">
        <v>0</v>
      </c>
      <c r="P70" s="6"/>
      <c r="Q70" s="6">
        <f t="shared" si="1"/>
        <v>706044079</v>
      </c>
    </row>
    <row r="71" spans="1:19">
      <c r="A71" s="11" t="s">
        <v>200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v>0</v>
      </c>
      <c r="J71" s="6"/>
      <c r="K71" s="6" t="s">
        <v>196</v>
      </c>
      <c r="L71" s="6"/>
      <c r="M71" s="6">
        <v>1946578856</v>
      </c>
      <c r="N71" s="6"/>
      <c r="O71" s="6">
        <v>0</v>
      </c>
      <c r="P71" s="6"/>
      <c r="Q71" s="6">
        <f t="shared" si="1"/>
        <v>1946578856</v>
      </c>
    </row>
    <row r="72" spans="1:19">
      <c r="A72" s="11" t="s">
        <v>201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v>0</v>
      </c>
      <c r="J72" s="6"/>
      <c r="K72" s="6" t="s">
        <v>196</v>
      </c>
      <c r="L72" s="6"/>
      <c r="M72" s="6">
        <v>1337246600</v>
      </c>
      <c r="N72" s="6"/>
      <c r="O72" s="6">
        <v>0</v>
      </c>
      <c r="P72" s="6"/>
      <c r="Q72" s="6">
        <f t="shared" si="1"/>
        <v>1337246600</v>
      </c>
    </row>
    <row r="73" spans="1:19">
      <c r="A73" s="11" t="s">
        <v>202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v>0</v>
      </c>
      <c r="J73" s="6"/>
      <c r="K73" s="6" t="s">
        <v>196</v>
      </c>
      <c r="L73" s="6"/>
      <c r="M73" s="6">
        <v>8876574421</v>
      </c>
      <c r="N73" s="6"/>
      <c r="O73" s="6">
        <v>0</v>
      </c>
      <c r="P73" s="6"/>
      <c r="Q73" s="6">
        <f t="shared" si="1"/>
        <v>8876574421</v>
      </c>
    </row>
    <row r="74" spans="1:19">
      <c r="A74" s="11" t="s">
        <v>203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v>0</v>
      </c>
      <c r="J74" s="6"/>
      <c r="K74" s="6" t="s">
        <v>196</v>
      </c>
      <c r="L74" s="6"/>
      <c r="M74" s="6">
        <v>11020088</v>
      </c>
      <c r="N74" s="6"/>
      <c r="O74" s="6">
        <v>0</v>
      </c>
      <c r="P74" s="6"/>
      <c r="Q74" s="6">
        <f t="shared" si="1"/>
        <v>11020088</v>
      </c>
    </row>
    <row r="75" spans="1:19">
      <c r="A75" s="11" t="s">
        <v>204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v>0</v>
      </c>
      <c r="J75" s="6"/>
      <c r="K75" s="6" t="s">
        <v>196</v>
      </c>
      <c r="L75" s="6"/>
      <c r="M75" s="6">
        <v>-8022872</v>
      </c>
      <c r="N75" s="6"/>
      <c r="O75" s="6">
        <v>0</v>
      </c>
      <c r="P75" s="6"/>
      <c r="Q75" s="6">
        <f t="shared" si="1"/>
        <v>-8022872</v>
      </c>
    </row>
    <row r="76" spans="1:19">
      <c r="A76" s="11" t="s">
        <v>205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v>0</v>
      </c>
      <c r="J76" s="6"/>
      <c r="K76" s="6" t="s">
        <v>196</v>
      </c>
      <c r="L76" s="6"/>
      <c r="M76" s="6">
        <v>360770373</v>
      </c>
      <c r="N76" s="6"/>
      <c r="O76" s="6">
        <v>0</v>
      </c>
      <c r="P76" s="6"/>
      <c r="Q76" s="6">
        <f t="shared" si="1"/>
        <v>360770373</v>
      </c>
      <c r="S76" s="12"/>
    </row>
    <row r="77" spans="1:19">
      <c r="A77" s="11" t="s">
        <v>206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v>0</v>
      </c>
      <c r="J77" s="6"/>
      <c r="K77" s="6" t="s">
        <v>196</v>
      </c>
      <c r="L77" s="6"/>
      <c r="M77" s="6">
        <v>891759248</v>
      </c>
      <c r="N77" s="6"/>
      <c r="O77" s="6">
        <v>0</v>
      </c>
      <c r="P77" s="6"/>
      <c r="Q77" s="6">
        <f t="shared" si="1"/>
        <v>891759248</v>
      </c>
    </row>
    <row r="78" spans="1:19">
      <c r="A78" s="11" t="s">
        <v>207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v>0</v>
      </c>
      <c r="J78" s="6"/>
      <c r="K78" s="6" t="s">
        <v>196</v>
      </c>
      <c r="L78" s="6"/>
      <c r="M78" s="6">
        <v>246772</v>
      </c>
      <c r="N78" s="6"/>
      <c r="O78" s="6">
        <v>0</v>
      </c>
      <c r="P78" s="6"/>
      <c r="Q78" s="6">
        <f t="shared" si="1"/>
        <v>246772</v>
      </c>
    </row>
    <row r="79" spans="1:19">
      <c r="A79" s="11" t="s">
        <v>208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v>0</v>
      </c>
      <c r="J79" s="6"/>
      <c r="K79" s="6" t="s">
        <v>196</v>
      </c>
      <c r="L79" s="6"/>
      <c r="M79" s="6">
        <v>1269088</v>
      </c>
      <c r="N79" s="6"/>
      <c r="O79" s="6">
        <v>0</v>
      </c>
      <c r="P79" s="6"/>
      <c r="Q79" s="6">
        <f t="shared" si="1"/>
        <v>1269088</v>
      </c>
    </row>
    <row r="80" spans="1:19">
      <c r="A80" s="11" t="s">
        <v>209</v>
      </c>
      <c r="C80" s="6" t="s">
        <v>196</v>
      </c>
      <c r="D80" s="6"/>
      <c r="E80" s="6">
        <v>0</v>
      </c>
      <c r="F80" s="6"/>
      <c r="G80" s="6">
        <v>0</v>
      </c>
      <c r="H80" s="6"/>
      <c r="I80" s="6">
        <v>2770400909</v>
      </c>
      <c r="J80" s="6"/>
      <c r="K80" s="6" t="s">
        <v>196</v>
      </c>
      <c r="L80" s="6"/>
      <c r="M80" s="6">
        <v>0</v>
      </c>
      <c r="N80" s="6"/>
      <c r="O80" s="6">
        <v>0</v>
      </c>
      <c r="P80" s="6"/>
      <c r="Q80" s="6">
        <f>M80-O80</f>
        <v>0</v>
      </c>
    </row>
    <row r="81" spans="1:19">
      <c r="A81" s="11" t="s">
        <v>15</v>
      </c>
      <c r="C81" s="6" t="s">
        <v>196</v>
      </c>
      <c r="D81" s="6"/>
      <c r="E81" s="6">
        <v>0</v>
      </c>
      <c r="F81" s="6"/>
      <c r="G81" s="6">
        <v>0</v>
      </c>
      <c r="H81" s="6"/>
      <c r="I81" s="6">
        <f>151038878*-1</f>
        <v>-151038878</v>
      </c>
      <c r="J81" s="6"/>
      <c r="K81" s="6" t="s">
        <v>196</v>
      </c>
      <c r="L81" s="6"/>
      <c r="M81" s="6">
        <v>0</v>
      </c>
      <c r="N81" s="6"/>
      <c r="O81" s="6">
        <v>0</v>
      </c>
      <c r="P81" s="6"/>
      <c r="Q81" s="6">
        <f t="shared" ref="Q81:Q86" si="2">M81-O81</f>
        <v>0</v>
      </c>
    </row>
    <row r="82" spans="1:19">
      <c r="A82" s="11" t="s">
        <v>17</v>
      </c>
      <c r="C82" s="6" t="s">
        <v>196</v>
      </c>
      <c r="D82" s="6"/>
      <c r="E82" s="6">
        <v>0</v>
      </c>
      <c r="F82" s="6"/>
      <c r="G82" s="6">
        <v>0</v>
      </c>
      <c r="H82" s="6"/>
      <c r="I82" s="6">
        <f>747529017*-1</f>
        <v>-747529017</v>
      </c>
      <c r="J82" s="6"/>
      <c r="K82" s="6" t="s">
        <v>196</v>
      </c>
      <c r="L82" s="6"/>
      <c r="M82" s="6">
        <v>0</v>
      </c>
      <c r="N82" s="6"/>
      <c r="O82" s="6">
        <v>0</v>
      </c>
      <c r="P82" s="6"/>
      <c r="Q82" s="6">
        <f t="shared" si="2"/>
        <v>0</v>
      </c>
    </row>
    <row r="83" spans="1:19">
      <c r="A83" s="11" t="s">
        <v>210</v>
      </c>
      <c r="C83" s="6" t="s">
        <v>196</v>
      </c>
      <c r="D83" s="6"/>
      <c r="E83" s="6">
        <v>0</v>
      </c>
      <c r="F83" s="6"/>
      <c r="G83" s="6">
        <v>0</v>
      </c>
      <c r="H83" s="6"/>
      <c r="I83" s="6">
        <v>23642013665</v>
      </c>
      <c r="J83" s="6"/>
      <c r="K83" s="6" t="s">
        <v>196</v>
      </c>
      <c r="L83" s="6"/>
      <c r="M83" s="6">
        <v>0</v>
      </c>
      <c r="N83" s="6"/>
      <c r="O83" s="6">
        <v>0</v>
      </c>
      <c r="P83" s="6"/>
      <c r="Q83" s="6">
        <f t="shared" si="2"/>
        <v>0</v>
      </c>
    </row>
    <row r="84" spans="1:19">
      <c r="A84" s="11" t="s">
        <v>211</v>
      </c>
      <c r="C84" s="6" t="s">
        <v>196</v>
      </c>
      <c r="D84" s="6"/>
      <c r="E84" s="6">
        <v>0</v>
      </c>
      <c r="F84" s="6"/>
      <c r="G84" s="6">
        <v>0</v>
      </c>
      <c r="H84" s="6"/>
      <c r="I84" s="6">
        <v>1606586609</v>
      </c>
      <c r="J84" s="6"/>
      <c r="K84" s="6" t="s">
        <v>196</v>
      </c>
      <c r="L84" s="6"/>
      <c r="M84" s="6">
        <v>0</v>
      </c>
      <c r="N84" s="6"/>
      <c r="O84" s="6">
        <v>0</v>
      </c>
      <c r="P84" s="6"/>
      <c r="Q84" s="6">
        <f t="shared" si="2"/>
        <v>0</v>
      </c>
    </row>
    <row r="85" spans="1:19">
      <c r="A85" s="11" t="s">
        <v>212</v>
      </c>
      <c r="C85" s="6" t="s">
        <v>196</v>
      </c>
      <c r="D85" s="6"/>
      <c r="E85" s="6">
        <v>0</v>
      </c>
      <c r="F85" s="6"/>
      <c r="G85" s="6">
        <v>0</v>
      </c>
      <c r="H85" s="6"/>
      <c r="I85" s="6">
        <v>659788514</v>
      </c>
      <c r="J85" s="6"/>
      <c r="K85" s="6" t="s">
        <v>196</v>
      </c>
      <c r="L85" s="6"/>
      <c r="M85" s="6">
        <v>0</v>
      </c>
      <c r="N85" s="6"/>
      <c r="O85" s="6">
        <v>0</v>
      </c>
      <c r="P85" s="6"/>
      <c r="Q85" s="6">
        <f t="shared" si="2"/>
        <v>0</v>
      </c>
    </row>
    <row r="86" spans="1:19" ht="24.75" thickBot="1">
      <c r="A86" s="11" t="s">
        <v>213</v>
      </c>
      <c r="C86" s="6" t="s">
        <v>196</v>
      </c>
      <c r="D86" s="6"/>
      <c r="E86" s="6">
        <v>0</v>
      </c>
      <c r="F86" s="6"/>
      <c r="G86" s="6">
        <v>0</v>
      </c>
      <c r="H86" s="6"/>
      <c r="I86" s="6">
        <v>7018628363</v>
      </c>
      <c r="J86" s="6"/>
      <c r="K86" s="6" t="s">
        <v>196</v>
      </c>
      <c r="L86" s="6"/>
      <c r="M86" s="6">
        <v>0</v>
      </c>
      <c r="N86" s="6"/>
      <c r="O86" s="6">
        <v>0</v>
      </c>
      <c r="P86" s="6"/>
      <c r="Q86" s="6">
        <f t="shared" si="2"/>
        <v>0</v>
      </c>
    </row>
    <row r="87" spans="1:19" ht="24.75" thickBot="1">
      <c r="A87" s="1" t="s">
        <v>80</v>
      </c>
      <c r="C87" s="6" t="s">
        <v>80</v>
      </c>
      <c r="D87" s="6"/>
      <c r="E87" s="10">
        <f>SUM(E8:E86)</f>
        <v>22030317346204</v>
      </c>
      <c r="F87" s="6"/>
      <c r="G87" s="10">
        <f>SUM(G8:G86)</f>
        <v>22401013263752</v>
      </c>
      <c r="H87" s="6"/>
      <c r="I87" s="10">
        <f>SUM(I8:I86)</f>
        <v>-335897038791</v>
      </c>
      <c r="J87" s="6"/>
      <c r="K87" s="6"/>
      <c r="L87" s="6"/>
      <c r="M87" s="10">
        <f>SUM(M8:M86)</f>
        <v>22054168021774</v>
      </c>
      <c r="N87" s="6"/>
      <c r="O87" s="10">
        <f>SUM(O8:O86)</f>
        <v>21464432042376</v>
      </c>
      <c r="P87" s="6"/>
      <c r="Q87" s="10">
        <f>SUM(Q8:Q86)</f>
        <v>589735979398</v>
      </c>
      <c r="S87" s="2"/>
    </row>
    <row r="88" spans="1:19" ht="24.75" thickTop="1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S88" s="2"/>
    </row>
    <row r="89" spans="1:19">
      <c r="G89" s="3"/>
      <c r="S89" s="2"/>
    </row>
    <row r="90" spans="1:19">
      <c r="G90" s="3"/>
    </row>
    <row r="91" spans="1:19">
      <c r="G91" s="12"/>
    </row>
    <row r="92" spans="1:19">
      <c r="G92" s="12"/>
    </row>
    <row r="93" spans="1:19">
      <c r="G93" s="1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00"/>
  <sheetViews>
    <sheetView rightToLeft="1" topLeftCell="A77" workbookViewId="0">
      <selection activeCell="B97" sqref="B97:B98"/>
    </sheetView>
  </sheetViews>
  <sheetFormatPr defaultRowHeight="24"/>
  <cols>
    <col min="1" max="1" width="35.7109375" style="1" bestFit="1" customWidth="1"/>
    <col min="2" max="2" width="1" style="1" customWidth="1"/>
    <col min="3" max="3" width="19" style="1" customWidth="1"/>
    <col min="4" max="4" width="1" style="1" customWidth="1"/>
    <col min="5" max="5" width="22" style="1" customWidth="1"/>
    <col min="6" max="6" width="1" style="1" customWidth="1"/>
    <col min="7" max="7" width="23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18.42578125" style="1" bestFit="1" customWidth="1"/>
    <col min="20" max="16384" width="9.140625" style="1"/>
  </cols>
  <sheetData>
    <row r="2" spans="1:17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4.75">
      <c r="A3" s="21" t="s">
        <v>133</v>
      </c>
      <c r="B3" s="21" t="s">
        <v>133</v>
      </c>
      <c r="C3" s="21" t="s">
        <v>133</v>
      </c>
      <c r="D3" s="21" t="s">
        <v>133</v>
      </c>
      <c r="E3" s="21" t="s">
        <v>133</v>
      </c>
      <c r="F3" s="21" t="s">
        <v>133</v>
      </c>
      <c r="G3" s="21" t="s">
        <v>133</v>
      </c>
      <c r="H3" s="21" t="s">
        <v>133</v>
      </c>
      <c r="I3" s="21" t="s">
        <v>133</v>
      </c>
      <c r="J3" s="21" t="s">
        <v>133</v>
      </c>
      <c r="K3" s="21" t="s">
        <v>133</v>
      </c>
      <c r="L3" s="21" t="s">
        <v>133</v>
      </c>
      <c r="M3" s="21" t="s">
        <v>133</v>
      </c>
      <c r="N3" s="21" t="s">
        <v>133</v>
      </c>
      <c r="O3" s="21" t="s">
        <v>133</v>
      </c>
      <c r="P3" s="21" t="s">
        <v>133</v>
      </c>
      <c r="Q3" s="21" t="s">
        <v>133</v>
      </c>
    </row>
    <row r="4" spans="1:17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7" ht="24.75">
      <c r="A6" s="20" t="s">
        <v>3</v>
      </c>
      <c r="C6" s="20" t="s">
        <v>135</v>
      </c>
      <c r="D6" s="20" t="s">
        <v>135</v>
      </c>
      <c r="E6" s="20" t="s">
        <v>135</v>
      </c>
      <c r="F6" s="20" t="s">
        <v>135</v>
      </c>
      <c r="G6" s="20" t="s">
        <v>135</v>
      </c>
      <c r="H6" s="20" t="s">
        <v>135</v>
      </c>
      <c r="I6" s="20" t="s">
        <v>135</v>
      </c>
      <c r="K6" s="20" t="s">
        <v>136</v>
      </c>
      <c r="L6" s="20" t="s">
        <v>136</v>
      </c>
      <c r="M6" s="20" t="s">
        <v>136</v>
      </c>
      <c r="N6" s="20" t="s">
        <v>136</v>
      </c>
      <c r="O6" s="20" t="s">
        <v>136</v>
      </c>
      <c r="P6" s="20" t="s">
        <v>136</v>
      </c>
      <c r="Q6" s="20" t="s">
        <v>136</v>
      </c>
    </row>
    <row r="7" spans="1:17" ht="24.75">
      <c r="A7" s="20" t="s">
        <v>3</v>
      </c>
      <c r="C7" s="20" t="s">
        <v>7</v>
      </c>
      <c r="E7" s="20" t="s">
        <v>154</v>
      </c>
      <c r="G7" s="20" t="s">
        <v>155</v>
      </c>
      <c r="I7" s="20" t="s">
        <v>157</v>
      </c>
      <c r="K7" s="20" t="s">
        <v>7</v>
      </c>
      <c r="M7" s="20" t="s">
        <v>154</v>
      </c>
      <c r="O7" s="20" t="s">
        <v>155</v>
      </c>
      <c r="Q7" s="20" t="s">
        <v>157</v>
      </c>
    </row>
    <row r="8" spans="1:17">
      <c r="A8" s="1" t="s">
        <v>36</v>
      </c>
      <c r="C8" s="6">
        <v>12000000</v>
      </c>
      <c r="D8" s="6"/>
      <c r="E8" s="6">
        <v>226681754000</v>
      </c>
      <c r="F8" s="6"/>
      <c r="G8" s="6">
        <v>226762686001</v>
      </c>
      <c r="H8" s="6"/>
      <c r="I8" s="6">
        <f>E8-G8</f>
        <v>-80932001</v>
      </c>
      <c r="J8" s="6"/>
      <c r="K8" s="6">
        <v>12000000</v>
      </c>
      <c r="L8" s="6"/>
      <c r="M8" s="6">
        <v>226681754000</v>
      </c>
      <c r="N8" s="6"/>
      <c r="O8" s="6">
        <v>226762686001</v>
      </c>
      <c r="P8" s="6"/>
      <c r="Q8" s="6">
        <f>M8-O8</f>
        <v>-80932001</v>
      </c>
    </row>
    <row r="9" spans="1:17">
      <c r="A9" s="1" t="s">
        <v>64</v>
      </c>
      <c r="C9" s="6">
        <v>133305312</v>
      </c>
      <c r="D9" s="6"/>
      <c r="E9" s="6">
        <v>977506963953</v>
      </c>
      <c r="F9" s="6"/>
      <c r="G9" s="6">
        <v>1748139236165</v>
      </c>
      <c r="H9" s="6"/>
      <c r="I9" s="6">
        <f t="shared" ref="I9:I90" si="0">E9-G9</f>
        <v>-770632272212</v>
      </c>
      <c r="J9" s="6"/>
      <c r="K9" s="6">
        <v>137983904</v>
      </c>
      <c r="L9" s="6"/>
      <c r="M9" s="6">
        <v>1183013980637</v>
      </c>
      <c r="N9" s="6"/>
      <c r="O9" s="6">
        <v>1932201599228</v>
      </c>
      <c r="P9" s="6"/>
      <c r="Q9" s="6">
        <f t="shared" ref="Q9:Q90" si="1">M9-O9</f>
        <v>-749187618591</v>
      </c>
    </row>
    <row r="10" spans="1:17">
      <c r="A10" s="1" t="s">
        <v>47</v>
      </c>
      <c r="C10" s="6">
        <v>365000</v>
      </c>
      <c r="D10" s="6"/>
      <c r="E10" s="6">
        <v>29889791236</v>
      </c>
      <c r="F10" s="6"/>
      <c r="G10" s="6">
        <v>35517257391</v>
      </c>
      <c r="H10" s="6"/>
      <c r="I10" s="6">
        <f t="shared" si="0"/>
        <v>-5627466155</v>
      </c>
      <c r="J10" s="6"/>
      <c r="K10" s="6">
        <v>365000</v>
      </c>
      <c r="L10" s="6"/>
      <c r="M10" s="6">
        <v>29889791236</v>
      </c>
      <c r="N10" s="6"/>
      <c r="O10" s="6">
        <v>35517257391</v>
      </c>
      <c r="P10" s="6"/>
      <c r="Q10" s="6">
        <f t="shared" si="1"/>
        <v>-5627466155</v>
      </c>
    </row>
    <row r="11" spans="1:17">
      <c r="A11" s="1" t="s">
        <v>24</v>
      </c>
      <c r="C11" s="6">
        <v>5000000</v>
      </c>
      <c r="D11" s="6"/>
      <c r="E11" s="6">
        <v>39720684575</v>
      </c>
      <c r="F11" s="6"/>
      <c r="G11" s="6">
        <v>41797128787</v>
      </c>
      <c r="H11" s="6"/>
      <c r="I11" s="6">
        <f t="shared" si="0"/>
        <v>-2076444212</v>
      </c>
      <c r="J11" s="6"/>
      <c r="K11" s="6">
        <v>5000000</v>
      </c>
      <c r="L11" s="6"/>
      <c r="M11" s="6">
        <v>39720684575</v>
      </c>
      <c r="N11" s="6"/>
      <c r="O11" s="6">
        <v>41797128787</v>
      </c>
      <c r="P11" s="6"/>
      <c r="Q11" s="6">
        <f>M11-O11</f>
        <v>-2076444212</v>
      </c>
    </row>
    <row r="12" spans="1:17">
      <c r="A12" s="1" t="s">
        <v>35</v>
      </c>
      <c r="C12" s="6">
        <v>26376313</v>
      </c>
      <c r="D12" s="6"/>
      <c r="E12" s="6">
        <v>113583464988</v>
      </c>
      <c r="F12" s="6"/>
      <c r="G12" s="6">
        <v>113583464988</v>
      </c>
      <c r="H12" s="6"/>
      <c r="I12" s="6">
        <f t="shared" si="0"/>
        <v>0</v>
      </c>
      <c r="J12" s="6"/>
      <c r="K12" s="6">
        <v>26376313</v>
      </c>
      <c r="L12" s="6"/>
      <c r="M12" s="6">
        <v>113583464988</v>
      </c>
      <c r="N12" s="6"/>
      <c r="O12" s="6">
        <v>113583464988</v>
      </c>
      <c r="P12" s="6"/>
      <c r="Q12" s="6">
        <f t="shared" si="1"/>
        <v>0</v>
      </c>
    </row>
    <row r="13" spans="1:17">
      <c r="A13" s="1" t="s">
        <v>76</v>
      </c>
      <c r="C13" s="6">
        <v>2000000</v>
      </c>
      <c r="D13" s="6"/>
      <c r="E13" s="6">
        <v>26219593869</v>
      </c>
      <c r="F13" s="6"/>
      <c r="G13" s="6">
        <v>16917347016</v>
      </c>
      <c r="H13" s="6"/>
      <c r="I13" s="6">
        <f t="shared" si="0"/>
        <v>9302246853</v>
      </c>
      <c r="J13" s="6"/>
      <c r="K13" s="6">
        <v>2000000</v>
      </c>
      <c r="L13" s="6"/>
      <c r="M13" s="6">
        <v>26219593869</v>
      </c>
      <c r="N13" s="6"/>
      <c r="O13" s="6">
        <v>16917347016</v>
      </c>
      <c r="P13" s="6"/>
      <c r="Q13" s="6">
        <f t="shared" si="1"/>
        <v>9302246853</v>
      </c>
    </row>
    <row r="14" spans="1:17">
      <c r="A14" s="1" t="s">
        <v>21</v>
      </c>
      <c r="C14" s="6">
        <v>185915039</v>
      </c>
      <c r="D14" s="6"/>
      <c r="E14" s="6">
        <v>412700759775</v>
      </c>
      <c r="F14" s="6"/>
      <c r="G14" s="6">
        <v>420487800339</v>
      </c>
      <c r="H14" s="6"/>
      <c r="I14" s="6">
        <f t="shared" si="0"/>
        <v>-7787040564</v>
      </c>
      <c r="J14" s="6"/>
      <c r="K14" s="6">
        <v>213276128</v>
      </c>
      <c r="L14" s="6"/>
      <c r="M14" s="6">
        <v>532941070789</v>
      </c>
      <c r="N14" s="6"/>
      <c r="O14" s="6">
        <v>543950952475</v>
      </c>
      <c r="P14" s="6"/>
      <c r="Q14" s="6">
        <f t="shared" si="1"/>
        <v>-11009881686</v>
      </c>
    </row>
    <row r="15" spans="1:17">
      <c r="A15" s="1" t="s">
        <v>59</v>
      </c>
      <c r="C15" s="6">
        <v>29654445</v>
      </c>
      <c r="D15" s="6"/>
      <c r="E15" s="6">
        <v>183456176145</v>
      </c>
      <c r="F15" s="6"/>
      <c r="G15" s="6">
        <v>164691538846</v>
      </c>
      <c r="H15" s="6"/>
      <c r="I15" s="6">
        <f t="shared" si="0"/>
        <v>18764637299</v>
      </c>
      <c r="J15" s="6"/>
      <c r="K15" s="6">
        <v>47720236</v>
      </c>
      <c r="L15" s="6"/>
      <c r="M15" s="6">
        <v>295032160056</v>
      </c>
      <c r="N15" s="6"/>
      <c r="O15" s="6">
        <v>265030448118</v>
      </c>
      <c r="P15" s="6"/>
      <c r="Q15" s="6">
        <f t="shared" si="1"/>
        <v>30001711938</v>
      </c>
    </row>
    <row r="16" spans="1:17">
      <c r="A16" s="1" t="s">
        <v>42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0"/>
        <v>0</v>
      </c>
      <c r="J16" s="6"/>
      <c r="K16" s="6">
        <v>4637219</v>
      </c>
      <c r="L16" s="6"/>
      <c r="M16" s="6">
        <v>24688095124</v>
      </c>
      <c r="N16" s="6"/>
      <c r="O16" s="6">
        <v>19613212997</v>
      </c>
      <c r="P16" s="6"/>
      <c r="Q16" s="6">
        <f t="shared" si="1"/>
        <v>5074882127</v>
      </c>
    </row>
    <row r="17" spans="1:17">
      <c r="A17" s="1" t="s">
        <v>26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10271520</v>
      </c>
      <c r="L17" s="6"/>
      <c r="M17" s="6">
        <v>131566543336</v>
      </c>
      <c r="N17" s="6"/>
      <c r="O17" s="6">
        <v>134368922642</v>
      </c>
      <c r="P17" s="6"/>
      <c r="Q17" s="6">
        <f t="shared" si="1"/>
        <v>-2802379306</v>
      </c>
    </row>
    <row r="18" spans="1:17">
      <c r="A18" s="1" t="s">
        <v>158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6">
        <v>1315738</v>
      </c>
      <c r="L18" s="6"/>
      <c r="M18" s="6">
        <v>57851530550</v>
      </c>
      <c r="N18" s="6"/>
      <c r="O18" s="6">
        <v>55913125092</v>
      </c>
      <c r="P18" s="6"/>
      <c r="Q18" s="6">
        <f t="shared" si="1"/>
        <v>1938405458</v>
      </c>
    </row>
    <row r="19" spans="1:17">
      <c r="A19" s="1" t="s">
        <v>159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0"/>
        <v>0</v>
      </c>
      <c r="J19" s="6"/>
      <c r="K19" s="6">
        <v>1476919</v>
      </c>
      <c r="L19" s="6"/>
      <c r="M19" s="6">
        <v>110853661177</v>
      </c>
      <c r="N19" s="6"/>
      <c r="O19" s="6">
        <v>121781493985</v>
      </c>
      <c r="P19" s="6"/>
      <c r="Q19" s="6">
        <f t="shared" si="1"/>
        <v>-10927832808</v>
      </c>
    </row>
    <row r="20" spans="1:17">
      <c r="A20" s="1" t="s">
        <v>31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0"/>
        <v>0</v>
      </c>
      <c r="J20" s="6"/>
      <c r="K20" s="6">
        <v>500000</v>
      </c>
      <c r="L20" s="6"/>
      <c r="M20" s="6">
        <v>4773850026</v>
      </c>
      <c r="N20" s="6"/>
      <c r="O20" s="6">
        <v>4310187558</v>
      </c>
      <c r="P20" s="6"/>
      <c r="Q20" s="6">
        <f t="shared" si="1"/>
        <v>463662468</v>
      </c>
    </row>
    <row r="21" spans="1:17">
      <c r="A21" s="1" t="s">
        <v>160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6">
        <v>67100864</v>
      </c>
      <c r="L21" s="6"/>
      <c r="M21" s="6">
        <v>179226407744</v>
      </c>
      <c r="N21" s="6"/>
      <c r="O21" s="6">
        <v>218847995072</v>
      </c>
      <c r="P21" s="6"/>
      <c r="Q21" s="6">
        <f t="shared" si="1"/>
        <v>-39621587328</v>
      </c>
    </row>
    <row r="22" spans="1:17">
      <c r="A22" s="1" t="s">
        <v>53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0"/>
        <v>0</v>
      </c>
      <c r="J22" s="6"/>
      <c r="K22" s="6">
        <v>750000</v>
      </c>
      <c r="L22" s="6"/>
      <c r="M22" s="6">
        <v>4931730809</v>
      </c>
      <c r="N22" s="6"/>
      <c r="O22" s="6">
        <v>3607655957</v>
      </c>
      <c r="P22" s="6"/>
      <c r="Q22" s="6">
        <f t="shared" si="1"/>
        <v>1324074852</v>
      </c>
    </row>
    <row r="23" spans="1:17">
      <c r="A23" s="1" t="s">
        <v>73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6">
        <v>1950000</v>
      </c>
      <c r="L23" s="6"/>
      <c r="M23" s="6">
        <v>37081544175</v>
      </c>
      <c r="N23" s="6"/>
      <c r="O23" s="6">
        <v>32704714793</v>
      </c>
      <c r="P23" s="6"/>
      <c r="Q23" s="6">
        <f t="shared" si="1"/>
        <v>4376829382</v>
      </c>
    </row>
    <row r="24" spans="1:17">
      <c r="A24" s="1" t="s">
        <v>67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6">
        <v>630000</v>
      </c>
      <c r="L24" s="6"/>
      <c r="M24" s="6">
        <v>12859329049</v>
      </c>
      <c r="N24" s="6"/>
      <c r="O24" s="6">
        <v>13163806531</v>
      </c>
      <c r="P24" s="6"/>
      <c r="Q24" s="6">
        <f t="shared" si="1"/>
        <v>-304477482</v>
      </c>
    </row>
    <row r="25" spans="1:17">
      <c r="A25" s="1" t="s">
        <v>161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4640000</v>
      </c>
      <c r="L25" s="6"/>
      <c r="M25" s="6">
        <v>26936369456</v>
      </c>
      <c r="N25" s="6"/>
      <c r="O25" s="6">
        <v>27052604200</v>
      </c>
      <c r="P25" s="6"/>
      <c r="Q25" s="6">
        <f t="shared" si="1"/>
        <v>-116234744</v>
      </c>
    </row>
    <row r="26" spans="1:17">
      <c r="A26" s="1" t="s">
        <v>19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46000</v>
      </c>
      <c r="L26" s="6"/>
      <c r="M26" s="6">
        <v>122729393</v>
      </c>
      <c r="N26" s="6"/>
      <c r="O26" s="6">
        <v>116433466</v>
      </c>
      <c r="P26" s="6"/>
      <c r="Q26" s="6">
        <f t="shared" si="1"/>
        <v>6295927</v>
      </c>
    </row>
    <row r="27" spans="1:17">
      <c r="A27" s="1" t="s">
        <v>162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885000</v>
      </c>
      <c r="L27" s="6"/>
      <c r="M27" s="6">
        <v>7130246157</v>
      </c>
      <c r="N27" s="6"/>
      <c r="O27" s="6">
        <v>4429017900</v>
      </c>
      <c r="P27" s="6"/>
      <c r="Q27" s="6">
        <f t="shared" si="1"/>
        <v>2701228257</v>
      </c>
    </row>
    <row r="28" spans="1:17">
      <c r="A28" s="1" t="s">
        <v>56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5393125</v>
      </c>
      <c r="L28" s="6"/>
      <c r="M28" s="6">
        <v>86710661378</v>
      </c>
      <c r="N28" s="6"/>
      <c r="O28" s="6">
        <v>87760157172</v>
      </c>
      <c r="P28" s="6"/>
      <c r="Q28" s="6">
        <f t="shared" si="1"/>
        <v>-1049495794</v>
      </c>
    </row>
    <row r="29" spans="1:17">
      <c r="A29" s="1" t="s">
        <v>66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2650630</v>
      </c>
      <c r="L29" s="6"/>
      <c r="M29" s="6">
        <v>21486081137</v>
      </c>
      <c r="N29" s="6"/>
      <c r="O29" s="6">
        <v>47976378766</v>
      </c>
      <c r="P29" s="6"/>
      <c r="Q29" s="6">
        <f t="shared" si="1"/>
        <v>-26490297629</v>
      </c>
    </row>
    <row r="30" spans="1:17">
      <c r="A30" s="1" t="s">
        <v>163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6">
        <v>61944503</v>
      </c>
      <c r="L30" s="6"/>
      <c r="M30" s="6">
        <v>410158200960</v>
      </c>
      <c r="N30" s="6"/>
      <c r="O30" s="6">
        <v>420563623804</v>
      </c>
      <c r="P30" s="6"/>
      <c r="Q30" s="6">
        <f t="shared" si="1"/>
        <v>-10405422844</v>
      </c>
    </row>
    <row r="31" spans="1:17">
      <c r="A31" s="1" t="s">
        <v>164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6">
        <v>42505941</v>
      </c>
      <c r="L31" s="6"/>
      <c r="M31" s="6">
        <v>106586442896</v>
      </c>
      <c r="N31" s="6"/>
      <c r="O31" s="6">
        <v>106562143301</v>
      </c>
      <c r="P31" s="6"/>
      <c r="Q31" s="6">
        <f t="shared" si="1"/>
        <v>24299595</v>
      </c>
    </row>
    <row r="32" spans="1:17">
      <c r="A32" s="1" t="s">
        <v>60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6">
        <v>9250000</v>
      </c>
      <c r="L32" s="6"/>
      <c r="M32" s="6">
        <v>113684618998</v>
      </c>
      <c r="N32" s="6"/>
      <c r="O32" s="6">
        <v>104103099727</v>
      </c>
      <c r="P32" s="6"/>
      <c r="Q32" s="6">
        <f t="shared" si="1"/>
        <v>9581519271</v>
      </c>
    </row>
    <row r="33" spans="1:17">
      <c r="A33" s="1" t="s">
        <v>165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5523585</v>
      </c>
      <c r="L33" s="6"/>
      <c r="M33" s="6">
        <v>34097369150</v>
      </c>
      <c r="N33" s="6"/>
      <c r="O33" s="6">
        <v>39917531995</v>
      </c>
      <c r="P33" s="6"/>
      <c r="Q33" s="6">
        <f t="shared" si="1"/>
        <v>-5820162845</v>
      </c>
    </row>
    <row r="34" spans="1:17">
      <c r="A34" s="1" t="s">
        <v>54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11669928</v>
      </c>
      <c r="L34" s="6"/>
      <c r="M34" s="6">
        <v>207263807161</v>
      </c>
      <c r="N34" s="6"/>
      <c r="O34" s="6">
        <v>240594201571</v>
      </c>
      <c r="P34" s="6"/>
      <c r="Q34" s="6">
        <f t="shared" si="1"/>
        <v>-33330394410</v>
      </c>
    </row>
    <row r="35" spans="1:17">
      <c r="A35" s="1" t="s">
        <v>18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6000001</v>
      </c>
      <c r="L35" s="6"/>
      <c r="M35" s="6">
        <v>58629069159</v>
      </c>
      <c r="N35" s="6"/>
      <c r="O35" s="6">
        <v>57905341124</v>
      </c>
      <c r="P35" s="6"/>
      <c r="Q35" s="6">
        <f t="shared" si="1"/>
        <v>723728035</v>
      </c>
    </row>
    <row r="36" spans="1:17">
      <c r="A36" s="1" t="s">
        <v>74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500000</v>
      </c>
      <c r="L36" s="6"/>
      <c r="M36" s="6">
        <v>3876971413</v>
      </c>
      <c r="N36" s="6"/>
      <c r="O36" s="6">
        <v>3334712103</v>
      </c>
      <c r="P36" s="6"/>
      <c r="Q36" s="6">
        <f t="shared" si="1"/>
        <v>542259310</v>
      </c>
    </row>
    <row r="37" spans="1:17">
      <c r="A37" s="1" t="s">
        <v>166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164500000</v>
      </c>
      <c r="L37" s="6"/>
      <c r="M37" s="6">
        <v>249053000000</v>
      </c>
      <c r="N37" s="6"/>
      <c r="O37" s="6">
        <v>249169840904</v>
      </c>
      <c r="P37" s="6"/>
      <c r="Q37" s="6">
        <f t="shared" si="1"/>
        <v>-116840904</v>
      </c>
    </row>
    <row r="38" spans="1:17">
      <c r="A38" s="1" t="s">
        <v>30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6">
        <v>1800000</v>
      </c>
      <c r="L38" s="6"/>
      <c r="M38" s="6">
        <v>10234738914</v>
      </c>
      <c r="N38" s="6"/>
      <c r="O38" s="6">
        <v>9009973635</v>
      </c>
      <c r="P38" s="6"/>
      <c r="Q38" s="6">
        <f t="shared" si="1"/>
        <v>1224765279</v>
      </c>
    </row>
    <row r="39" spans="1:17">
      <c r="A39" s="1" t="s">
        <v>197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4948</v>
      </c>
    </row>
    <row r="40" spans="1:17">
      <c r="A40" s="1" t="s">
        <v>209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2770400909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2770400909</v>
      </c>
    </row>
    <row r="41" spans="1:17">
      <c r="A41" s="1" t="s">
        <v>214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34924041</v>
      </c>
    </row>
    <row r="42" spans="1:17">
      <c r="A42" s="1" t="s">
        <v>215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-848056980</v>
      </c>
    </row>
    <row r="43" spans="1:17">
      <c r="A43" s="1" t="s">
        <v>216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4511177189</v>
      </c>
    </row>
    <row r="44" spans="1:17">
      <c r="A44" s="1" t="s">
        <v>217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-494024049</v>
      </c>
    </row>
    <row r="45" spans="1:17">
      <c r="A45" s="1" t="s">
        <v>218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537252909</v>
      </c>
    </row>
    <row r="46" spans="1:17">
      <c r="A46" s="1" t="s">
        <v>15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v>-151038878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-151038878</v>
      </c>
    </row>
    <row r="47" spans="1:17">
      <c r="A47" s="1" t="s">
        <v>17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v>-747529017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-747558756</v>
      </c>
    </row>
    <row r="48" spans="1:17">
      <c r="A48" s="1" t="s">
        <v>210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23642013665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23642456956</v>
      </c>
    </row>
    <row r="49" spans="1:17">
      <c r="A49" s="1" t="s">
        <v>219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49918867</v>
      </c>
    </row>
    <row r="50" spans="1:17">
      <c r="A50" s="1" t="s">
        <v>220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579998</v>
      </c>
    </row>
    <row r="51" spans="1:17">
      <c r="A51" s="1" t="s">
        <v>221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948544646</v>
      </c>
    </row>
    <row r="52" spans="1:17">
      <c r="A52" s="1" t="s">
        <v>222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v>28592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28592</v>
      </c>
    </row>
    <row r="53" spans="1:17">
      <c r="A53" s="1" t="s">
        <v>211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v>1606586609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1606586609</v>
      </c>
    </row>
    <row r="54" spans="1:17">
      <c r="A54" s="1" t="s">
        <v>223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-110429549</v>
      </c>
    </row>
    <row r="55" spans="1:17">
      <c r="A55" s="1" t="s">
        <v>224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-7247033993</v>
      </c>
    </row>
    <row r="56" spans="1:17">
      <c r="A56" s="1" t="s">
        <v>225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-243153347</v>
      </c>
    </row>
    <row r="57" spans="1:17">
      <c r="A57" s="1" t="s">
        <v>226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-39499</v>
      </c>
    </row>
    <row r="58" spans="1:17">
      <c r="A58" s="1" t="s">
        <v>227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988073372</v>
      </c>
    </row>
    <row r="59" spans="1:17">
      <c r="A59" s="1" t="s">
        <v>228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2054946822</v>
      </c>
    </row>
    <row r="60" spans="1:17">
      <c r="A60" s="1" t="s">
        <v>229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169815126</v>
      </c>
    </row>
    <row r="61" spans="1:17">
      <c r="A61" s="1" t="s">
        <v>230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789981</v>
      </c>
    </row>
    <row r="62" spans="1:17">
      <c r="A62" s="1" t="s">
        <v>231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83346662</v>
      </c>
    </row>
    <row r="63" spans="1:17">
      <c r="A63" s="1" t="s">
        <v>232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326637252</v>
      </c>
    </row>
    <row r="64" spans="1:17">
      <c r="A64" s="1" t="s">
        <v>233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109930</v>
      </c>
    </row>
    <row r="65" spans="1:17">
      <c r="A65" s="1" t="s">
        <v>234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1720362098</v>
      </c>
    </row>
    <row r="66" spans="1:17">
      <c r="A66" s="1" t="s">
        <v>235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v>0</v>
      </c>
      <c r="J66" s="6"/>
      <c r="K66" s="6">
        <v>0</v>
      </c>
      <c r="L66" s="6"/>
      <c r="M66" s="6">
        <v>0</v>
      </c>
      <c r="N66" s="6"/>
      <c r="O66" s="6">
        <v>0</v>
      </c>
      <c r="P66" s="6"/>
      <c r="Q66" s="6">
        <v>2576705757</v>
      </c>
    </row>
    <row r="67" spans="1:17">
      <c r="A67" s="1" t="s">
        <v>212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v>659788514</v>
      </c>
      <c r="J67" s="6"/>
      <c r="K67" s="6">
        <v>0</v>
      </c>
      <c r="L67" s="6"/>
      <c r="M67" s="6">
        <v>0</v>
      </c>
      <c r="N67" s="6"/>
      <c r="O67" s="6">
        <v>0</v>
      </c>
      <c r="P67" s="6"/>
      <c r="Q67" s="6">
        <v>659788514</v>
      </c>
    </row>
    <row r="68" spans="1:17">
      <c r="A68" s="1" t="s">
        <v>213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v>7018628363</v>
      </c>
      <c r="J68" s="6"/>
      <c r="K68" s="6">
        <v>0</v>
      </c>
      <c r="L68" s="6"/>
      <c r="M68" s="6">
        <v>0</v>
      </c>
      <c r="N68" s="6"/>
      <c r="O68" s="6">
        <v>0</v>
      </c>
      <c r="P68" s="6"/>
      <c r="Q68" s="6">
        <v>7018628363</v>
      </c>
    </row>
    <row r="69" spans="1:17">
      <c r="A69" s="1" t="s">
        <v>90</v>
      </c>
      <c r="C69" s="6">
        <v>16164</v>
      </c>
      <c r="D69" s="6"/>
      <c r="E69" s="6">
        <v>14116856501</v>
      </c>
      <c r="F69" s="6"/>
      <c r="G69" s="6">
        <v>13157535364</v>
      </c>
      <c r="H69" s="6"/>
      <c r="I69" s="6">
        <f t="shared" si="0"/>
        <v>959321137</v>
      </c>
      <c r="J69" s="6"/>
      <c r="K69" s="6">
        <v>112768</v>
      </c>
      <c r="L69" s="6"/>
      <c r="M69" s="6">
        <v>94102061037</v>
      </c>
      <c r="N69" s="6"/>
      <c r="O69" s="6">
        <v>91793426625</v>
      </c>
      <c r="P69" s="6"/>
      <c r="Q69" s="6">
        <f t="shared" si="1"/>
        <v>2308634412</v>
      </c>
    </row>
    <row r="70" spans="1:17">
      <c r="A70" s="1" t="s">
        <v>94</v>
      </c>
      <c r="C70" s="6">
        <v>29850</v>
      </c>
      <c r="D70" s="6"/>
      <c r="E70" s="6">
        <v>24866213686</v>
      </c>
      <c r="F70" s="6"/>
      <c r="G70" s="6">
        <v>23352794539</v>
      </c>
      <c r="H70" s="6"/>
      <c r="I70" s="6">
        <f t="shared" si="0"/>
        <v>1513419147</v>
      </c>
      <c r="J70" s="6"/>
      <c r="K70" s="6">
        <v>182800</v>
      </c>
      <c r="L70" s="6"/>
      <c r="M70" s="6">
        <v>149907894498</v>
      </c>
      <c r="N70" s="6"/>
      <c r="O70" s="6">
        <v>143011418481</v>
      </c>
      <c r="P70" s="6"/>
      <c r="Q70" s="6">
        <f t="shared" si="1"/>
        <v>6896476017</v>
      </c>
    </row>
    <row r="71" spans="1:17">
      <c r="A71" s="1" t="s">
        <v>100</v>
      </c>
      <c r="C71" s="6">
        <v>100396</v>
      </c>
      <c r="D71" s="6"/>
      <c r="E71" s="6">
        <v>90070793553</v>
      </c>
      <c r="F71" s="6"/>
      <c r="G71" s="6">
        <v>89642825899</v>
      </c>
      <c r="H71" s="6"/>
      <c r="I71" s="6">
        <f t="shared" si="0"/>
        <v>427967654</v>
      </c>
      <c r="J71" s="6"/>
      <c r="K71" s="6">
        <v>100396</v>
      </c>
      <c r="L71" s="6"/>
      <c r="M71" s="6">
        <v>90070793553</v>
      </c>
      <c r="N71" s="6"/>
      <c r="O71" s="6">
        <v>89642825899</v>
      </c>
      <c r="P71" s="6"/>
      <c r="Q71" s="6">
        <f t="shared" si="1"/>
        <v>427967654</v>
      </c>
    </row>
    <row r="72" spans="1:17">
      <c r="A72" s="1" t="s">
        <v>108</v>
      </c>
      <c r="C72" s="6">
        <v>1681</v>
      </c>
      <c r="D72" s="6"/>
      <c r="E72" s="6">
        <v>1681000000</v>
      </c>
      <c r="F72" s="6"/>
      <c r="G72" s="6">
        <v>1632459363</v>
      </c>
      <c r="H72" s="6"/>
      <c r="I72" s="6">
        <f t="shared" si="0"/>
        <v>48540637</v>
      </c>
      <c r="J72" s="6"/>
      <c r="K72" s="6">
        <v>1681</v>
      </c>
      <c r="L72" s="6"/>
      <c r="M72" s="6">
        <v>1681000000</v>
      </c>
      <c r="N72" s="6"/>
      <c r="O72" s="6">
        <v>1632459363</v>
      </c>
      <c r="P72" s="6"/>
      <c r="Q72" s="6">
        <f t="shared" si="1"/>
        <v>48540637</v>
      </c>
    </row>
    <row r="73" spans="1:17">
      <c r="A73" s="1" t="s">
        <v>111</v>
      </c>
      <c r="C73" s="6">
        <v>87250</v>
      </c>
      <c r="D73" s="6"/>
      <c r="E73" s="6">
        <v>81380772065</v>
      </c>
      <c r="F73" s="6"/>
      <c r="G73" s="6">
        <v>81533431887</v>
      </c>
      <c r="H73" s="6"/>
      <c r="I73" s="6">
        <f t="shared" si="0"/>
        <v>-152659822</v>
      </c>
      <c r="J73" s="6"/>
      <c r="K73" s="6">
        <v>215000</v>
      </c>
      <c r="L73" s="6"/>
      <c r="M73" s="6">
        <v>201364819571</v>
      </c>
      <c r="N73" s="6"/>
      <c r="O73" s="6">
        <v>200913327857</v>
      </c>
      <c r="P73" s="6"/>
      <c r="Q73" s="6">
        <f t="shared" si="1"/>
        <v>451491714</v>
      </c>
    </row>
    <row r="74" spans="1:17">
      <c r="A74" s="1" t="s">
        <v>97</v>
      </c>
      <c r="C74" s="6">
        <v>72465</v>
      </c>
      <c r="D74" s="6"/>
      <c r="E74" s="6">
        <v>59411978929</v>
      </c>
      <c r="F74" s="6"/>
      <c r="G74" s="6">
        <v>56942646221</v>
      </c>
      <c r="H74" s="6"/>
      <c r="I74" s="6">
        <f t="shared" si="0"/>
        <v>2469332708</v>
      </c>
      <c r="J74" s="6"/>
      <c r="K74" s="6">
        <v>165717</v>
      </c>
      <c r="L74" s="6"/>
      <c r="M74" s="6">
        <v>134476629652</v>
      </c>
      <c r="N74" s="6"/>
      <c r="O74" s="6">
        <v>129841248895</v>
      </c>
      <c r="P74" s="6"/>
      <c r="Q74" s="6">
        <f t="shared" si="1"/>
        <v>4635380757</v>
      </c>
    </row>
    <row r="75" spans="1:17">
      <c r="A75" s="1" t="s">
        <v>103</v>
      </c>
      <c r="C75" s="6">
        <v>167512</v>
      </c>
      <c r="D75" s="6"/>
      <c r="E75" s="6">
        <v>166187082737</v>
      </c>
      <c r="F75" s="6"/>
      <c r="G75" s="6">
        <v>160026896302</v>
      </c>
      <c r="H75" s="6"/>
      <c r="I75" s="6">
        <f t="shared" si="0"/>
        <v>6160186435</v>
      </c>
      <c r="J75" s="6"/>
      <c r="K75" s="6">
        <v>167512</v>
      </c>
      <c r="L75" s="6"/>
      <c r="M75" s="6">
        <v>166187082737</v>
      </c>
      <c r="N75" s="6"/>
      <c r="O75" s="6">
        <v>160026896302</v>
      </c>
      <c r="P75" s="6"/>
      <c r="Q75" s="6">
        <f t="shared" si="1"/>
        <v>6160186435</v>
      </c>
    </row>
    <row r="76" spans="1:17">
      <c r="A76" s="1" t="s">
        <v>105</v>
      </c>
      <c r="C76" s="6">
        <v>61215</v>
      </c>
      <c r="D76" s="6"/>
      <c r="E76" s="6">
        <v>57721402603</v>
      </c>
      <c r="F76" s="6"/>
      <c r="G76" s="6">
        <v>58562760075</v>
      </c>
      <c r="H76" s="6"/>
      <c r="I76" s="6">
        <f t="shared" si="0"/>
        <v>-841357472</v>
      </c>
      <c r="J76" s="6"/>
      <c r="K76" s="6">
        <v>61215</v>
      </c>
      <c r="L76" s="6"/>
      <c r="M76" s="6">
        <v>57721402603</v>
      </c>
      <c r="N76" s="6"/>
      <c r="O76" s="6">
        <v>58562760075</v>
      </c>
      <c r="P76" s="6"/>
      <c r="Q76" s="6">
        <f t="shared" si="1"/>
        <v>-841357472</v>
      </c>
    </row>
    <row r="77" spans="1:17">
      <c r="A77" s="1" t="s">
        <v>167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0"/>
        <v>0</v>
      </c>
      <c r="J77" s="6"/>
      <c r="K77" s="6">
        <v>100</v>
      </c>
      <c r="L77" s="6"/>
      <c r="M77" s="6">
        <v>100000000</v>
      </c>
      <c r="N77" s="6"/>
      <c r="O77" s="6">
        <v>95511685</v>
      </c>
      <c r="P77" s="6"/>
      <c r="Q77" s="6">
        <f t="shared" si="1"/>
        <v>4488315</v>
      </c>
    </row>
    <row r="78" spans="1:17">
      <c r="A78" s="1" t="s">
        <v>168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0"/>
        <v>0</v>
      </c>
      <c r="J78" s="6"/>
      <c r="K78" s="6">
        <v>2100</v>
      </c>
      <c r="L78" s="6"/>
      <c r="M78" s="6">
        <v>2100000000</v>
      </c>
      <c r="N78" s="6"/>
      <c r="O78" s="6">
        <v>2050572266</v>
      </c>
      <c r="P78" s="6"/>
      <c r="Q78" s="6">
        <f t="shared" si="1"/>
        <v>49427734</v>
      </c>
    </row>
    <row r="79" spans="1:17">
      <c r="A79" s="1" t="s">
        <v>142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0"/>
        <v>0</v>
      </c>
      <c r="J79" s="6"/>
      <c r="K79" s="6">
        <v>120600</v>
      </c>
      <c r="L79" s="6"/>
      <c r="M79" s="6">
        <v>120600000000</v>
      </c>
      <c r="N79" s="6"/>
      <c r="O79" s="6">
        <v>118853873830</v>
      </c>
      <c r="P79" s="6"/>
      <c r="Q79" s="6">
        <f t="shared" si="1"/>
        <v>1746126170</v>
      </c>
    </row>
    <row r="80" spans="1:17">
      <c r="A80" s="1" t="s">
        <v>169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f t="shared" si="0"/>
        <v>0</v>
      </c>
      <c r="J80" s="6"/>
      <c r="K80" s="6">
        <v>26435</v>
      </c>
      <c r="L80" s="6"/>
      <c r="M80" s="6">
        <v>26435000000</v>
      </c>
      <c r="N80" s="6"/>
      <c r="O80" s="6">
        <v>25793240627</v>
      </c>
      <c r="P80" s="6"/>
      <c r="Q80" s="6">
        <f t="shared" si="1"/>
        <v>641759373</v>
      </c>
    </row>
    <row r="81" spans="1:19">
      <c r="A81" s="1" t="s">
        <v>170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0"/>
        <v>0</v>
      </c>
      <c r="J81" s="6"/>
      <c r="K81" s="6">
        <v>6400</v>
      </c>
      <c r="L81" s="6"/>
      <c r="M81" s="6">
        <v>4346796003</v>
      </c>
      <c r="N81" s="6"/>
      <c r="O81" s="6">
        <v>4297332967</v>
      </c>
      <c r="P81" s="6"/>
      <c r="Q81" s="6">
        <f t="shared" si="1"/>
        <v>49463036</v>
      </c>
    </row>
    <row r="82" spans="1:19">
      <c r="A82" s="1" t="s">
        <v>171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f t="shared" si="0"/>
        <v>0</v>
      </c>
      <c r="J82" s="6"/>
      <c r="K82" s="6">
        <v>28000</v>
      </c>
      <c r="L82" s="6"/>
      <c r="M82" s="6">
        <v>18365510648</v>
      </c>
      <c r="N82" s="6"/>
      <c r="O82" s="6">
        <v>18185648099</v>
      </c>
      <c r="P82" s="6"/>
      <c r="Q82" s="6">
        <f t="shared" si="1"/>
        <v>179862549</v>
      </c>
    </row>
    <row r="83" spans="1:19">
      <c r="A83" s="1" t="s">
        <v>172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f t="shared" si="0"/>
        <v>0</v>
      </c>
      <c r="J83" s="6"/>
      <c r="K83" s="6">
        <v>440000</v>
      </c>
      <c r="L83" s="6"/>
      <c r="M83" s="6">
        <v>437991373626</v>
      </c>
      <c r="N83" s="6"/>
      <c r="O83" s="6">
        <v>431223026657</v>
      </c>
      <c r="P83" s="6"/>
      <c r="Q83" s="6">
        <f t="shared" si="1"/>
        <v>6768346969</v>
      </c>
    </row>
    <row r="84" spans="1:19">
      <c r="A84" s="1" t="s">
        <v>173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f t="shared" si="0"/>
        <v>0</v>
      </c>
      <c r="J84" s="6"/>
      <c r="K84" s="6">
        <v>388</v>
      </c>
      <c r="L84" s="6"/>
      <c r="M84" s="6">
        <v>388000000</v>
      </c>
      <c r="N84" s="6"/>
      <c r="O84" s="6">
        <v>380263020</v>
      </c>
      <c r="P84" s="6"/>
      <c r="Q84" s="6">
        <f t="shared" si="1"/>
        <v>7736980</v>
      </c>
    </row>
    <row r="85" spans="1:19">
      <c r="A85" s="1" t="s">
        <v>174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f t="shared" si="0"/>
        <v>0</v>
      </c>
      <c r="J85" s="6"/>
      <c r="K85" s="6">
        <v>285598</v>
      </c>
      <c r="L85" s="6"/>
      <c r="M85" s="6">
        <v>285598000000</v>
      </c>
      <c r="N85" s="6"/>
      <c r="O85" s="6">
        <v>279866720741</v>
      </c>
      <c r="P85" s="6"/>
      <c r="Q85" s="6">
        <f t="shared" si="1"/>
        <v>5731279259</v>
      </c>
    </row>
    <row r="86" spans="1:19">
      <c r="A86" s="1" t="s">
        <v>175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f t="shared" si="0"/>
        <v>0</v>
      </c>
      <c r="J86" s="6"/>
      <c r="K86" s="6">
        <v>105000</v>
      </c>
      <c r="L86" s="6"/>
      <c r="M86" s="6">
        <v>103878551985</v>
      </c>
      <c r="N86" s="6"/>
      <c r="O86" s="6">
        <v>100865714775</v>
      </c>
      <c r="P86" s="6"/>
      <c r="Q86" s="6">
        <f t="shared" si="1"/>
        <v>3012837210</v>
      </c>
    </row>
    <row r="87" spans="1:19">
      <c r="A87" s="1" t="s">
        <v>176</v>
      </c>
      <c r="C87" s="6">
        <v>0</v>
      </c>
      <c r="D87" s="6"/>
      <c r="E87" s="6">
        <v>0</v>
      </c>
      <c r="F87" s="6"/>
      <c r="G87" s="6">
        <v>0</v>
      </c>
      <c r="H87" s="6"/>
      <c r="I87" s="6">
        <f t="shared" si="0"/>
        <v>0</v>
      </c>
      <c r="J87" s="6"/>
      <c r="K87" s="6">
        <v>50060</v>
      </c>
      <c r="L87" s="6"/>
      <c r="M87" s="6">
        <v>48580204120</v>
      </c>
      <c r="N87" s="6"/>
      <c r="O87" s="6">
        <v>47970309605</v>
      </c>
      <c r="P87" s="6"/>
      <c r="Q87" s="6">
        <f t="shared" si="1"/>
        <v>609894515</v>
      </c>
    </row>
    <row r="88" spans="1:19">
      <c r="A88" s="1" t="s">
        <v>177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f t="shared" si="0"/>
        <v>0</v>
      </c>
      <c r="J88" s="6"/>
      <c r="K88" s="6">
        <v>100000</v>
      </c>
      <c r="L88" s="6"/>
      <c r="M88" s="6">
        <v>59799159438</v>
      </c>
      <c r="N88" s="6"/>
      <c r="O88" s="6">
        <v>59129280875</v>
      </c>
      <c r="P88" s="6"/>
      <c r="Q88" s="6">
        <f t="shared" si="1"/>
        <v>669878563</v>
      </c>
    </row>
    <row r="89" spans="1:19">
      <c r="A89" s="1" t="s">
        <v>178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f t="shared" si="0"/>
        <v>0</v>
      </c>
      <c r="J89" s="6"/>
      <c r="K89" s="6">
        <v>25500</v>
      </c>
      <c r="L89" s="6"/>
      <c r="M89" s="6">
        <v>15532039309</v>
      </c>
      <c r="N89" s="6"/>
      <c r="O89" s="6">
        <v>15345327830</v>
      </c>
      <c r="P89" s="6"/>
      <c r="Q89" s="6">
        <f t="shared" si="1"/>
        <v>186711479</v>
      </c>
    </row>
    <row r="90" spans="1:19">
      <c r="A90" s="1" t="s">
        <v>179</v>
      </c>
      <c r="C90" s="6">
        <v>0</v>
      </c>
      <c r="D90" s="6"/>
      <c r="E90" s="6">
        <v>0</v>
      </c>
      <c r="F90" s="6"/>
      <c r="G90" s="6">
        <v>0</v>
      </c>
      <c r="H90" s="6"/>
      <c r="I90" s="6">
        <f t="shared" si="0"/>
        <v>0</v>
      </c>
      <c r="J90" s="6"/>
      <c r="K90" s="6">
        <v>25000</v>
      </c>
      <c r="L90" s="6"/>
      <c r="M90" s="6">
        <v>15700903697</v>
      </c>
      <c r="N90" s="6"/>
      <c r="O90" s="6">
        <v>15502189718</v>
      </c>
      <c r="P90" s="6"/>
      <c r="Q90" s="6">
        <f t="shared" si="1"/>
        <v>198713979</v>
      </c>
    </row>
    <row r="91" spans="1:19">
      <c r="A91" s="1" t="s">
        <v>80</v>
      </c>
      <c r="C91" s="6" t="s">
        <v>80</v>
      </c>
      <c r="D91" s="6"/>
      <c r="E91" s="10">
        <f>SUM(E8:E90)</f>
        <v>2505195288615</v>
      </c>
      <c r="F91" s="6"/>
      <c r="G91" s="10">
        <f>SUM(G8:G90)</f>
        <v>3252747809183</v>
      </c>
      <c r="H91" s="6"/>
      <c r="I91" s="10">
        <f>SUM(I8:I90)</f>
        <v>-712753641811</v>
      </c>
      <c r="J91" s="6"/>
      <c r="K91" s="6" t="s">
        <v>80</v>
      </c>
      <c r="L91" s="6"/>
      <c r="M91" s="10">
        <f>SUM(M8:M90)</f>
        <v>6381812720789</v>
      </c>
      <c r="N91" s="6"/>
      <c r="O91" s="10">
        <f>SUM(O8:O90)</f>
        <v>7173550434491</v>
      </c>
      <c r="P91" s="6"/>
      <c r="Q91" s="10">
        <f>SUM(Q8:Q90)</f>
        <v>-751877969212</v>
      </c>
      <c r="S91" s="2"/>
    </row>
    <row r="92" spans="1:19">
      <c r="C92" s="6"/>
      <c r="D92" s="6"/>
      <c r="E92" s="6"/>
      <c r="F92" s="6"/>
      <c r="G92" s="6"/>
      <c r="H92" s="6"/>
      <c r="I92" s="6"/>
      <c r="J92" s="6">
        <f t="shared" ref="J92:P92" si="2">SUM(J8:J68)</f>
        <v>0</v>
      </c>
      <c r="K92" s="6"/>
      <c r="L92" s="6"/>
      <c r="M92" s="6"/>
      <c r="N92" s="6"/>
      <c r="O92" s="6"/>
      <c r="P92" s="6">
        <f t="shared" si="2"/>
        <v>0</v>
      </c>
      <c r="Q92" s="6"/>
      <c r="S92" s="2"/>
    </row>
    <row r="93" spans="1:19">
      <c r="G93" s="2"/>
      <c r="S93" s="2"/>
    </row>
    <row r="94" spans="1:19">
      <c r="G94" s="2"/>
      <c r="S94" s="2"/>
    </row>
    <row r="95" spans="1:19">
      <c r="G95" s="2"/>
      <c r="S95" s="2"/>
    </row>
    <row r="96" spans="1:19">
      <c r="G96" s="2"/>
      <c r="I96" s="12"/>
      <c r="J96" s="12">
        <f t="shared" ref="J96:P96" si="3">SUM(J69:J90)</f>
        <v>0</v>
      </c>
      <c r="K96" s="12"/>
      <c r="L96" s="12"/>
      <c r="M96" s="12"/>
      <c r="N96" s="12"/>
      <c r="O96" s="12"/>
      <c r="P96" s="12">
        <f t="shared" si="3"/>
        <v>0</v>
      </c>
      <c r="Q96" s="12"/>
      <c r="S96" s="2"/>
    </row>
    <row r="97" spans="7:19">
      <c r="G97" s="18"/>
      <c r="S97" s="2"/>
    </row>
    <row r="98" spans="7:19">
      <c r="G98" s="19"/>
      <c r="S98" s="2"/>
    </row>
    <row r="99" spans="7:19">
      <c r="G99" s="2"/>
    </row>
    <row r="100" spans="7:19">
      <c r="G100" s="1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V124"/>
  <sheetViews>
    <sheetView rightToLeft="1" workbookViewId="0">
      <selection activeCell="G12" sqref="A12:G13"/>
    </sheetView>
  </sheetViews>
  <sheetFormatPr defaultRowHeight="24"/>
  <cols>
    <col min="1" max="1" width="44.42578125" style="1" bestFit="1" customWidth="1"/>
    <col min="2" max="2" width="1" style="1" customWidth="1"/>
    <col min="3" max="3" width="21" style="4" customWidth="1"/>
    <col min="4" max="4" width="1" style="4" customWidth="1"/>
    <col min="5" max="5" width="23" style="4" customWidth="1"/>
    <col min="6" max="6" width="1" style="4" customWidth="1"/>
    <col min="7" max="7" width="23" style="4" customWidth="1"/>
    <col min="8" max="8" width="1" style="4" customWidth="1"/>
    <col min="9" max="9" width="23" style="4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3" style="1" customWidth="1"/>
    <col min="18" max="18" width="1" style="1" customWidth="1"/>
    <col min="19" max="19" width="22" style="1" customWidth="1"/>
    <col min="20" max="20" width="1" style="1" customWidth="1"/>
    <col min="21" max="21" width="23" style="4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  <c r="T2" s="21" t="s">
        <v>0</v>
      </c>
      <c r="U2" s="21" t="s">
        <v>0</v>
      </c>
    </row>
    <row r="3" spans="1:21" ht="24.75">
      <c r="A3" s="21" t="s">
        <v>133</v>
      </c>
      <c r="B3" s="21" t="s">
        <v>133</v>
      </c>
      <c r="C3" s="21" t="s">
        <v>133</v>
      </c>
      <c r="D3" s="21" t="s">
        <v>133</v>
      </c>
      <c r="E3" s="21" t="s">
        <v>133</v>
      </c>
      <c r="F3" s="21" t="s">
        <v>133</v>
      </c>
      <c r="G3" s="21" t="s">
        <v>133</v>
      </c>
      <c r="H3" s="21" t="s">
        <v>133</v>
      </c>
      <c r="I3" s="21" t="s">
        <v>133</v>
      </c>
      <c r="J3" s="21" t="s">
        <v>133</v>
      </c>
      <c r="K3" s="21" t="s">
        <v>133</v>
      </c>
      <c r="L3" s="21" t="s">
        <v>133</v>
      </c>
      <c r="M3" s="21" t="s">
        <v>133</v>
      </c>
      <c r="N3" s="21" t="s">
        <v>133</v>
      </c>
      <c r="O3" s="21" t="s">
        <v>133</v>
      </c>
      <c r="P3" s="21" t="s">
        <v>133</v>
      </c>
      <c r="Q3" s="21" t="s">
        <v>133</v>
      </c>
      <c r="R3" s="21" t="s">
        <v>133</v>
      </c>
      <c r="S3" s="21" t="s">
        <v>133</v>
      </c>
      <c r="T3" s="21" t="s">
        <v>133</v>
      </c>
      <c r="U3" s="21" t="s">
        <v>133</v>
      </c>
    </row>
    <row r="4" spans="1:21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  <c r="T4" s="21" t="s">
        <v>2</v>
      </c>
      <c r="U4" s="21" t="s">
        <v>2</v>
      </c>
    </row>
    <row r="6" spans="1:21" ht="24.75">
      <c r="A6" s="20" t="s">
        <v>3</v>
      </c>
      <c r="C6" s="20" t="s">
        <v>135</v>
      </c>
      <c r="D6" s="20" t="s">
        <v>135</v>
      </c>
      <c r="E6" s="20" t="s">
        <v>135</v>
      </c>
      <c r="F6" s="20" t="s">
        <v>135</v>
      </c>
      <c r="G6" s="20" t="s">
        <v>135</v>
      </c>
      <c r="H6" s="20" t="s">
        <v>135</v>
      </c>
      <c r="I6" s="20" t="s">
        <v>135</v>
      </c>
      <c r="J6" s="20" t="s">
        <v>135</v>
      </c>
      <c r="K6" s="20" t="s">
        <v>135</v>
      </c>
      <c r="M6" s="20" t="s">
        <v>136</v>
      </c>
      <c r="N6" s="20" t="s">
        <v>136</v>
      </c>
      <c r="O6" s="20" t="s">
        <v>136</v>
      </c>
      <c r="P6" s="20" t="s">
        <v>136</v>
      </c>
      <c r="Q6" s="20" t="s">
        <v>136</v>
      </c>
      <c r="R6" s="20" t="s">
        <v>136</v>
      </c>
      <c r="S6" s="20" t="s">
        <v>136</v>
      </c>
      <c r="T6" s="20" t="s">
        <v>136</v>
      </c>
      <c r="U6" s="20" t="s">
        <v>136</v>
      </c>
    </row>
    <row r="7" spans="1:21" ht="24.75">
      <c r="A7" s="20" t="s">
        <v>3</v>
      </c>
      <c r="C7" s="20" t="s">
        <v>180</v>
      </c>
      <c r="E7" s="20" t="s">
        <v>181</v>
      </c>
      <c r="G7" s="20" t="s">
        <v>182</v>
      </c>
      <c r="I7" s="20" t="s">
        <v>120</v>
      </c>
      <c r="K7" s="20" t="s">
        <v>183</v>
      </c>
      <c r="M7" s="20" t="s">
        <v>180</v>
      </c>
      <c r="O7" s="20" t="s">
        <v>181</v>
      </c>
      <c r="Q7" s="20" t="s">
        <v>182</v>
      </c>
      <c r="S7" s="20" t="s">
        <v>120</v>
      </c>
      <c r="U7" s="20" t="s">
        <v>183</v>
      </c>
    </row>
    <row r="8" spans="1:21">
      <c r="A8" s="1" t="s">
        <v>36</v>
      </c>
      <c r="C8" s="6">
        <v>0</v>
      </c>
      <c r="D8" s="6"/>
      <c r="E8" s="6">
        <v>-75352765797</v>
      </c>
      <c r="F8" s="6"/>
      <c r="G8" s="6">
        <v>-80932001</v>
      </c>
      <c r="H8" s="6"/>
      <c r="I8" s="6">
        <f>C8+E8+G8</f>
        <v>-75433697798</v>
      </c>
      <c r="K8" s="14">
        <f>I8/$I$123</f>
        <v>7.5828139091953475E-2</v>
      </c>
      <c r="M8" s="6">
        <v>0</v>
      </c>
      <c r="N8" s="6"/>
      <c r="O8" s="6">
        <v>-36238157739</v>
      </c>
      <c r="P8" s="6"/>
      <c r="Q8" s="6">
        <v>-80932001</v>
      </c>
      <c r="R8" s="6"/>
      <c r="S8" s="6">
        <f>M8+O8+Q8</f>
        <v>-36319089740</v>
      </c>
      <c r="U8" s="7">
        <f>S8/$S$123</f>
        <v>-0.13171784296676856</v>
      </c>
    </row>
    <row r="9" spans="1:21">
      <c r="A9" s="1" t="s">
        <v>64</v>
      </c>
      <c r="C9" s="6">
        <v>0</v>
      </c>
      <c r="D9" s="6"/>
      <c r="E9" s="6">
        <v>590415756476</v>
      </c>
      <c r="F9" s="6"/>
      <c r="G9" s="6">
        <v>-770632272211</v>
      </c>
      <c r="H9" s="6"/>
      <c r="I9" s="6">
        <f t="shared" ref="I9:I71" si="0">C9+E9+G9</f>
        <v>-180216515735</v>
      </c>
      <c r="K9" s="14">
        <f t="shared" ref="K9:K72" si="1">I9/$I$123</f>
        <v>0.18115886428390257</v>
      </c>
      <c r="M9" s="6">
        <v>263846718010</v>
      </c>
      <c r="N9" s="6"/>
      <c r="O9" s="6">
        <v>572885139151</v>
      </c>
      <c r="P9" s="6"/>
      <c r="Q9" s="6">
        <v>-749187618590</v>
      </c>
      <c r="R9" s="6"/>
      <c r="S9" s="6">
        <f t="shared" ref="S9:S72" si="2">M9+O9+Q9</f>
        <v>87544238571</v>
      </c>
      <c r="U9" s="7">
        <f t="shared" ref="U9:U72" si="3">S9/$S$123</f>
        <v>0.31749524427206366</v>
      </c>
    </row>
    <row r="10" spans="1:21">
      <c r="A10" s="1" t="s">
        <v>47</v>
      </c>
      <c r="C10" s="6">
        <v>0</v>
      </c>
      <c r="D10" s="6"/>
      <c r="E10" s="6">
        <v>815685341</v>
      </c>
      <c r="F10" s="6"/>
      <c r="G10" s="6">
        <v>-5627466155</v>
      </c>
      <c r="H10" s="6"/>
      <c r="I10" s="6">
        <f t="shared" si="0"/>
        <v>-4811780814</v>
      </c>
      <c r="K10" s="14">
        <f t="shared" si="1"/>
        <v>4.8369415194393266E-3</v>
      </c>
      <c r="M10" s="6">
        <v>0</v>
      </c>
      <c r="N10" s="6"/>
      <c r="O10" s="6">
        <v>-68065018763</v>
      </c>
      <c r="P10" s="6"/>
      <c r="Q10" s="6">
        <v>-5627466155</v>
      </c>
      <c r="R10" s="6"/>
      <c r="S10" s="6">
        <f t="shared" si="2"/>
        <v>-73692484918</v>
      </c>
      <c r="U10" s="7">
        <f t="shared" si="3"/>
        <v>-0.26725931805415576</v>
      </c>
    </row>
    <row r="11" spans="1:21">
      <c r="A11" s="1" t="s">
        <v>24</v>
      </c>
      <c r="C11" s="6">
        <v>0</v>
      </c>
      <c r="D11" s="6"/>
      <c r="E11" s="6">
        <v>-33659695757</v>
      </c>
      <c r="F11" s="6"/>
      <c r="G11" s="6">
        <v>-2076444212</v>
      </c>
      <c r="H11" s="6"/>
      <c r="I11" s="6">
        <f t="shared" si="0"/>
        <v>-35736139969</v>
      </c>
      <c r="K11" s="14">
        <f t="shared" si="1"/>
        <v>3.5923003528678873E-2</v>
      </c>
      <c r="M11" s="6">
        <v>0</v>
      </c>
      <c r="N11" s="6"/>
      <c r="O11" s="6">
        <v>-26116475641</v>
      </c>
      <c r="P11" s="6"/>
      <c r="Q11" s="6">
        <v>-2076444212</v>
      </c>
      <c r="R11" s="6"/>
      <c r="S11" s="6">
        <f t="shared" si="2"/>
        <v>-28192919853</v>
      </c>
      <c r="U11" s="7">
        <f t="shared" si="3"/>
        <v>-0.10224679683759458</v>
      </c>
    </row>
    <row r="12" spans="1:21">
      <c r="A12" s="1" t="s">
        <v>76</v>
      </c>
      <c r="C12" s="6">
        <v>0</v>
      </c>
      <c r="D12" s="6"/>
      <c r="E12" s="6">
        <v>0</v>
      </c>
      <c r="F12" s="6"/>
      <c r="G12" s="6">
        <v>9302246853</v>
      </c>
      <c r="H12" s="6"/>
      <c r="I12" s="6">
        <f t="shared" si="0"/>
        <v>9302246853</v>
      </c>
      <c r="K12" s="14">
        <f t="shared" si="1"/>
        <v>-9.3508881153599264E-3</v>
      </c>
      <c r="M12" s="6">
        <v>0</v>
      </c>
      <c r="N12" s="6"/>
      <c r="O12" s="6">
        <v>0</v>
      </c>
      <c r="P12" s="6"/>
      <c r="Q12" s="6">
        <v>9302246853</v>
      </c>
      <c r="R12" s="6"/>
      <c r="S12" s="6">
        <f t="shared" si="2"/>
        <v>9302246853</v>
      </c>
      <c r="U12" s="7">
        <f t="shared" si="3"/>
        <v>3.373630503938866E-2</v>
      </c>
    </row>
    <row r="13" spans="1:21">
      <c r="A13" s="1" t="s">
        <v>21</v>
      </c>
      <c r="C13" s="6">
        <v>0</v>
      </c>
      <c r="D13" s="6"/>
      <c r="E13" s="6">
        <v>-98199007911</v>
      </c>
      <c r="F13" s="6"/>
      <c r="G13" s="6">
        <v>-7787040564</v>
      </c>
      <c r="H13" s="6"/>
      <c r="I13" s="6">
        <f t="shared" si="0"/>
        <v>-105986048475</v>
      </c>
      <c r="K13" s="14">
        <f t="shared" si="1"/>
        <v>0.10654024739831731</v>
      </c>
      <c r="M13" s="6">
        <v>0</v>
      </c>
      <c r="N13" s="6"/>
      <c r="O13" s="6">
        <v>-4963925128</v>
      </c>
      <c r="P13" s="6"/>
      <c r="Q13" s="6">
        <v>-11009881686</v>
      </c>
      <c r="R13" s="6"/>
      <c r="S13" s="6">
        <f t="shared" si="2"/>
        <v>-15973806814</v>
      </c>
      <c r="U13" s="7">
        <f t="shared" si="3"/>
        <v>-5.7931941372161427E-2</v>
      </c>
    </row>
    <row r="14" spans="1:21">
      <c r="A14" s="1" t="s">
        <v>59</v>
      </c>
      <c r="C14" s="6">
        <v>0</v>
      </c>
      <c r="D14" s="6"/>
      <c r="E14" s="6">
        <v>-94131060266</v>
      </c>
      <c r="F14" s="6"/>
      <c r="G14" s="6">
        <v>18764637299</v>
      </c>
      <c r="H14" s="6"/>
      <c r="I14" s="6">
        <f t="shared" si="0"/>
        <v>-75366422967</v>
      </c>
      <c r="K14" s="14">
        <f t="shared" si="1"/>
        <v>7.5760512482210496E-2</v>
      </c>
      <c r="M14" s="6">
        <v>0</v>
      </c>
      <c r="N14" s="6"/>
      <c r="O14" s="6">
        <v>82867778659</v>
      </c>
      <c r="P14" s="6"/>
      <c r="Q14" s="6">
        <v>30001711938</v>
      </c>
      <c r="R14" s="6"/>
      <c r="S14" s="6">
        <f t="shared" si="2"/>
        <v>112869490597</v>
      </c>
      <c r="U14" s="7">
        <f t="shared" si="3"/>
        <v>0.40934191755971044</v>
      </c>
    </row>
    <row r="15" spans="1:21">
      <c r="A15" s="1" t="s">
        <v>42</v>
      </c>
      <c r="C15" s="6">
        <v>0</v>
      </c>
      <c r="D15" s="6"/>
      <c r="E15" s="6">
        <v>-60002139966</v>
      </c>
      <c r="F15" s="6"/>
      <c r="G15" s="6">
        <v>0</v>
      </c>
      <c r="H15" s="6"/>
      <c r="I15" s="6">
        <f t="shared" si="0"/>
        <v>-60002139966</v>
      </c>
      <c r="K15" s="14">
        <f t="shared" si="1"/>
        <v>6.0315889953327206E-2</v>
      </c>
      <c r="M15" s="6">
        <v>0</v>
      </c>
      <c r="N15" s="6"/>
      <c r="O15" s="6">
        <v>268397300221</v>
      </c>
      <c r="P15" s="6"/>
      <c r="Q15" s="6">
        <v>5074882127</v>
      </c>
      <c r="R15" s="6"/>
      <c r="S15" s="6">
        <f t="shared" si="2"/>
        <v>273472182348</v>
      </c>
      <c r="U15" s="7">
        <f t="shared" si="3"/>
        <v>0.99179704745247177</v>
      </c>
    </row>
    <row r="16" spans="1:21">
      <c r="A16" s="1" t="s">
        <v>26</v>
      </c>
      <c r="C16" s="6">
        <v>0</v>
      </c>
      <c r="D16" s="6"/>
      <c r="E16" s="6">
        <v>-56706084771</v>
      </c>
      <c r="F16" s="6"/>
      <c r="G16" s="6">
        <v>0</v>
      </c>
      <c r="H16" s="6"/>
      <c r="I16" s="6">
        <f t="shared" si="0"/>
        <v>-56706084771</v>
      </c>
      <c r="K16" s="14">
        <f t="shared" si="1"/>
        <v>5.7002599751771653E-2</v>
      </c>
      <c r="M16" s="6">
        <v>0</v>
      </c>
      <c r="N16" s="6"/>
      <c r="O16" s="6">
        <v>-36573746981</v>
      </c>
      <c r="P16" s="6"/>
      <c r="Q16" s="6">
        <v>-2802379306</v>
      </c>
      <c r="R16" s="6"/>
      <c r="S16" s="6">
        <f t="shared" si="2"/>
        <v>-39376126287</v>
      </c>
      <c r="U16" s="7">
        <f t="shared" si="3"/>
        <v>-0.14280474692620182</v>
      </c>
    </row>
    <row r="17" spans="1:21">
      <c r="A17" s="1" t="s">
        <v>158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K17" s="14">
        <f t="shared" si="1"/>
        <v>0</v>
      </c>
      <c r="M17" s="6">
        <v>0</v>
      </c>
      <c r="N17" s="6"/>
      <c r="O17" s="6">
        <v>0</v>
      </c>
      <c r="P17" s="6"/>
      <c r="Q17" s="6">
        <v>1938405458</v>
      </c>
      <c r="R17" s="6"/>
      <c r="S17" s="6">
        <f t="shared" si="2"/>
        <v>1938405458</v>
      </c>
      <c r="U17" s="7">
        <f t="shared" si="3"/>
        <v>7.0299830626418969E-3</v>
      </c>
    </row>
    <row r="18" spans="1:21">
      <c r="A18" s="1" t="s">
        <v>159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K18" s="14">
        <f t="shared" si="1"/>
        <v>0</v>
      </c>
      <c r="M18" s="6">
        <v>0</v>
      </c>
      <c r="N18" s="6"/>
      <c r="O18" s="6">
        <v>0</v>
      </c>
      <c r="P18" s="6"/>
      <c r="Q18" s="6">
        <v>-10927832808</v>
      </c>
      <c r="R18" s="6"/>
      <c r="S18" s="6">
        <f t="shared" si="2"/>
        <v>-10927832808</v>
      </c>
      <c r="U18" s="7">
        <f t="shared" si="3"/>
        <v>-3.9631790776572626E-2</v>
      </c>
    </row>
    <row r="19" spans="1:21">
      <c r="A19" s="1" t="s">
        <v>31</v>
      </c>
      <c r="C19" s="6">
        <v>0</v>
      </c>
      <c r="D19" s="6"/>
      <c r="E19" s="6">
        <v>-37431906818</v>
      </c>
      <c r="F19" s="6"/>
      <c r="G19" s="6">
        <v>0</v>
      </c>
      <c r="H19" s="6"/>
      <c r="I19" s="6">
        <f t="shared" si="0"/>
        <v>-37431906818</v>
      </c>
      <c r="K19" s="14">
        <f t="shared" si="1"/>
        <v>3.7627637508545961E-2</v>
      </c>
      <c r="M19" s="6">
        <v>0</v>
      </c>
      <c r="N19" s="6"/>
      <c r="O19" s="6">
        <v>49387576063</v>
      </c>
      <c r="P19" s="6"/>
      <c r="Q19" s="6">
        <v>463662468</v>
      </c>
      <c r="R19" s="6"/>
      <c r="S19" s="6">
        <f t="shared" si="2"/>
        <v>49851238531</v>
      </c>
      <c r="U19" s="7">
        <f t="shared" si="3"/>
        <v>0.18079466350979037</v>
      </c>
    </row>
    <row r="20" spans="1:21">
      <c r="A20" s="1" t="s">
        <v>160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0"/>
        <v>0</v>
      </c>
      <c r="K20" s="14">
        <f t="shared" si="1"/>
        <v>0</v>
      </c>
      <c r="M20" s="6">
        <v>0</v>
      </c>
      <c r="N20" s="6"/>
      <c r="O20" s="6">
        <v>0</v>
      </c>
      <c r="P20" s="6"/>
      <c r="Q20" s="6">
        <v>-39621587328</v>
      </c>
      <c r="R20" s="6"/>
      <c r="S20" s="6">
        <f t="shared" si="2"/>
        <v>-39621587328</v>
      </c>
      <c r="U20" s="7">
        <f t="shared" si="3"/>
        <v>-0.14369495642991881</v>
      </c>
    </row>
    <row r="21" spans="1:21">
      <c r="A21" s="1" t="s">
        <v>53</v>
      </c>
      <c r="C21" s="6">
        <v>0</v>
      </c>
      <c r="D21" s="6"/>
      <c r="E21" s="6">
        <v>-1923779727</v>
      </c>
      <c r="F21" s="6"/>
      <c r="G21" s="6">
        <v>0</v>
      </c>
      <c r="H21" s="6"/>
      <c r="I21" s="6">
        <f t="shared" si="0"/>
        <v>-1923779727</v>
      </c>
      <c r="K21" s="14">
        <f t="shared" si="1"/>
        <v>1.9338391326363424E-3</v>
      </c>
      <c r="M21" s="6">
        <v>0</v>
      </c>
      <c r="N21" s="6"/>
      <c r="O21" s="6">
        <v>-291917551</v>
      </c>
      <c r="P21" s="6"/>
      <c r="Q21" s="6">
        <v>1324074852</v>
      </c>
      <c r="R21" s="6"/>
      <c r="S21" s="6">
        <f t="shared" si="2"/>
        <v>1032157301</v>
      </c>
      <c r="U21" s="7">
        <f t="shared" si="3"/>
        <v>3.7433078379271534E-3</v>
      </c>
    </row>
    <row r="22" spans="1:21">
      <c r="A22" s="1" t="s">
        <v>73</v>
      </c>
      <c r="C22" s="6">
        <v>0</v>
      </c>
      <c r="D22" s="6"/>
      <c r="E22" s="6">
        <v>-10745440474</v>
      </c>
      <c r="F22" s="6"/>
      <c r="G22" s="6">
        <v>0</v>
      </c>
      <c r="H22" s="6"/>
      <c r="I22" s="6">
        <f t="shared" si="0"/>
        <v>-10745440474</v>
      </c>
      <c r="K22" s="14">
        <f t="shared" si="1"/>
        <v>1.0801628166879839E-2</v>
      </c>
      <c r="M22" s="6">
        <v>0</v>
      </c>
      <c r="N22" s="6"/>
      <c r="O22" s="6">
        <v>-10217627216</v>
      </c>
      <c r="P22" s="6"/>
      <c r="Q22" s="6">
        <v>4376829382</v>
      </c>
      <c r="R22" s="6"/>
      <c r="S22" s="6">
        <f t="shared" si="2"/>
        <v>-5840797834</v>
      </c>
      <c r="U22" s="7">
        <f t="shared" si="3"/>
        <v>-2.1182725046441482E-2</v>
      </c>
    </row>
    <row r="23" spans="1:21">
      <c r="A23" s="1" t="s">
        <v>67</v>
      </c>
      <c r="C23" s="6">
        <v>0</v>
      </c>
      <c r="D23" s="6"/>
      <c r="E23" s="6">
        <v>-37075915863</v>
      </c>
      <c r="F23" s="6"/>
      <c r="G23" s="6">
        <v>0</v>
      </c>
      <c r="H23" s="6"/>
      <c r="I23" s="6">
        <f t="shared" si="0"/>
        <v>-37075915863</v>
      </c>
      <c r="K23" s="14">
        <f t="shared" si="1"/>
        <v>3.7269785083976992E-2</v>
      </c>
      <c r="M23" s="6">
        <v>0</v>
      </c>
      <c r="N23" s="6"/>
      <c r="O23" s="6">
        <v>-59355479982</v>
      </c>
      <c r="P23" s="6"/>
      <c r="Q23" s="6">
        <v>-304477482</v>
      </c>
      <c r="R23" s="6"/>
      <c r="S23" s="6">
        <f t="shared" si="2"/>
        <v>-59659957464</v>
      </c>
      <c r="U23" s="7">
        <f t="shared" si="3"/>
        <v>-0.21636778247755842</v>
      </c>
    </row>
    <row r="24" spans="1:21">
      <c r="A24" s="1" t="s">
        <v>161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K24" s="14">
        <f t="shared" si="1"/>
        <v>0</v>
      </c>
      <c r="M24" s="6">
        <v>0</v>
      </c>
      <c r="N24" s="6"/>
      <c r="O24" s="6">
        <v>0</v>
      </c>
      <c r="P24" s="6"/>
      <c r="Q24" s="6">
        <v>-116234744</v>
      </c>
      <c r="R24" s="6"/>
      <c r="S24" s="6">
        <f t="shared" si="2"/>
        <v>-116234744</v>
      </c>
      <c r="U24" s="7">
        <f t="shared" si="3"/>
        <v>-4.2154662650073738E-4</v>
      </c>
    </row>
    <row r="25" spans="1:21">
      <c r="A25" s="1" t="s">
        <v>19</v>
      </c>
      <c r="C25" s="6">
        <v>0</v>
      </c>
      <c r="D25" s="6"/>
      <c r="E25" s="6">
        <v>-17670019820</v>
      </c>
      <c r="F25" s="6"/>
      <c r="G25" s="6">
        <v>0</v>
      </c>
      <c r="H25" s="6"/>
      <c r="I25" s="6">
        <f t="shared" si="0"/>
        <v>-17670019820</v>
      </c>
      <c r="K25" s="14">
        <f t="shared" si="1"/>
        <v>1.7762415999498564E-2</v>
      </c>
      <c r="M25" s="6">
        <v>0</v>
      </c>
      <c r="N25" s="6"/>
      <c r="O25" s="6">
        <v>-2580974566</v>
      </c>
      <c r="P25" s="6"/>
      <c r="Q25" s="6">
        <v>6295927</v>
      </c>
      <c r="R25" s="6"/>
      <c r="S25" s="6">
        <f t="shared" si="2"/>
        <v>-2574678639</v>
      </c>
      <c r="U25" s="7">
        <f t="shared" si="3"/>
        <v>-9.337544500411684E-3</v>
      </c>
    </row>
    <row r="26" spans="1:21">
      <c r="A26" s="1" t="s">
        <v>162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K26" s="14">
        <f t="shared" si="1"/>
        <v>0</v>
      </c>
      <c r="M26" s="6">
        <v>0</v>
      </c>
      <c r="N26" s="6"/>
      <c r="O26" s="6">
        <v>0</v>
      </c>
      <c r="P26" s="6"/>
      <c r="Q26" s="6">
        <v>2701228257</v>
      </c>
      <c r="R26" s="6"/>
      <c r="S26" s="6">
        <f t="shared" si="2"/>
        <v>2701228257</v>
      </c>
      <c r="U26" s="7">
        <f t="shared" si="3"/>
        <v>9.7964999101027555E-3</v>
      </c>
    </row>
    <row r="27" spans="1:21">
      <c r="A27" s="1" t="s">
        <v>56</v>
      </c>
      <c r="C27" s="6">
        <v>0</v>
      </c>
      <c r="D27" s="6"/>
      <c r="E27" s="6">
        <v>-14366767887</v>
      </c>
      <c r="F27" s="6"/>
      <c r="G27" s="6">
        <v>0</v>
      </c>
      <c r="H27" s="6"/>
      <c r="I27" s="6">
        <f t="shared" si="0"/>
        <v>-14366767887</v>
      </c>
      <c r="K27" s="14">
        <f t="shared" si="1"/>
        <v>1.4441891428344247E-2</v>
      </c>
      <c r="M27" s="6">
        <v>0</v>
      </c>
      <c r="N27" s="6"/>
      <c r="O27" s="6">
        <v>-5855363995</v>
      </c>
      <c r="P27" s="6"/>
      <c r="Q27" s="6">
        <v>-1049495794</v>
      </c>
      <c r="R27" s="6"/>
      <c r="S27" s="6">
        <f t="shared" si="2"/>
        <v>-6904859789</v>
      </c>
      <c r="U27" s="7">
        <f t="shared" si="3"/>
        <v>-2.504174096613955E-2</v>
      </c>
    </row>
    <row r="28" spans="1:21">
      <c r="A28" s="1" t="s">
        <v>66</v>
      </c>
      <c r="C28" s="6">
        <v>0</v>
      </c>
      <c r="D28" s="6"/>
      <c r="E28" s="6">
        <v>71541710993</v>
      </c>
      <c r="F28" s="6"/>
      <c r="G28" s="6">
        <v>0</v>
      </c>
      <c r="H28" s="6"/>
      <c r="I28" s="6">
        <f t="shared" si="0"/>
        <v>71541710993</v>
      </c>
      <c r="K28" s="14">
        <f t="shared" si="1"/>
        <v>-7.1915801165952822E-2</v>
      </c>
      <c r="M28" s="6">
        <v>0</v>
      </c>
      <c r="N28" s="6"/>
      <c r="O28" s="6">
        <v>-18457314177</v>
      </c>
      <c r="P28" s="6"/>
      <c r="Q28" s="6">
        <v>-26490297629</v>
      </c>
      <c r="R28" s="6"/>
      <c r="S28" s="6">
        <f t="shared" si="2"/>
        <v>-44947611806</v>
      </c>
      <c r="U28" s="7">
        <f t="shared" si="3"/>
        <v>-0.16301076144740351</v>
      </c>
    </row>
    <row r="29" spans="1:21">
      <c r="A29" s="1" t="s">
        <v>163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K29" s="14">
        <f t="shared" si="1"/>
        <v>0</v>
      </c>
      <c r="M29" s="6">
        <v>0</v>
      </c>
      <c r="N29" s="6"/>
      <c r="O29" s="6">
        <v>0</v>
      </c>
      <c r="P29" s="6"/>
      <c r="Q29" s="6">
        <v>-10405422844</v>
      </c>
      <c r="R29" s="6"/>
      <c r="S29" s="6">
        <f t="shared" si="2"/>
        <v>-10405422844</v>
      </c>
      <c r="U29" s="7">
        <f t="shared" si="3"/>
        <v>-3.773717518749737E-2</v>
      </c>
    </row>
    <row r="30" spans="1:21">
      <c r="A30" s="1" t="s">
        <v>164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K30" s="14">
        <f t="shared" si="1"/>
        <v>0</v>
      </c>
      <c r="M30" s="6">
        <v>0</v>
      </c>
      <c r="N30" s="6"/>
      <c r="O30" s="6">
        <v>0</v>
      </c>
      <c r="P30" s="6"/>
      <c r="Q30" s="6">
        <v>24299595</v>
      </c>
      <c r="R30" s="6"/>
      <c r="S30" s="6">
        <f t="shared" si="2"/>
        <v>24299595</v>
      </c>
      <c r="U30" s="7">
        <f t="shared" si="3"/>
        <v>8.8126939889713059E-5</v>
      </c>
    </row>
    <row r="31" spans="1:21">
      <c r="A31" s="1" t="s">
        <v>60</v>
      </c>
      <c r="C31" s="6">
        <v>0</v>
      </c>
      <c r="D31" s="6"/>
      <c r="E31" s="6">
        <v>-5343018750</v>
      </c>
      <c r="F31" s="6"/>
      <c r="G31" s="6">
        <v>0</v>
      </c>
      <c r="H31" s="6"/>
      <c r="I31" s="6">
        <f t="shared" si="0"/>
        <v>-5343018750</v>
      </c>
      <c r="K31" s="14">
        <f t="shared" si="1"/>
        <v>5.37095728795967E-3</v>
      </c>
      <c r="M31" s="6">
        <v>0</v>
      </c>
      <c r="N31" s="6"/>
      <c r="O31" s="6">
        <v>4576257152</v>
      </c>
      <c r="P31" s="6"/>
      <c r="Q31" s="6">
        <v>9581519271</v>
      </c>
      <c r="R31" s="6"/>
      <c r="S31" s="6">
        <f t="shared" si="2"/>
        <v>14157776423</v>
      </c>
      <c r="U31" s="7">
        <f t="shared" si="3"/>
        <v>5.1345773944039719E-2</v>
      </c>
    </row>
    <row r="32" spans="1:21">
      <c r="A32" s="1" t="s">
        <v>165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K32" s="14">
        <f t="shared" si="1"/>
        <v>0</v>
      </c>
      <c r="M32" s="6">
        <v>0</v>
      </c>
      <c r="N32" s="6"/>
      <c r="O32" s="6">
        <v>0</v>
      </c>
      <c r="P32" s="6"/>
      <c r="Q32" s="6">
        <v>-5820162845</v>
      </c>
      <c r="R32" s="6"/>
      <c r="S32" s="6">
        <f t="shared" si="2"/>
        <v>-5820162845</v>
      </c>
      <c r="U32" s="7">
        <f t="shared" si="3"/>
        <v>-2.1107888472612666E-2</v>
      </c>
    </row>
    <row r="33" spans="1:21">
      <c r="A33" s="1" t="s">
        <v>54</v>
      </c>
      <c r="C33" s="6">
        <v>0</v>
      </c>
      <c r="D33" s="6"/>
      <c r="E33" s="6">
        <v>-3740927917</v>
      </c>
      <c r="F33" s="6"/>
      <c r="G33" s="6">
        <v>0</v>
      </c>
      <c r="H33" s="6"/>
      <c r="I33" s="6">
        <f t="shared" si="0"/>
        <v>-3740927917</v>
      </c>
      <c r="K33" s="14">
        <f t="shared" si="1"/>
        <v>3.760489154102807E-3</v>
      </c>
      <c r="M33" s="6">
        <v>0</v>
      </c>
      <c r="N33" s="6"/>
      <c r="O33" s="6">
        <v>-32648099216</v>
      </c>
      <c r="P33" s="6"/>
      <c r="Q33" s="6">
        <v>-33330394410</v>
      </c>
      <c r="R33" s="6"/>
      <c r="S33" s="6">
        <f t="shared" si="2"/>
        <v>-65978493626</v>
      </c>
      <c r="U33" s="7">
        <f t="shared" si="3"/>
        <v>-0.23928311322852575</v>
      </c>
    </row>
    <row r="34" spans="1:21">
      <c r="A34" s="1" t="s">
        <v>18</v>
      </c>
      <c r="C34" s="6">
        <v>0</v>
      </c>
      <c r="D34" s="6"/>
      <c r="E34" s="6">
        <v>-5180172831</v>
      </c>
      <c r="F34" s="6"/>
      <c r="G34" s="6">
        <v>0</v>
      </c>
      <c r="H34" s="6"/>
      <c r="I34" s="6">
        <f t="shared" si="0"/>
        <v>-5180172831</v>
      </c>
      <c r="K34" s="14">
        <f t="shared" si="1"/>
        <v>5.2072598509129552E-3</v>
      </c>
      <c r="M34" s="6">
        <v>0</v>
      </c>
      <c r="N34" s="6"/>
      <c r="O34" s="6">
        <v>-6546874801</v>
      </c>
      <c r="P34" s="6"/>
      <c r="Q34" s="6">
        <v>723728035</v>
      </c>
      <c r="R34" s="6"/>
      <c r="S34" s="6">
        <f t="shared" si="2"/>
        <v>-5823146766</v>
      </c>
      <c r="U34" s="7">
        <f t="shared" si="3"/>
        <v>-2.1118710209625264E-2</v>
      </c>
    </row>
    <row r="35" spans="1:21">
      <c r="A35" s="1" t="s">
        <v>74</v>
      </c>
      <c r="C35" s="6">
        <v>0</v>
      </c>
      <c r="D35" s="6"/>
      <c r="E35" s="6">
        <v>8291685091</v>
      </c>
      <c r="F35" s="6"/>
      <c r="G35" s="6">
        <v>0</v>
      </c>
      <c r="H35" s="6"/>
      <c r="I35" s="6">
        <f t="shared" si="0"/>
        <v>8291685091</v>
      </c>
      <c r="K35" s="14">
        <f t="shared" si="1"/>
        <v>-8.3350421461599756E-3</v>
      </c>
      <c r="M35" s="6">
        <v>0</v>
      </c>
      <c r="N35" s="6"/>
      <c r="O35" s="6">
        <v>64996805687</v>
      </c>
      <c r="P35" s="6"/>
      <c r="Q35" s="6">
        <v>542259310</v>
      </c>
      <c r="R35" s="6"/>
      <c r="S35" s="6">
        <f t="shared" si="2"/>
        <v>65539064997</v>
      </c>
      <c r="U35" s="7">
        <f t="shared" si="3"/>
        <v>0.23768944467669589</v>
      </c>
    </row>
    <row r="36" spans="1:21">
      <c r="A36" s="1" t="s">
        <v>166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K36" s="14">
        <f t="shared" si="1"/>
        <v>0</v>
      </c>
      <c r="M36" s="6">
        <v>0</v>
      </c>
      <c r="N36" s="6"/>
      <c r="O36" s="6">
        <v>0</v>
      </c>
      <c r="P36" s="6"/>
      <c r="Q36" s="6">
        <v>-116840904</v>
      </c>
      <c r="R36" s="6"/>
      <c r="S36" s="6">
        <f t="shared" si="2"/>
        <v>-116840904</v>
      </c>
      <c r="U36" s="7">
        <f t="shared" si="3"/>
        <v>-4.2374497696228E-4</v>
      </c>
    </row>
    <row r="37" spans="1:21">
      <c r="A37" s="1" t="s">
        <v>30</v>
      </c>
      <c r="C37" s="6">
        <v>0</v>
      </c>
      <c r="D37" s="6"/>
      <c r="E37" s="6">
        <v>-44732250</v>
      </c>
      <c r="F37" s="6"/>
      <c r="G37" s="6">
        <v>0</v>
      </c>
      <c r="H37" s="6"/>
      <c r="I37" s="6">
        <f t="shared" si="0"/>
        <v>-44732250</v>
      </c>
      <c r="K37" s="14">
        <f t="shared" si="1"/>
        <v>4.4966154038732117E-5</v>
      </c>
      <c r="M37" s="6">
        <v>0</v>
      </c>
      <c r="N37" s="6"/>
      <c r="O37" s="6">
        <v>88566017</v>
      </c>
      <c r="P37" s="6"/>
      <c r="Q37" s="6">
        <v>1224765279</v>
      </c>
      <c r="R37" s="6"/>
      <c r="S37" s="6">
        <f t="shared" si="2"/>
        <v>1313331296</v>
      </c>
      <c r="U37" s="7">
        <f t="shared" si="3"/>
        <v>4.7630369221326923E-3</v>
      </c>
    </row>
    <row r="38" spans="1:21">
      <c r="A38" s="1" t="s">
        <v>51</v>
      </c>
      <c r="C38" s="6">
        <v>64437210981</v>
      </c>
      <c r="D38" s="6"/>
      <c r="E38" s="6">
        <v>-3122701353</v>
      </c>
      <c r="F38" s="6"/>
      <c r="G38" s="6">
        <v>0</v>
      </c>
      <c r="H38" s="6"/>
      <c r="I38" s="6">
        <f t="shared" si="0"/>
        <v>61314509628</v>
      </c>
      <c r="K38" s="14">
        <f t="shared" si="1"/>
        <v>-6.1635121969987459E-2</v>
      </c>
      <c r="M38" s="6">
        <v>64437210981</v>
      </c>
      <c r="N38" s="6"/>
      <c r="O38" s="6">
        <v>-5269558534</v>
      </c>
      <c r="P38" s="6"/>
      <c r="Q38" s="6">
        <v>0</v>
      </c>
      <c r="R38" s="6"/>
      <c r="S38" s="6">
        <f t="shared" si="2"/>
        <v>59167652447</v>
      </c>
      <c r="U38" s="7">
        <f t="shared" si="3"/>
        <v>0.21458234800259851</v>
      </c>
    </row>
    <row r="39" spans="1:21">
      <c r="A39" s="1" t="s">
        <v>27</v>
      </c>
      <c r="C39" s="6">
        <v>0</v>
      </c>
      <c r="D39" s="6"/>
      <c r="E39" s="6">
        <v>-7208022088</v>
      </c>
      <c r="F39" s="6"/>
      <c r="G39" s="6">
        <v>0</v>
      </c>
      <c r="H39" s="6"/>
      <c r="I39" s="6">
        <f t="shared" si="0"/>
        <v>-7208022088</v>
      </c>
      <c r="K39" s="14">
        <f t="shared" si="1"/>
        <v>7.24571269103592E-3</v>
      </c>
      <c r="M39" s="6">
        <v>96331922500</v>
      </c>
      <c r="N39" s="6"/>
      <c r="O39" s="6">
        <v>-78313388920</v>
      </c>
      <c r="P39" s="6"/>
      <c r="Q39" s="6">
        <v>0</v>
      </c>
      <c r="R39" s="6"/>
      <c r="S39" s="6">
        <f t="shared" si="2"/>
        <v>18018533580</v>
      </c>
      <c r="U39" s="7">
        <f t="shared" si="3"/>
        <v>6.5347518166678761E-2</v>
      </c>
    </row>
    <row r="40" spans="1:21">
      <c r="A40" s="1" t="s">
        <v>39</v>
      </c>
      <c r="C40" s="6">
        <v>0</v>
      </c>
      <c r="D40" s="6"/>
      <c r="E40" s="6">
        <v>-33990394284</v>
      </c>
      <c r="F40" s="6"/>
      <c r="G40" s="6">
        <v>0</v>
      </c>
      <c r="H40" s="6"/>
      <c r="I40" s="6">
        <f t="shared" si="0"/>
        <v>-33990394284</v>
      </c>
      <c r="K40" s="14">
        <f t="shared" si="1"/>
        <v>3.4168129374480015E-2</v>
      </c>
      <c r="M40" s="6">
        <v>53204000000</v>
      </c>
      <c r="N40" s="6"/>
      <c r="O40" s="6">
        <v>-66880542864</v>
      </c>
      <c r="P40" s="6"/>
      <c r="Q40" s="6">
        <v>0</v>
      </c>
      <c r="R40" s="6"/>
      <c r="S40" s="6">
        <f t="shared" si="2"/>
        <v>-13676542864</v>
      </c>
      <c r="U40" s="7">
        <f t="shared" si="3"/>
        <v>-4.9600492142968314E-2</v>
      </c>
    </row>
    <row r="41" spans="1:21">
      <c r="A41" s="1" t="s">
        <v>43</v>
      </c>
      <c r="C41" s="6">
        <v>0</v>
      </c>
      <c r="D41" s="6"/>
      <c r="E41" s="6">
        <v>-23102881946</v>
      </c>
      <c r="F41" s="6"/>
      <c r="G41" s="6">
        <v>0</v>
      </c>
      <c r="H41" s="6"/>
      <c r="I41" s="6">
        <f t="shared" si="0"/>
        <v>-23102881946</v>
      </c>
      <c r="K41" s="14">
        <f t="shared" si="1"/>
        <v>2.3223686452670707E-2</v>
      </c>
      <c r="M41" s="6">
        <v>0</v>
      </c>
      <c r="N41" s="6"/>
      <c r="O41" s="6">
        <v>53122564481</v>
      </c>
      <c r="P41" s="6"/>
      <c r="Q41" s="6">
        <v>0</v>
      </c>
      <c r="R41" s="6"/>
      <c r="S41" s="6">
        <f t="shared" si="2"/>
        <v>53122564481</v>
      </c>
      <c r="U41" s="7">
        <f t="shared" si="3"/>
        <v>0.19265872730819147</v>
      </c>
    </row>
    <row r="42" spans="1:21">
      <c r="A42" s="1" t="s">
        <v>28</v>
      </c>
      <c r="C42" s="6">
        <v>0</v>
      </c>
      <c r="D42" s="6"/>
      <c r="E42" s="6">
        <v>-20211844810</v>
      </c>
      <c r="F42" s="6"/>
      <c r="G42" s="6">
        <v>0</v>
      </c>
      <c r="H42" s="6"/>
      <c r="I42" s="6">
        <f t="shared" si="0"/>
        <v>-20211844810</v>
      </c>
      <c r="K42" s="14">
        <f t="shared" si="1"/>
        <v>2.0317532141428351E-2</v>
      </c>
      <c r="M42" s="6">
        <v>0</v>
      </c>
      <c r="N42" s="6"/>
      <c r="O42" s="6">
        <v>28741614180</v>
      </c>
      <c r="P42" s="6"/>
      <c r="Q42" s="6">
        <v>0</v>
      </c>
      <c r="R42" s="6"/>
      <c r="S42" s="6">
        <f t="shared" si="2"/>
        <v>28741614180</v>
      </c>
      <c r="U42" s="7">
        <f t="shared" si="3"/>
        <v>0.10423673749188761</v>
      </c>
    </row>
    <row r="43" spans="1:21">
      <c r="A43" s="1" t="s">
        <v>49</v>
      </c>
      <c r="C43" s="6">
        <v>0</v>
      </c>
      <c r="D43" s="6"/>
      <c r="E43" s="6">
        <v>-589159517</v>
      </c>
      <c r="F43" s="6"/>
      <c r="G43" s="6">
        <v>0</v>
      </c>
      <c r="H43" s="6"/>
      <c r="I43" s="6">
        <f t="shared" si="0"/>
        <v>-589159517</v>
      </c>
      <c r="K43" s="14">
        <f t="shared" si="1"/>
        <v>5.9224022030653534E-4</v>
      </c>
      <c r="M43" s="6">
        <v>0</v>
      </c>
      <c r="N43" s="6"/>
      <c r="O43" s="6">
        <v>-5125687808</v>
      </c>
      <c r="P43" s="6"/>
      <c r="Q43" s="6">
        <v>0</v>
      </c>
      <c r="R43" s="6"/>
      <c r="S43" s="6">
        <f t="shared" si="2"/>
        <v>-5125687808</v>
      </c>
      <c r="U43" s="7">
        <f t="shared" si="3"/>
        <v>-1.8589247324864926E-2</v>
      </c>
    </row>
    <row r="44" spans="1:21">
      <c r="A44" s="1" t="s">
        <v>55</v>
      </c>
      <c r="C44" s="6">
        <v>0</v>
      </c>
      <c r="D44" s="6"/>
      <c r="E44" s="6">
        <v>-34518308713</v>
      </c>
      <c r="F44" s="6"/>
      <c r="G44" s="6">
        <v>0</v>
      </c>
      <c r="H44" s="6"/>
      <c r="I44" s="6">
        <f t="shared" si="0"/>
        <v>-34518308713</v>
      </c>
      <c r="K44" s="14">
        <f t="shared" si="1"/>
        <v>3.4698804257448868E-2</v>
      </c>
      <c r="M44" s="6">
        <v>0</v>
      </c>
      <c r="N44" s="6"/>
      <c r="O44" s="6">
        <v>-27245457176</v>
      </c>
      <c r="P44" s="6"/>
      <c r="Q44" s="6">
        <v>0</v>
      </c>
      <c r="R44" s="6"/>
      <c r="S44" s="6">
        <f t="shared" si="2"/>
        <v>-27245457176</v>
      </c>
      <c r="U44" s="7">
        <f t="shared" si="3"/>
        <v>-9.881064959383494E-2</v>
      </c>
    </row>
    <row r="45" spans="1:21">
      <c r="A45" s="1" t="s">
        <v>68</v>
      </c>
      <c r="C45" s="6">
        <v>0</v>
      </c>
      <c r="D45" s="6"/>
      <c r="E45" s="6">
        <v>9069859123</v>
      </c>
      <c r="F45" s="6"/>
      <c r="G45" s="6">
        <v>0</v>
      </c>
      <c r="H45" s="6"/>
      <c r="I45" s="6">
        <f t="shared" si="0"/>
        <v>9069859123</v>
      </c>
      <c r="K45" s="14">
        <f t="shared" si="1"/>
        <v>-9.1172852345772406E-3</v>
      </c>
      <c r="M45" s="6">
        <v>0</v>
      </c>
      <c r="N45" s="6"/>
      <c r="O45" s="6">
        <v>-48725666532</v>
      </c>
      <c r="P45" s="6"/>
      <c r="Q45" s="6">
        <v>0</v>
      </c>
      <c r="R45" s="6"/>
      <c r="S45" s="6">
        <f t="shared" si="2"/>
        <v>-48725666532</v>
      </c>
      <c r="U45" s="7">
        <f t="shared" si="3"/>
        <v>-0.17671257012932798</v>
      </c>
    </row>
    <row r="46" spans="1:21">
      <c r="A46" s="1" t="s">
        <v>46</v>
      </c>
      <c r="C46" s="6">
        <v>0</v>
      </c>
      <c r="D46" s="6"/>
      <c r="E46" s="6">
        <v>-13453742186</v>
      </c>
      <c r="F46" s="6"/>
      <c r="G46" s="6">
        <v>0</v>
      </c>
      <c r="H46" s="6"/>
      <c r="I46" s="6">
        <f t="shared" si="0"/>
        <v>-13453742186</v>
      </c>
      <c r="K46" s="14">
        <f t="shared" si="1"/>
        <v>1.352409153425246E-2</v>
      </c>
      <c r="M46" s="6">
        <v>0</v>
      </c>
      <c r="N46" s="6"/>
      <c r="O46" s="6">
        <v>-13650147181</v>
      </c>
      <c r="P46" s="6"/>
      <c r="Q46" s="6">
        <v>0</v>
      </c>
      <c r="R46" s="6"/>
      <c r="S46" s="6">
        <f t="shared" si="2"/>
        <v>-13650147181</v>
      </c>
      <c r="U46" s="7">
        <f t="shared" si="3"/>
        <v>-4.9504763355344941E-2</v>
      </c>
    </row>
    <row r="47" spans="1:21">
      <c r="A47" s="1" t="s">
        <v>57</v>
      </c>
      <c r="C47" s="6">
        <v>0</v>
      </c>
      <c r="D47" s="6"/>
      <c r="E47" s="6">
        <v>-4691926588</v>
      </c>
      <c r="F47" s="6"/>
      <c r="G47" s="6">
        <v>0</v>
      </c>
      <c r="H47" s="6"/>
      <c r="I47" s="6">
        <f t="shared" si="0"/>
        <v>-4691926588</v>
      </c>
      <c r="K47" s="14">
        <f t="shared" si="1"/>
        <v>4.7164605780936758E-3</v>
      </c>
      <c r="M47" s="6">
        <v>0</v>
      </c>
      <c r="N47" s="6"/>
      <c r="O47" s="6">
        <v>-4895743285</v>
      </c>
      <c r="P47" s="6"/>
      <c r="Q47" s="6">
        <v>0</v>
      </c>
      <c r="R47" s="6"/>
      <c r="S47" s="6">
        <f t="shared" si="2"/>
        <v>-4895743285</v>
      </c>
      <c r="U47" s="7">
        <f t="shared" si="3"/>
        <v>-1.7755311320730299E-2</v>
      </c>
    </row>
    <row r="48" spans="1:21">
      <c r="A48" s="1" t="s">
        <v>61</v>
      </c>
      <c r="C48" s="6">
        <v>0</v>
      </c>
      <c r="D48" s="6"/>
      <c r="E48" s="6">
        <v>-742074925</v>
      </c>
      <c r="F48" s="6"/>
      <c r="G48" s="6">
        <v>0</v>
      </c>
      <c r="H48" s="6"/>
      <c r="I48" s="6">
        <f t="shared" si="0"/>
        <v>-742074925</v>
      </c>
      <c r="K48" s="14">
        <f t="shared" si="1"/>
        <v>7.4595521991025675E-4</v>
      </c>
      <c r="M48" s="6">
        <v>0</v>
      </c>
      <c r="N48" s="6"/>
      <c r="O48" s="6">
        <v>-1283578023</v>
      </c>
      <c r="P48" s="6"/>
      <c r="Q48" s="6">
        <v>0</v>
      </c>
      <c r="R48" s="6"/>
      <c r="S48" s="6">
        <f t="shared" si="2"/>
        <v>-1283578023</v>
      </c>
      <c r="U48" s="7">
        <f t="shared" si="3"/>
        <v>-4.655131218305397E-3</v>
      </c>
    </row>
    <row r="49" spans="1:21">
      <c r="A49" s="1" t="s">
        <v>65</v>
      </c>
      <c r="C49" s="6">
        <v>0</v>
      </c>
      <c r="D49" s="6"/>
      <c r="E49" s="6">
        <v>-9854850862</v>
      </c>
      <c r="F49" s="6"/>
      <c r="G49" s="6">
        <v>0</v>
      </c>
      <c r="H49" s="6"/>
      <c r="I49" s="6">
        <f t="shared" si="0"/>
        <v>-9854850862</v>
      </c>
      <c r="K49" s="14">
        <f t="shared" si="1"/>
        <v>9.9063816796477709E-3</v>
      </c>
      <c r="M49" s="6">
        <v>0</v>
      </c>
      <c r="N49" s="6"/>
      <c r="O49" s="6">
        <v>1689403005</v>
      </c>
      <c r="P49" s="6"/>
      <c r="Q49" s="6">
        <v>0</v>
      </c>
      <c r="R49" s="6"/>
      <c r="S49" s="6">
        <f t="shared" si="2"/>
        <v>1689403005</v>
      </c>
      <c r="U49" s="7">
        <f t="shared" si="3"/>
        <v>6.1269299785093375E-3</v>
      </c>
    </row>
    <row r="50" spans="1:21">
      <c r="A50" s="1" t="s">
        <v>48</v>
      </c>
      <c r="C50" s="6">
        <v>0</v>
      </c>
      <c r="D50" s="6"/>
      <c r="E50" s="6">
        <v>-32117182540</v>
      </c>
      <c r="F50" s="6"/>
      <c r="G50" s="6">
        <v>0</v>
      </c>
      <c r="H50" s="6"/>
      <c r="I50" s="6">
        <f t="shared" si="0"/>
        <v>-32117182540</v>
      </c>
      <c r="K50" s="14">
        <f t="shared" si="1"/>
        <v>3.2285122643813308E-2</v>
      </c>
      <c r="M50" s="6">
        <v>0</v>
      </c>
      <c r="N50" s="6"/>
      <c r="O50" s="6">
        <v>-25115950983</v>
      </c>
      <c r="P50" s="6"/>
      <c r="Q50" s="6">
        <v>0</v>
      </c>
      <c r="R50" s="6"/>
      <c r="S50" s="6">
        <f t="shared" si="2"/>
        <v>-25115950983</v>
      </c>
      <c r="U50" s="7">
        <f t="shared" si="3"/>
        <v>-9.1087604651510473E-2</v>
      </c>
    </row>
    <row r="51" spans="1:21">
      <c r="A51" s="1" t="s">
        <v>69</v>
      </c>
      <c r="C51" s="6">
        <v>0</v>
      </c>
      <c r="D51" s="6"/>
      <c r="E51" s="6">
        <v>-8326162800</v>
      </c>
      <c r="F51" s="6"/>
      <c r="G51" s="6">
        <v>0</v>
      </c>
      <c r="H51" s="6"/>
      <c r="I51" s="6">
        <f t="shared" si="0"/>
        <v>-8326162800</v>
      </c>
      <c r="K51" s="14">
        <f t="shared" si="1"/>
        <v>8.3697001384093386E-3</v>
      </c>
      <c r="M51" s="6">
        <v>0</v>
      </c>
      <c r="N51" s="6"/>
      <c r="O51" s="6">
        <v>-6759386504</v>
      </c>
      <c r="P51" s="6"/>
      <c r="Q51" s="6">
        <v>0</v>
      </c>
      <c r="R51" s="6"/>
      <c r="S51" s="6">
        <f t="shared" si="2"/>
        <v>-6759386504</v>
      </c>
      <c r="U51" s="7">
        <f t="shared" si="3"/>
        <v>-2.4514155405855352E-2</v>
      </c>
    </row>
    <row r="52" spans="1:21">
      <c r="A52" s="1" t="s">
        <v>44</v>
      </c>
      <c r="C52" s="6">
        <v>0</v>
      </c>
      <c r="D52" s="6"/>
      <c r="E52" s="6">
        <v>-134670615543</v>
      </c>
      <c r="F52" s="6"/>
      <c r="G52" s="6">
        <v>0</v>
      </c>
      <c r="H52" s="6"/>
      <c r="I52" s="6">
        <f t="shared" si="0"/>
        <v>-134670615543</v>
      </c>
      <c r="K52" s="14">
        <f t="shared" si="1"/>
        <v>0.13537480549262354</v>
      </c>
      <c r="M52" s="6">
        <v>0</v>
      </c>
      <c r="N52" s="6"/>
      <c r="O52" s="6">
        <v>61393957086</v>
      </c>
      <c r="P52" s="6"/>
      <c r="Q52" s="6">
        <v>0</v>
      </c>
      <c r="R52" s="6"/>
      <c r="S52" s="6">
        <f t="shared" si="2"/>
        <v>61393957086</v>
      </c>
      <c r="U52" s="7">
        <f t="shared" si="3"/>
        <v>0.22265645027044875</v>
      </c>
    </row>
    <row r="53" spans="1:21">
      <c r="A53" s="1" t="s">
        <v>58</v>
      </c>
      <c r="C53" s="6">
        <v>0</v>
      </c>
      <c r="D53" s="6"/>
      <c r="E53" s="6">
        <v>-13562662472</v>
      </c>
      <c r="F53" s="6"/>
      <c r="G53" s="6">
        <v>0</v>
      </c>
      <c r="H53" s="6"/>
      <c r="I53" s="6">
        <f t="shared" si="0"/>
        <v>-13562662472</v>
      </c>
      <c r="K53" s="14">
        <f t="shared" si="1"/>
        <v>1.3633581362244988E-2</v>
      </c>
      <c r="M53" s="6">
        <v>0</v>
      </c>
      <c r="N53" s="6"/>
      <c r="O53" s="6">
        <v>15921386380</v>
      </c>
      <c r="P53" s="6"/>
      <c r="Q53" s="6">
        <v>0</v>
      </c>
      <c r="R53" s="6"/>
      <c r="S53" s="6">
        <f t="shared" si="2"/>
        <v>15921386380</v>
      </c>
      <c r="U53" s="7">
        <f t="shared" si="3"/>
        <v>5.7741829049873308E-2</v>
      </c>
    </row>
    <row r="54" spans="1:21">
      <c r="A54" s="1" t="s">
        <v>20</v>
      </c>
      <c r="C54" s="6">
        <v>0</v>
      </c>
      <c r="D54" s="6"/>
      <c r="E54" s="6">
        <v>-7047019260</v>
      </c>
      <c r="F54" s="6"/>
      <c r="G54" s="6">
        <v>0</v>
      </c>
      <c r="H54" s="6"/>
      <c r="I54" s="6">
        <f t="shared" si="0"/>
        <v>-7047019260</v>
      </c>
      <c r="K54" s="14">
        <f t="shared" si="1"/>
        <v>7.0838679824751054E-3</v>
      </c>
      <c r="M54" s="6">
        <v>0</v>
      </c>
      <c r="N54" s="6"/>
      <c r="O54" s="6">
        <v>-22507749691</v>
      </c>
      <c r="P54" s="6"/>
      <c r="Q54" s="6">
        <v>0</v>
      </c>
      <c r="R54" s="6"/>
      <c r="S54" s="6">
        <f t="shared" si="2"/>
        <v>-22507749691</v>
      </c>
      <c r="U54" s="7">
        <f t="shared" si="3"/>
        <v>-8.1628484099075097E-2</v>
      </c>
    </row>
    <row r="55" spans="1:21">
      <c r="A55" s="1" t="s">
        <v>71</v>
      </c>
      <c r="C55" s="6">
        <v>0</v>
      </c>
      <c r="D55" s="6"/>
      <c r="E55" s="6">
        <v>-10129643667</v>
      </c>
      <c r="F55" s="6"/>
      <c r="G55" s="6">
        <v>0</v>
      </c>
      <c r="H55" s="6"/>
      <c r="I55" s="6">
        <f t="shared" si="0"/>
        <v>-10129643667</v>
      </c>
      <c r="K55" s="14">
        <f t="shared" si="1"/>
        <v>1.0182611370717755E-2</v>
      </c>
      <c r="M55" s="6">
        <v>0</v>
      </c>
      <c r="N55" s="6"/>
      <c r="O55" s="6">
        <v>-14872620636</v>
      </c>
      <c r="P55" s="6"/>
      <c r="Q55" s="6">
        <v>0</v>
      </c>
      <c r="R55" s="6"/>
      <c r="S55" s="6">
        <f t="shared" si="2"/>
        <v>-14872620636</v>
      </c>
      <c r="U55" s="7">
        <f t="shared" si="3"/>
        <v>-5.3938287645998957E-2</v>
      </c>
    </row>
    <row r="56" spans="1:21">
      <c r="A56" s="1" t="s">
        <v>45</v>
      </c>
      <c r="C56" s="6">
        <v>0</v>
      </c>
      <c r="D56" s="6"/>
      <c r="E56" s="6">
        <v>4038416396</v>
      </c>
      <c r="F56" s="6"/>
      <c r="G56" s="6">
        <v>0</v>
      </c>
      <c r="H56" s="6"/>
      <c r="I56" s="6">
        <f t="shared" si="0"/>
        <v>4038416396</v>
      </c>
      <c r="K56" s="14">
        <f t="shared" si="1"/>
        <v>-4.0595331943972732E-3</v>
      </c>
      <c r="M56" s="6">
        <v>0</v>
      </c>
      <c r="N56" s="6"/>
      <c r="O56" s="6">
        <v>22413211001</v>
      </c>
      <c r="P56" s="6"/>
      <c r="Q56" s="6">
        <v>0</v>
      </c>
      <c r="R56" s="6"/>
      <c r="S56" s="6">
        <f t="shared" si="2"/>
        <v>22413211001</v>
      </c>
      <c r="U56" s="7">
        <f t="shared" si="3"/>
        <v>8.1285622193315671E-2</v>
      </c>
    </row>
    <row r="57" spans="1:21">
      <c r="A57" s="1" t="s">
        <v>22</v>
      </c>
      <c r="C57" s="6">
        <v>0</v>
      </c>
      <c r="D57" s="6"/>
      <c r="E57" s="6">
        <v>-39527334743</v>
      </c>
      <c r="F57" s="6"/>
      <c r="G57" s="6">
        <v>0</v>
      </c>
      <c r="H57" s="6"/>
      <c r="I57" s="6">
        <f t="shared" si="0"/>
        <v>-39527334743</v>
      </c>
      <c r="K57" s="14">
        <f t="shared" si="1"/>
        <v>3.9734022384169496E-2</v>
      </c>
      <c r="M57" s="6">
        <v>0</v>
      </c>
      <c r="N57" s="6"/>
      <c r="O57" s="6">
        <v>-66897636979</v>
      </c>
      <c r="P57" s="6"/>
      <c r="Q57" s="6">
        <v>0</v>
      </c>
      <c r="R57" s="6"/>
      <c r="S57" s="6">
        <f t="shared" si="2"/>
        <v>-66897636979</v>
      </c>
      <c r="U57" s="7">
        <f t="shared" si="3"/>
        <v>-0.24261655524761538</v>
      </c>
    </row>
    <row r="58" spans="1:21">
      <c r="A58" s="1" t="s">
        <v>23</v>
      </c>
      <c r="C58" s="6">
        <v>0</v>
      </c>
      <c r="D58" s="6"/>
      <c r="E58" s="6">
        <v>-124141017238</v>
      </c>
      <c r="F58" s="6"/>
      <c r="G58" s="6">
        <v>0</v>
      </c>
      <c r="H58" s="6"/>
      <c r="I58" s="6">
        <f t="shared" si="0"/>
        <v>-124141017238</v>
      </c>
      <c r="K58" s="14">
        <f t="shared" si="1"/>
        <v>0.12479014812911954</v>
      </c>
      <c r="M58" s="6">
        <v>0</v>
      </c>
      <c r="N58" s="6"/>
      <c r="O58" s="6">
        <v>56163108488</v>
      </c>
      <c r="P58" s="6"/>
      <c r="Q58" s="6">
        <v>0</v>
      </c>
      <c r="R58" s="6"/>
      <c r="S58" s="6">
        <f t="shared" si="2"/>
        <v>56163108488</v>
      </c>
      <c r="U58" s="7">
        <f t="shared" si="3"/>
        <v>0.20368581804517358</v>
      </c>
    </row>
    <row r="59" spans="1:21">
      <c r="A59" s="1" t="s">
        <v>50</v>
      </c>
      <c r="C59" s="6">
        <v>0</v>
      </c>
      <c r="D59" s="6"/>
      <c r="E59" s="6">
        <v>42149959893</v>
      </c>
      <c r="F59" s="6"/>
      <c r="G59" s="6">
        <v>0</v>
      </c>
      <c r="H59" s="6"/>
      <c r="I59" s="6">
        <f t="shared" si="0"/>
        <v>42149959893</v>
      </c>
      <c r="K59" s="14">
        <f t="shared" si="1"/>
        <v>-4.2370361188516538E-2</v>
      </c>
      <c r="M59" s="6">
        <v>0</v>
      </c>
      <c r="N59" s="6"/>
      <c r="O59" s="6">
        <v>62981156908</v>
      </c>
      <c r="P59" s="6"/>
      <c r="Q59" s="6">
        <v>0</v>
      </c>
      <c r="R59" s="6"/>
      <c r="S59" s="6">
        <f t="shared" si="2"/>
        <v>62981156908</v>
      </c>
      <c r="U59" s="7">
        <f t="shared" si="3"/>
        <v>0.22841272165301119</v>
      </c>
    </row>
    <row r="60" spans="1:21">
      <c r="A60" s="1" t="s">
        <v>78</v>
      </c>
      <c r="C60" s="6">
        <v>0</v>
      </c>
      <c r="D60" s="6"/>
      <c r="E60" s="6">
        <v>26359479359</v>
      </c>
      <c r="F60" s="6"/>
      <c r="G60" s="6">
        <v>0</v>
      </c>
      <c r="H60" s="6"/>
      <c r="I60" s="6">
        <f t="shared" si="0"/>
        <v>26359479359</v>
      </c>
      <c r="K60" s="14">
        <f t="shared" si="1"/>
        <v>-2.6497312548274986E-2</v>
      </c>
      <c r="M60" s="6">
        <v>0</v>
      </c>
      <c r="N60" s="6"/>
      <c r="O60" s="6">
        <v>26359479359</v>
      </c>
      <c r="P60" s="6"/>
      <c r="Q60" s="6">
        <v>0</v>
      </c>
      <c r="R60" s="6"/>
      <c r="S60" s="6">
        <f t="shared" si="2"/>
        <v>26359479359</v>
      </c>
      <c r="U60" s="7">
        <f t="shared" si="3"/>
        <v>9.5597488476442727E-2</v>
      </c>
    </row>
    <row r="61" spans="1:21">
      <c r="A61" s="1" t="s">
        <v>52</v>
      </c>
      <c r="C61" s="6">
        <v>0</v>
      </c>
      <c r="D61" s="6"/>
      <c r="E61" s="6">
        <v>-2668795618</v>
      </c>
      <c r="F61" s="6"/>
      <c r="G61" s="6">
        <v>0</v>
      </c>
      <c r="H61" s="6"/>
      <c r="I61" s="6">
        <f t="shared" si="0"/>
        <v>-2668795618</v>
      </c>
      <c r="K61" s="14">
        <f t="shared" si="1"/>
        <v>2.6827506967988706E-3</v>
      </c>
      <c r="M61" s="6">
        <v>0</v>
      </c>
      <c r="N61" s="6"/>
      <c r="O61" s="6">
        <v>-2969425111</v>
      </c>
      <c r="P61" s="6"/>
      <c r="Q61" s="6">
        <v>0</v>
      </c>
      <c r="R61" s="6"/>
      <c r="S61" s="6">
        <f t="shared" si="2"/>
        <v>-2969425111</v>
      </c>
      <c r="U61" s="7">
        <f t="shared" si="3"/>
        <v>-1.076916501135519E-2</v>
      </c>
    </row>
    <row r="62" spans="1:21">
      <c r="A62" s="1" t="s">
        <v>70</v>
      </c>
      <c r="C62" s="6">
        <v>0</v>
      </c>
      <c r="D62" s="6"/>
      <c r="E62" s="6">
        <v>-1042559914</v>
      </c>
      <c r="F62" s="6"/>
      <c r="G62" s="6">
        <v>0</v>
      </c>
      <c r="H62" s="6"/>
      <c r="I62" s="6">
        <f t="shared" si="0"/>
        <v>-1042559914</v>
      </c>
      <c r="K62" s="14">
        <f t="shared" si="1"/>
        <v>1.048011438895457E-3</v>
      </c>
      <c r="M62" s="6">
        <v>0</v>
      </c>
      <c r="N62" s="6"/>
      <c r="O62" s="6">
        <v>-7237481144</v>
      </c>
      <c r="P62" s="6"/>
      <c r="Q62" s="6">
        <v>0</v>
      </c>
      <c r="R62" s="6"/>
      <c r="S62" s="6">
        <f t="shared" si="2"/>
        <v>-7237481144</v>
      </c>
      <c r="U62" s="7">
        <f t="shared" si="3"/>
        <v>-2.6248053341227279E-2</v>
      </c>
    </row>
    <row r="63" spans="1:21">
      <c r="A63" s="1" t="s">
        <v>34</v>
      </c>
      <c r="C63" s="6">
        <v>0</v>
      </c>
      <c r="D63" s="6"/>
      <c r="E63" s="6">
        <v>-13690956148</v>
      </c>
      <c r="F63" s="6"/>
      <c r="G63" s="6">
        <v>0</v>
      </c>
      <c r="H63" s="6"/>
      <c r="I63" s="6">
        <f t="shared" si="0"/>
        <v>-13690956148</v>
      </c>
      <c r="K63" s="14">
        <f t="shared" si="1"/>
        <v>1.3762545883305546E-2</v>
      </c>
      <c r="M63" s="6">
        <v>0</v>
      </c>
      <c r="N63" s="6"/>
      <c r="O63" s="6">
        <v>2449299495</v>
      </c>
      <c r="P63" s="6"/>
      <c r="Q63" s="6">
        <v>0</v>
      </c>
      <c r="R63" s="6"/>
      <c r="S63" s="6">
        <f t="shared" si="2"/>
        <v>2449299495</v>
      </c>
      <c r="U63" s="7">
        <f t="shared" si="3"/>
        <v>8.8828340294465624E-3</v>
      </c>
    </row>
    <row r="64" spans="1:21">
      <c r="A64" s="1" t="s">
        <v>40</v>
      </c>
      <c r="C64" s="6">
        <v>0</v>
      </c>
      <c r="D64" s="6"/>
      <c r="E64" s="6">
        <v>-19282819974</v>
      </c>
      <c r="F64" s="6"/>
      <c r="G64" s="6">
        <v>0</v>
      </c>
      <c r="H64" s="6"/>
      <c r="I64" s="6">
        <f t="shared" si="0"/>
        <v>-19282819974</v>
      </c>
      <c r="K64" s="14">
        <f t="shared" si="1"/>
        <v>1.9383649453180302E-2</v>
      </c>
      <c r="M64" s="6">
        <v>0</v>
      </c>
      <c r="N64" s="6"/>
      <c r="O64" s="6">
        <v>-17425300619</v>
      </c>
      <c r="P64" s="6"/>
      <c r="Q64" s="6">
        <v>0</v>
      </c>
      <c r="R64" s="6"/>
      <c r="S64" s="6">
        <f t="shared" si="2"/>
        <v>-17425300619</v>
      </c>
      <c r="U64" s="7">
        <f t="shared" si="3"/>
        <v>-6.3196049983993266E-2</v>
      </c>
    </row>
    <row r="65" spans="1:22">
      <c r="A65" s="1" t="s">
        <v>33</v>
      </c>
      <c r="C65" s="6">
        <v>0</v>
      </c>
      <c r="D65" s="6"/>
      <c r="E65" s="6">
        <v>14912895102</v>
      </c>
      <c r="F65" s="6"/>
      <c r="G65" s="6">
        <v>0</v>
      </c>
      <c r="H65" s="6"/>
      <c r="I65" s="6">
        <f t="shared" si="0"/>
        <v>14912895102</v>
      </c>
      <c r="K65" s="14">
        <f t="shared" si="1"/>
        <v>-1.4990874331606072E-2</v>
      </c>
      <c r="M65" s="6">
        <v>0</v>
      </c>
      <c r="N65" s="6"/>
      <c r="O65" s="6">
        <v>21601793679</v>
      </c>
      <c r="P65" s="6"/>
      <c r="Q65" s="6">
        <v>0</v>
      </c>
      <c r="R65" s="6"/>
      <c r="S65" s="6">
        <f t="shared" si="2"/>
        <v>21601793679</v>
      </c>
      <c r="U65" s="7">
        <f t="shared" si="3"/>
        <v>7.8342868391807208E-2</v>
      </c>
    </row>
    <row r="66" spans="1:22">
      <c r="A66" s="1" t="s">
        <v>62</v>
      </c>
      <c r="C66" s="6">
        <v>0</v>
      </c>
      <c r="D66" s="6"/>
      <c r="E66" s="6">
        <v>-5006234610</v>
      </c>
      <c r="F66" s="6"/>
      <c r="G66" s="6">
        <v>0</v>
      </c>
      <c r="H66" s="6"/>
      <c r="I66" s="6">
        <f t="shared" si="0"/>
        <v>-5006234610</v>
      </c>
      <c r="K66" s="14">
        <f t="shared" si="1"/>
        <v>5.032412110441393E-3</v>
      </c>
      <c r="M66" s="6">
        <v>0</v>
      </c>
      <c r="N66" s="6"/>
      <c r="O66" s="6">
        <v>-6516991800</v>
      </c>
      <c r="P66" s="6"/>
      <c r="Q66" s="6">
        <v>0</v>
      </c>
      <c r="R66" s="6"/>
      <c r="S66" s="6">
        <f t="shared" si="2"/>
        <v>-6516991800</v>
      </c>
      <c r="U66" s="7">
        <f t="shared" si="3"/>
        <v>-2.3635066535897118E-2</v>
      </c>
    </row>
    <row r="67" spans="1:22">
      <c r="A67" s="1" t="s">
        <v>41</v>
      </c>
      <c r="C67" s="6">
        <v>0</v>
      </c>
      <c r="D67" s="6"/>
      <c r="E67" s="6">
        <v>-9181046077</v>
      </c>
      <c r="F67" s="6"/>
      <c r="G67" s="6">
        <v>0</v>
      </c>
      <c r="H67" s="6"/>
      <c r="I67" s="6">
        <f t="shared" si="0"/>
        <v>-9181046077</v>
      </c>
      <c r="K67" s="14">
        <f t="shared" si="1"/>
        <v>9.2290535829313135E-3</v>
      </c>
      <c r="M67" s="6">
        <v>0</v>
      </c>
      <c r="N67" s="6"/>
      <c r="O67" s="6">
        <v>19539149346</v>
      </c>
      <c r="P67" s="6"/>
      <c r="Q67" s="6">
        <v>0</v>
      </c>
      <c r="R67" s="6"/>
      <c r="S67" s="6">
        <f t="shared" si="2"/>
        <v>19539149346</v>
      </c>
      <c r="U67" s="7">
        <f t="shared" si="3"/>
        <v>7.0862310252951463E-2</v>
      </c>
    </row>
    <row r="68" spans="1:22">
      <c r="A68" s="1" t="s">
        <v>63</v>
      </c>
      <c r="C68" s="6">
        <v>0</v>
      </c>
      <c r="D68" s="6"/>
      <c r="E68" s="6">
        <v>-3433945725</v>
      </c>
      <c r="F68" s="6"/>
      <c r="G68" s="6">
        <v>0</v>
      </c>
      <c r="H68" s="6"/>
      <c r="I68" s="6">
        <f t="shared" si="0"/>
        <v>-3433945725</v>
      </c>
      <c r="K68" s="14">
        <f t="shared" si="1"/>
        <v>3.4519017583733358E-3</v>
      </c>
      <c r="M68" s="6">
        <v>0</v>
      </c>
      <c r="N68" s="6"/>
      <c r="O68" s="6">
        <v>14216172250</v>
      </c>
      <c r="P68" s="6"/>
      <c r="Q68" s="6">
        <v>0</v>
      </c>
      <c r="R68" s="6"/>
      <c r="S68" s="6">
        <f t="shared" si="2"/>
        <v>14216172250</v>
      </c>
      <c r="U68" s="7">
        <f t="shared" si="3"/>
        <v>5.155755712544003E-2</v>
      </c>
    </row>
    <row r="69" spans="1:22">
      <c r="A69" s="1" t="s">
        <v>79</v>
      </c>
      <c r="C69" s="6">
        <v>0</v>
      </c>
      <c r="D69" s="6"/>
      <c r="E69" s="6">
        <v>279915199</v>
      </c>
      <c r="F69" s="6"/>
      <c r="G69" s="6">
        <v>0</v>
      </c>
      <c r="H69" s="6"/>
      <c r="I69" s="6">
        <f t="shared" si="0"/>
        <v>279915199</v>
      </c>
      <c r="K69" s="14">
        <f t="shared" si="1"/>
        <v>-2.8137886996554734E-4</v>
      </c>
      <c r="M69" s="6">
        <v>0</v>
      </c>
      <c r="N69" s="6"/>
      <c r="O69" s="6">
        <v>279915199</v>
      </c>
      <c r="P69" s="6"/>
      <c r="Q69" s="6">
        <v>0</v>
      </c>
      <c r="R69" s="6"/>
      <c r="S69" s="6">
        <f t="shared" si="2"/>
        <v>279915199</v>
      </c>
      <c r="U69" s="7">
        <f t="shared" si="3"/>
        <v>1.0151638295407832E-3</v>
      </c>
    </row>
    <row r="70" spans="1:22">
      <c r="A70" s="1" t="s">
        <v>72</v>
      </c>
      <c r="C70" s="6">
        <v>0</v>
      </c>
      <c r="D70" s="6"/>
      <c r="E70" s="6">
        <v>-32248373670</v>
      </c>
      <c r="F70" s="6"/>
      <c r="G70" s="6">
        <v>0</v>
      </c>
      <c r="H70" s="6"/>
      <c r="I70" s="6">
        <f t="shared" si="0"/>
        <v>-32248373670</v>
      </c>
      <c r="K70" s="14">
        <f t="shared" si="1"/>
        <v>3.2416999769602758E-2</v>
      </c>
      <c r="M70" s="6">
        <v>0</v>
      </c>
      <c r="N70" s="6"/>
      <c r="O70" s="6">
        <v>-67733572950</v>
      </c>
      <c r="P70" s="6"/>
      <c r="Q70" s="6">
        <v>0</v>
      </c>
      <c r="R70" s="6"/>
      <c r="S70" s="6">
        <f t="shared" si="2"/>
        <v>-67733572950</v>
      </c>
      <c r="U70" s="7">
        <f t="shared" si="3"/>
        <v>-0.24564823042853778</v>
      </c>
    </row>
    <row r="71" spans="1:22">
      <c r="A71" s="1" t="s">
        <v>29</v>
      </c>
      <c r="C71" s="6">
        <v>0</v>
      </c>
      <c r="D71" s="6"/>
      <c r="E71" s="6">
        <v>4033818011</v>
      </c>
      <c r="F71" s="6"/>
      <c r="G71" s="6">
        <v>0</v>
      </c>
      <c r="H71" s="6"/>
      <c r="I71" s="6">
        <f t="shared" si="0"/>
        <v>4033818011</v>
      </c>
      <c r="K71" s="14">
        <f t="shared" si="1"/>
        <v>-4.0549107645342685E-3</v>
      </c>
      <c r="M71" s="6">
        <v>0</v>
      </c>
      <c r="N71" s="6"/>
      <c r="O71" s="6">
        <v>-13133360965</v>
      </c>
      <c r="P71" s="6"/>
      <c r="Q71" s="6">
        <v>0</v>
      </c>
      <c r="R71" s="6"/>
      <c r="S71" s="6">
        <f t="shared" si="2"/>
        <v>-13133360965</v>
      </c>
      <c r="U71" s="7">
        <f t="shared" si="3"/>
        <v>-4.7630543320267636E-2</v>
      </c>
    </row>
    <row r="72" spans="1:22">
      <c r="A72" s="1" t="s">
        <v>37</v>
      </c>
      <c r="C72" s="6">
        <v>0</v>
      </c>
      <c r="D72" s="6"/>
      <c r="E72" s="6">
        <v>18141667474</v>
      </c>
      <c r="F72" s="6"/>
      <c r="G72" s="6">
        <v>0</v>
      </c>
      <c r="H72" s="6"/>
      <c r="I72" s="6">
        <f t="shared" ref="I72:I76" si="4">C72+E72+G72</f>
        <v>18141667474</v>
      </c>
      <c r="K72" s="14">
        <f t="shared" si="1"/>
        <v>-1.8236529889628629E-2</v>
      </c>
      <c r="M72" s="6">
        <v>0</v>
      </c>
      <c r="N72" s="6"/>
      <c r="O72" s="6">
        <v>14513333979</v>
      </c>
      <c r="P72" s="6"/>
      <c r="Q72" s="6">
        <v>0</v>
      </c>
      <c r="R72" s="6"/>
      <c r="S72" s="6">
        <f t="shared" si="2"/>
        <v>14513333979</v>
      </c>
      <c r="U72" s="7">
        <f t="shared" si="3"/>
        <v>5.2635268660513192E-2</v>
      </c>
    </row>
    <row r="73" spans="1:22">
      <c r="A73" s="1" t="s">
        <v>32</v>
      </c>
      <c r="C73" s="6">
        <v>0</v>
      </c>
      <c r="D73" s="6"/>
      <c r="E73" s="6">
        <v>13055240763</v>
      </c>
      <c r="F73" s="6"/>
      <c r="G73" s="6">
        <v>0</v>
      </c>
      <c r="H73" s="6"/>
      <c r="I73" s="6">
        <f t="shared" si="4"/>
        <v>13055240763</v>
      </c>
      <c r="K73" s="14">
        <f t="shared" ref="K73:K77" si="5">I73/$I$123</f>
        <v>-1.3123506355298306E-2</v>
      </c>
      <c r="M73" s="6">
        <v>0</v>
      </c>
      <c r="N73" s="6"/>
      <c r="O73" s="6">
        <v>-2262214678</v>
      </c>
      <c r="P73" s="6"/>
      <c r="Q73" s="6">
        <v>0</v>
      </c>
      <c r="R73" s="6"/>
      <c r="S73" s="6">
        <f t="shared" ref="S73:S122" si="6">M73+O73+Q73</f>
        <v>-2262214678</v>
      </c>
      <c r="U73" s="7">
        <f t="shared" ref="U73:U77" si="7">S73/$S$123</f>
        <v>-8.2043366132535378E-3</v>
      </c>
    </row>
    <row r="74" spans="1:22">
      <c r="A74" s="1" t="s">
        <v>38</v>
      </c>
      <c r="C74" s="6">
        <v>0</v>
      </c>
      <c r="D74" s="6"/>
      <c r="E74" s="6">
        <v>-757298838</v>
      </c>
      <c r="F74" s="6"/>
      <c r="G74" s="6">
        <v>0</v>
      </c>
      <c r="H74" s="6"/>
      <c r="I74" s="6">
        <f t="shared" si="4"/>
        <v>-757298838</v>
      </c>
      <c r="K74" s="14">
        <f t="shared" si="5"/>
        <v>7.6125873844621814E-4</v>
      </c>
      <c r="M74" s="6">
        <v>0</v>
      </c>
      <c r="N74" s="6"/>
      <c r="O74" s="6">
        <v>-1203409488</v>
      </c>
      <c r="P74" s="6"/>
      <c r="Q74" s="6">
        <v>0</v>
      </c>
      <c r="R74" s="6"/>
      <c r="S74" s="6">
        <f t="shared" si="6"/>
        <v>-1203409488</v>
      </c>
      <c r="U74" s="7">
        <f t="shared" si="7"/>
        <v>-4.3643853163678808E-3</v>
      </c>
    </row>
    <row r="75" spans="1:22">
      <c r="A75" s="1" t="s">
        <v>25</v>
      </c>
      <c r="C75" s="6">
        <v>0</v>
      </c>
      <c r="D75" s="6"/>
      <c r="E75" s="6">
        <v>-12183967886</v>
      </c>
      <c r="F75" s="6"/>
      <c r="G75" s="6">
        <v>0</v>
      </c>
      <c r="H75" s="6"/>
      <c r="I75" s="6">
        <f t="shared" si="4"/>
        <v>-12183967886</v>
      </c>
      <c r="K75" s="14">
        <f t="shared" si="5"/>
        <v>1.2247677609886409E-2</v>
      </c>
      <c r="M75" s="6">
        <v>0</v>
      </c>
      <c r="N75" s="6"/>
      <c r="O75" s="6">
        <v>-63038790368</v>
      </c>
      <c r="P75" s="6"/>
      <c r="Q75" s="6">
        <v>0</v>
      </c>
      <c r="R75" s="6"/>
      <c r="S75" s="6">
        <f t="shared" si="6"/>
        <v>-63038790368</v>
      </c>
      <c r="U75" s="7">
        <f t="shared" si="7"/>
        <v>-0.22862173997060276</v>
      </c>
      <c r="V75" s="4"/>
    </row>
    <row r="76" spans="1:22">
      <c r="A76" s="1" t="s">
        <v>77</v>
      </c>
      <c r="C76" s="6">
        <v>0</v>
      </c>
      <c r="D76" s="6"/>
      <c r="E76" s="6">
        <v>3473267406</v>
      </c>
      <c r="F76" s="6"/>
      <c r="G76" s="6">
        <v>0</v>
      </c>
      <c r="H76" s="6"/>
      <c r="I76" s="6">
        <f t="shared" si="4"/>
        <v>3473267406</v>
      </c>
      <c r="K76" s="14">
        <f t="shared" si="5"/>
        <v>-3.4914290516552047E-3</v>
      </c>
      <c r="M76" s="6">
        <v>0</v>
      </c>
      <c r="N76" s="6"/>
      <c r="O76" s="6">
        <v>3473267406</v>
      </c>
      <c r="P76" s="6"/>
      <c r="Q76" s="6">
        <v>0</v>
      </c>
      <c r="R76" s="6"/>
      <c r="S76" s="6">
        <f>M76+O76+Q76</f>
        <v>3473267406</v>
      </c>
      <c r="U76" s="7">
        <f t="shared" si="7"/>
        <v>1.2596441541904778E-2</v>
      </c>
    </row>
    <row r="77" spans="1:22">
      <c r="A77" s="1" t="s">
        <v>75</v>
      </c>
      <c r="C77" s="6">
        <v>0</v>
      </c>
      <c r="D77" s="6"/>
      <c r="E77" s="6">
        <v>-5198293337</v>
      </c>
      <c r="F77" s="6"/>
      <c r="G77" s="6">
        <v>0</v>
      </c>
      <c r="H77" s="6"/>
      <c r="I77" s="6">
        <f>C77+E77+G77</f>
        <v>-5198293337</v>
      </c>
      <c r="K77" s="14">
        <f t="shared" si="5"/>
        <v>5.2254751086756607E-3</v>
      </c>
      <c r="M77" s="6">
        <v>0</v>
      </c>
      <c r="N77" s="6"/>
      <c r="O77" s="6">
        <v>-5198293337</v>
      </c>
      <c r="P77" s="6"/>
      <c r="Q77" s="6">
        <v>0</v>
      </c>
      <c r="R77" s="6"/>
      <c r="S77" s="6">
        <f t="shared" si="6"/>
        <v>-5198293337</v>
      </c>
      <c r="U77" s="7">
        <f t="shared" si="7"/>
        <v>-1.8852564597841855E-2</v>
      </c>
    </row>
    <row r="78" spans="1:22">
      <c r="A78" s="11" t="s">
        <v>197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ref="I78:I105" si="8">C78+E78+G78</f>
        <v>0</v>
      </c>
      <c r="K78" s="14">
        <f>I78/$I$123</f>
        <v>0</v>
      </c>
      <c r="M78" s="6">
        <v>0</v>
      </c>
      <c r="N78" s="6"/>
      <c r="O78" s="6">
        <v>669078260</v>
      </c>
      <c r="P78" s="6"/>
      <c r="Q78" s="6">
        <v>4948</v>
      </c>
      <c r="R78" s="6"/>
      <c r="S78" s="6">
        <f t="shared" si="6"/>
        <v>669083208</v>
      </c>
      <c r="U78" s="7">
        <f>S78/$S$123</f>
        <v>2.4265530208479763E-3</v>
      </c>
    </row>
    <row r="79" spans="1:22">
      <c r="A79" s="11" t="s">
        <v>198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8"/>
        <v>0</v>
      </c>
      <c r="K79" s="14">
        <f t="shared" ref="K79:K122" si="9">I79/$I$123</f>
        <v>0</v>
      </c>
      <c r="M79" s="6">
        <v>0</v>
      </c>
      <c r="N79" s="6"/>
      <c r="O79" s="6">
        <v>9058110657</v>
      </c>
      <c r="P79" s="6"/>
      <c r="Q79" s="6">
        <v>2770400909</v>
      </c>
      <c r="R79" s="6"/>
      <c r="S79" s="6">
        <f t="shared" si="6"/>
        <v>11828511566</v>
      </c>
      <c r="U79" s="7">
        <f t="shared" ref="U79:U122" si="10">S79/$S$123</f>
        <v>4.2898267553910165E-2</v>
      </c>
    </row>
    <row r="80" spans="1:22">
      <c r="A80" s="11" t="s">
        <v>199</v>
      </c>
      <c r="C80" s="6">
        <v>0</v>
      </c>
      <c r="D80" s="6"/>
      <c r="E80" s="6">
        <v>28592</v>
      </c>
      <c r="F80" s="6"/>
      <c r="G80" s="6">
        <v>0</v>
      </c>
      <c r="H80" s="6"/>
      <c r="I80" s="6">
        <f t="shared" si="8"/>
        <v>28592</v>
      </c>
      <c r="K80" s="14">
        <f t="shared" si="9"/>
        <v>-2.8741506994962889E-8</v>
      </c>
      <c r="M80" s="6">
        <v>0</v>
      </c>
      <c r="N80" s="6"/>
      <c r="O80" s="6">
        <v>706044079</v>
      </c>
      <c r="P80" s="6"/>
      <c r="Q80" s="6">
        <v>34924041</v>
      </c>
      <c r="R80" s="6"/>
      <c r="S80" s="6">
        <f t="shared" si="6"/>
        <v>740968120</v>
      </c>
      <c r="U80" s="7">
        <f t="shared" si="10"/>
        <v>2.6872568440516682E-3</v>
      </c>
    </row>
    <row r="81" spans="1:21">
      <c r="A81" s="11" t="s">
        <v>200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8"/>
        <v>0</v>
      </c>
      <c r="K81" s="14">
        <f t="shared" si="9"/>
        <v>0</v>
      </c>
      <c r="M81" s="6">
        <v>0</v>
      </c>
      <c r="N81" s="6"/>
      <c r="O81" s="6">
        <v>1946578856</v>
      </c>
      <c r="P81" s="6"/>
      <c r="Q81" s="6">
        <v>-848056980</v>
      </c>
      <c r="R81" s="6"/>
      <c r="S81" s="6">
        <f t="shared" si="6"/>
        <v>1098521876</v>
      </c>
      <c r="U81" s="7">
        <f t="shared" si="10"/>
        <v>3.9839911460988068E-3</v>
      </c>
    </row>
    <row r="82" spans="1:21">
      <c r="A82" s="11" t="s">
        <v>201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f t="shared" si="8"/>
        <v>0</v>
      </c>
      <c r="K82" s="14">
        <f t="shared" si="9"/>
        <v>0</v>
      </c>
      <c r="M82" s="6">
        <v>0</v>
      </c>
      <c r="N82" s="6"/>
      <c r="O82" s="6">
        <v>1337246600</v>
      </c>
      <c r="P82" s="6"/>
      <c r="Q82" s="6">
        <v>0</v>
      </c>
      <c r="R82" s="6"/>
      <c r="S82" s="6">
        <f t="shared" si="6"/>
        <v>1337246600</v>
      </c>
      <c r="U82" s="7">
        <f t="shared" si="10"/>
        <v>4.8497701601990968E-3</v>
      </c>
    </row>
    <row r="83" spans="1:21">
      <c r="A83" s="11" t="s">
        <v>202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f t="shared" si="8"/>
        <v>0</v>
      </c>
      <c r="K83" s="14">
        <f t="shared" si="9"/>
        <v>0</v>
      </c>
      <c r="M83" s="6">
        <v>0</v>
      </c>
      <c r="N83" s="6"/>
      <c r="O83" s="6">
        <v>8876574421</v>
      </c>
      <c r="P83" s="6"/>
      <c r="Q83" s="6">
        <v>0</v>
      </c>
      <c r="R83" s="6"/>
      <c r="S83" s="6">
        <f t="shared" si="6"/>
        <v>8876574421</v>
      </c>
      <c r="U83" s="7">
        <f t="shared" si="10"/>
        <v>3.219252586004135E-2</v>
      </c>
    </row>
    <row r="84" spans="1:21">
      <c r="A84" s="11" t="s">
        <v>203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f t="shared" si="8"/>
        <v>0</v>
      </c>
      <c r="K84" s="14">
        <f t="shared" si="9"/>
        <v>0</v>
      </c>
      <c r="M84" s="6">
        <v>0</v>
      </c>
      <c r="N84" s="6"/>
      <c r="O84" s="6">
        <v>11020088</v>
      </c>
      <c r="P84" s="6"/>
      <c r="Q84" s="6">
        <v>0</v>
      </c>
      <c r="R84" s="6"/>
      <c r="S84" s="6">
        <f t="shared" si="6"/>
        <v>11020088</v>
      </c>
      <c r="U84" s="7">
        <f t="shared" si="10"/>
        <v>3.9966371157846383E-5</v>
      </c>
    </row>
    <row r="85" spans="1:21">
      <c r="A85" s="11" t="s">
        <v>204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f t="shared" si="8"/>
        <v>0</v>
      </c>
      <c r="K85" s="14">
        <f t="shared" si="9"/>
        <v>0</v>
      </c>
      <c r="M85" s="6">
        <v>0</v>
      </c>
      <c r="N85" s="6"/>
      <c r="O85" s="6">
        <v>-8022872</v>
      </c>
      <c r="P85" s="6"/>
      <c r="Q85" s="6">
        <v>0</v>
      </c>
      <c r="R85" s="6"/>
      <c r="S85" s="6">
        <f t="shared" si="6"/>
        <v>-8022872</v>
      </c>
      <c r="U85" s="7">
        <f t="shared" si="10"/>
        <v>-2.9096417388308819E-5</v>
      </c>
    </row>
    <row r="86" spans="1:21">
      <c r="A86" s="11" t="s">
        <v>205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f t="shared" si="8"/>
        <v>0</v>
      </c>
      <c r="K86" s="14">
        <f t="shared" si="9"/>
        <v>0</v>
      </c>
      <c r="M86" s="6">
        <v>0</v>
      </c>
      <c r="N86" s="6"/>
      <c r="O86" s="6">
        <v>360770373</v>
      </c>
      <c r="P86" s="6"/>
      <c r="Q86" s="6">
        <v>0</v>
      </c>
      <c r="R86" s="6"/>
      <c r="S86" s="6">
        <f t="shared" si="6"/>
        <v>360770373</v>
      </c>
      <c r="U86" s="7">
        <f t="shared" si="10"/>
        <v>1.3083999538000678E-3</v>
      </c>
    </row>
    <row r="87" spans="1:21">
      <c r="A87" s="11" t="s">
        <v>206</v>
      </c>
      <c r="C87" s="6">
        <v>0</v>
      </c>
      <c r="D87" s="6"/>
      <c r="E87" s="6">
        <v>0</v>
      </c>
      <c r="F87" s="6"/>
      <c r="G87" s="6">
        <v>0</v>
      </c>
      <c r="H87" s="6"/>
      <c r="I87" s="6">
        <f t="shared" si="8"/>
        <v>0</v>
      </c>
      <c r="K87" s="14">
        <f t="shared" si="9"/>
        <v>0</v>
      </c>
      <c r="M87" s="6">
        <v>0</v>
      </c>
      <c r="N87" s="6"/>
      <c r="O87" s="6">
        <v>891759248</v>
      </c>
      <c r="P87" s="6"/>
      <c r="Q87" s="6">
        <v>0</v>
      </c>
      <c r="R87" s="6"/>
      <c r="S87" s="6">
        <f t="shared" si="6"/>
        <v>891759248</v>
      </c>
      <c r="U87" s="7">
        <f t="shared" si="10"/>
        <v>3.2341285377222016E-3</v>
      </c>
    </row>
    <row r="88" spans="1:21">
      <c r="A88" s="11" t="s">
        <v>207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f t="shared" si="8"/>
        <v>0</v>
      </c>
      <c r="K88" s="14">
        <f t="shared" si="9"/>
        <v>0</v>
      </c>
      <c r="M88" s="6">
        <v>0</v>
      </c>
      <c r="N88" s="6"/>
      <c r="O88" s="6">
        <v>246772</v>
      </c>
      <c r="P88" s="6"/>
      <c r="Q88" s="6">
        <v>0</v>
      </c>
      <c r="R88" s="6"/>
      <c r="S88" s="6">
        <f t="shared" si="6"/>
        <v>246772</v>
      </c>
      <c r="U88" s="7">
        <f t="shared" si="10"/>
        <v>8.9496393707237807E-7</v>
      </c>
    </row>
    <row r="89" spans="1:21">
      <c r="A89" s="11" t="s">
        <v>208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f t="shared" si="8"/>
        <v>0</v>
      </c>
      <c r="K89" s="14">
        <f t="shared" si="9"/>
        <v>0</v>
      </c>
      <c r="M89" s="6">
        <v>0</v>
      </c>
      <c r="N89" s="6"/>
      <c r="O89" s="6">
        <v>1269056</v>
      </c>
      <c r="P89" s="6"/>
      <c r="Q89" s="6">
        <v>0</v>
      </c>
      <c r="R89" s="6"/>
      <c r="S89" s="6">
        <f t="shared" si="6"/>
        <v>1269056</v>
      </c>
      <c r="U89" s="7">
        <f t="shared" si="10"/>
        <v>4.6024644373159179E-6</v>
      </c>
    </row>
    <row r="90" spans="1:21">
      <c r="A90" s="11" t="s">
        <v>209</v>
      </c>
      <c r="C90" s="6">
        <v>0</v>
      </c>
      <c r="D90" s="6"/>
      <c r="E90" s="6">
        <v>2770400909</v>
      </c>
      <c r="F90" s="6"/>
      <c r="G90" s="6">
        <v>0</v>
      </c>
      <c r="H90" s="6"/>
      <c r="I90" s="6">
        <f t="shared" si="8"/>
        <v>2770400909</v>
      </c>
      <c r="K90" s="14">
        <f t="shared" si="9"/>
        <v>-2.7848872798291496E-3</v>
      </c>
      <c r="M90" s="6">
        <v>0</v>
      </c>
      <c r="N90" s="6"/>
      <c r="O90" s="6">
        <v>0</v>
      </c>
      <c r="P90" s="6"/>
      <c r="Q90" s="6">
        <v>0</v>
      </c>
      <c r="R90" s="6"/>
      <c r="S90" s="6">
        <f t="shared" si="6"/>
        <v>0</v>
      </c>
      <c r="U90" s="7">
        <f t="shared" si="10"/>
        <v>0</v>
      </c>
    </row>
    <row r="91" spans="1:21">
      <c r="A91" s="11" t="s">
        <v>15</v>
      </c>
      <c r="C91" s="6">
        <v>0</v>
      </c>
      <c r="D91" s="6"/>
      <c r="E91" s="6">
        <v>-151038878</v>
      </c>
      <c r="F91" s="6"/>
      <c r="G91" s="6">
        <v>0</v>
      </c>
      <c r="H91" s="6"/>
      <c r="I91" s="6">
        <f t="shared" si="8"/>
        <v>-151038878</v>
      </c>
      <c r="K91" s="14">
        <f t="shared" si="9"/>
        <v>1.5182865726596064E-4</v>
      </c>
      <c r="M91" s="6">
        <v>0</v>
      </c>
      <c r="N91" s="6"/>
      <c r="O91" s="6">
        <v>0</v>
      </c>
      <c r="P91" s="6"/>
      <c r="Q91" s="6">
        <v>-151038878</v>
      </c>
      <c r="R91" s="6"/>
      <c r="S91" s="6">
        <f t="shared" si="6"/>
        <v>-151038878</v>
      </c>
      <c r="U91" s="7">
        <f t="shared" si="10"/>
        <v>-5.4777020450405469E-4</v>
      </c>
    </row>
    <row r="92" spans="1:21">
      <c r="A92" s="11" t="s">
        <v>17</v>
      </c>
      <c r="C92" s="6">
        <v>0</v>
      </c>
      <c r="D92" s="6"/>
      <c r="E92" s="6">
        <v>-747529017</v>
      </c>
      <c r="F92" s="6"/>
      <c r="G92" s="6">
        <v>0</v>
      </c>
      <c r="H92" s="6"/>
      <c r="I92" s="6">
        <f t="shared" si="8"/>
        <v>-747529017</v>
      </c>
      <c r="K92" s="14">
        <f t="shared" si="9"/>
        <v>7.5143783124801463E-4</v>
      </c>
      <c r="M92" s="6">
        <v>0</v>
      </c>
      <c r="N92" s="6"/>
      <c r="O92" s="6">
        <v>0</v>
      </c>
      <c r="P92" s="6"/>
      <c r="Q92" s="6">
        <v>-747558756</v>
      </c>
      <c r="R92" s="6"/>
      <c r="S92" s="6">
        <f t="shared" si="6"/>
        <v>-747558756</v>
      </c>
      <c r="U92" s="7">
        <f t="shared" si="10"/>
        <v>-2.7111589947915048E-3</v>
      </c>
    </row>
    <row r="93" spans="1:21">
      <c r="A93" s="11" t="s">
        <v>210</v>
      </c>
      <c r="C93" s="6">
        <v>0</v>
      </c>
      <c r="D93" s="6"/>
      <c r="E93" s="6">
        <v>23642013665</v>
      </c>
      <c r="F93" s="6"/>
      <c r="G93" s="6">
        <v>0</v>
      </c>
      <c r="H93" s="6"/>
      <c r="I93" s="6">
        <f t="shared" si="8"/>
        <v>23642013665</v>
      </c>
      <c r="K93" s="14">
        <f t="shared" si="9"/>
        <v>-2.3765637280624152E-2</v>
      </c>
      <c r="M93" s="6">
        <v>0</v>
      </c>
      <c r="N93" s="6"/>
      <c r="O93" s="6">
        <v>0</v>
      </c>
      <c r="P93" s="6"/>
      <c r="Q93" s="6">
        <v>23642456956</v>
      </c>
      <c r="R93" s="6"/>
      <c r="S93" s="6">
        <f t="shared" si="6"/>
        <v>23642456956</v>
      </c>
      <c r="U93" s="7">
        <f t="shared" si="10"/>
        <v>8.5743708197874927E-2</v>
      </c>
    </row>
    <row r="94" spans="1:21">
      <c r="A94" s="11" t="s">
        <v>211</v>
      </c>
      <c r="C94" s="6">
        <v>0</v>
      </c>
      <c r="D94" s="6"/>
      <c r="E94" s="6">
        <v>1606586601</v>
      </c>
      <c r="F94" s="6"/>
      <c r="G94" s="6">
        <v>0</v>
      </c>
      <c r="H94" s="6"/>
      <c r="I94" s="6">
        <f t="shared" si="8"/>
        <v>1606586601</v>
      </c>
      <c r="K94" s="14">
        <f t="shared" si="9"/>
        <v>-1.6149874101376313E-3</v>
      </c>
      <c r="M94" s="6">
        <v>0</v>
      </c>
      <c r="N94" s="6"/>
      <c r="O94" s="6">
        <v>0</v>
      </c>
      <c r="P94" s="6"/>
      <c r="Q94" s="6">
        <v>1606586609</v>
      </c>
      <c r="R94" s="6"/>
      <c r="S94" s="6">
        <f t="shared" si="6"/>
        <v>1606586609</v>
      </c>
      <c r="U94" s="7">
        <f t="shared" si="10"/>
        <v>5.8265811228113452E-3</v>
      </c>
    </row>
    <row r="95" spans="1:21">
      <c r="A95" s="11" t="s">
        <v>212</v>
      </c>
      <c r="C95" s="6">
        <v>0</v>
      </c>
      <c r="D95" s="6"/>
      <c r="E95" s="6">
        <v>659788514</v>
      </c>
      <c r="F95" s="6"/>
      <c r="G95" s="6">
        <v>0</v>
      </c>
      <c r="H95" s="6"/>
      <c r="I95" s="6">
        <f t="shared" si="8"/>
        <v>659788514</v>
      </c>
      <c r="K95" s="14">
        <f t="shared" si="9"/>
        <v>-6.6323853491631125E-4</v>
      </c>
      <c r="M95" s="6">
        <v>0</v>
      </c>
      <c r="N95" s="6"/>
      <c r="O95" s="6">
        <v>0</v>
      </c>
      <c r="P95" s="6"/>
      <c r="Q95" s="6">
        <v>659788514</v>
      </c>
      <c r="R95" s="6"/>
      <c r="S95" s="6">
        <f t="shared" si="6"/>
        <v>659788514</v>
      </c>
      <c r="U95" s="7">
        <f t="shared" si="10"/>
        <v>2.3928441076158306E-3</v>
      </c>
    </row>
    <row r="96" spans="1:21">
      <c r="A96" s="11" t="s">
        <v>213</v>
      </c>
      <c r="C96" s="6">
        <v>0</v>
      </c>
      <c r="D96" s="6"/>
      <c r="E96" s="6">
        <v>7018628333</v>
      </c>
      <c r="F96" s="6"/>
      <c r="G96" s="6">
        <v>0</v>
      </c>
      <c r="H96" s="6"/>
      <c r="I96" s="6">
        <f t="shared" si="8"/>
        <v>7018628333</v>
      </c>
      <c r="K96" s="14">
        <f t="shared" si="9"/>
        <v>-7.0553285998868299E-3</v>
      </c>
      <c r="M96" s="6">
        <v>0</v>
      </c>
      <c r="N96" s="6"/>
      <c r="O96" s="6">
        <v>0</v>
      </c>
      <c r="P96" s="6"/>
      <c r="Q96" s="6">
        <v>7018628363</v>
      </c>
      <c r="R96" s="6"/>
      <c r="S96" s="6">
        <f t="shared" si="6"/>
        <v>7018628363</v>
      </c>
      <c r="U96" s="7">
        <f t="shared" si="10"/>
        <v>2.5454343574628967E-2</v>
      </c>
    </row>
    <row r="97" spans="1:21">
      <c r="A97" s="11" t="s">
        <v>209</v>
      </c>
      <c r="C97" s="6">
        <v>0</v>
      </c>
      <c r="D97" s="6"/>
      <c r="E97" s="6">
        <v>0</v>
      </c>
      <c r="F97" s="6"/>
      <c r="G97" s="6">
        <v>2770400909</v>
      </c>
      <c r="H97" s="6"/>
      <c r="I97" s="6">
        <f t="shared" si="8"/>
        <v>2770400909</v>
      </c>
      <c r="K97" s="14">
        <f t="shared" si="9"/>
        <v>-2.7848872798291496E-3</v>
      </c>
      <c r="M97" s="6">
        <v>0</v>
      </c>
      <c r="N97" s="6"/>
      <c r="O97" s="6">
        <v>0</v>
      </c>
      <c r="P97" s="6"/>
      <c r="Q97" s="6">
        <v>2576705757</v>
      </c>
      <c r="R97" s="6"/>
      <c r="S97" s="6">
        <f t="shared" si="6"/>
        <v>2576705757</v>
      </c>
      <c r="U97" s="7">
        <f t="shared" si="10"/>
        <v>9.3448962157853498E-3</v>
      </c>
    </row>
    <row r="98" spans="1:21">
      <c r="A98" s="11" t="s">
        <v>15</v>
      </c>
      <c r="C98" s="6">
        <v>0</v>
      </c>
      <c r="D98" s="6"/>
      <c r="E98" s="6">
        <v>0</v>
      </c>
      <c r="F98" s="6"/>
      <c r="G98" s="6">
        <v>-151038878</v>
      </c>
      <c r="H98" s="6"/>
      <c r="I98" s="6">
        <f t="shared" si="8"/>
        <v>-151038878</v>
      </c>
      <c r="K98" s="14">
        <f t="shared" si="9"/>
        <v>1.5182865726596064E-4</v>
      </c>
      <c r="M98" s="6">
        <v>0</v>
      </c>
      <c r="N98" s="6"/>
      <c r="O98" s="6">
        <v>0</v>
      </c>
      <c r="P98" s="6"/>
      <c r="Q98" s="6">
        <v>0</v>
      </c>
      <c r="R98" s="6"/>
      <c r="S98" s="6">
        <f t="shared" si="6"/>
        <v>0</v>
      </c>
      <c r="U98" s="7">
        <f t="shared" si="10"/>
        <v>0</v>
      </c>
    </row>
    <row r="99" spans="1:21">
      <c r="A99" s="11" t="s">
        <v>17</v>
      </c>
      <c r="C99" s="6">
        <v>0</v>
      </c>
      <c r="D99" s="6"/>
      <c r="E99" s="6">
        <v>0</v>
      </c>
      <c r="F99" s="6"/>
      <c r="G99" s="6">
        <v>-747529017</v>
      </c>
      <c r="H99" s="6"/>
      <c r="I99" s="6">
        <f t="shared" si="8"/>
        <v>-747529017</v>
      </c>
      <c r="K99" s="14">
        <f t="shared" si="9"/>
        <v>7.5143783124801463E-4</v>
      </c>
      <c r="M99" s="6">
        <v>0</v>
      </c>
      <c r="N99" s="6"/>
      <c r="O99" s="6">
        <v>0</v>
      </c>
      <c r="P99" s="6"/>
      <c r="Q99" s="6">
        <v>0</v>
      </c>
      <c r="R99" s="6"/>
      <c r="S99" s="6">
        <f t="shared" si="6"/>
        <v>0</v>
      </c>
      <c r="U99" s="7">
        <f t="shared" si="10"/>
        <v>0</v>
      </c>
    </row>
    <row r="100" spans="1:21">
      <c r="A100" s="11" t="s">
        <v>210</v>
      </c>
      <c r="C100" s="6">
        <v>0</v>
      </c>
      <c r="D100" s="6"/>
      <c r="E100" s="6">
        <v>0</v>
      </c>
      <c r="F100" s="6"/>
      <c r="G100" s="6">
        <v>23642013664</v>
      </c>
      <c r="H100" s="6"/>
      <c r="I100" s="6">
        <f t="shared" si="8"/>
        <v>23642013664</v>
      </c>
      <c r="K100" s="14">
        <f t="shared" si="9"/>
        <v>-2.3765637279618921E-2</v>
      </c>
      <c r="M100" s="6">
        <v>0</v>
      </c>
      <c r="N100" s="6"/>
      <c r="O100" s="6">
        <v>0</v>
      </c>
      <c r="P100" s="6"/>
      <c r="Q100" s="6">
        <v>0</v>
      </c>
      <c r="R100" s="6"/>
      <c r="S100" s="6">
        <f t="shared" si="6"/>
        <v>0</v>
      </c>
      <c r="U100" s="7">
        <f t="shared" si="10"/>
        <v>0</v>
      </c>
    </row>
    <row r="101" spans="1:21">
      <c r="A101" s="11" t="s">
        <v>222</v>
      </c>
      <c r="C101" s="6">
        <v>0</v>
      </c>
      <c r="D101" s="6"/>
      <c r="E101" s="6">
        <v>0</v>
      </c>
      <c r="F101" s="6"/>
      <c r="G101" s="6">
        <v>28592</v>
      </c>
      <c r="H101" s="6"/>
      <c r="I101" s="6">
        <f t="shared" si="8"/>
        <v>28592</v>
      </c>
      <c r="K101" s="14">
        <f t="shared" si="9"/>
        <v>-2.8741506994962889E-8</v>
      </c>
      <c r="M101" s="6">
        <v>0</v>
      </c>
      <c r="N101" s="6"/>
      <c r="O101" s="6">
        <v>0</v>
      </c>
      <c r="P101" s="6"/>
      <c r="Q101" s="6">
        <v>28592</v>
      </c>
      <c r="R101" s="6"/>
      <c r="S101" s="6">
        <f t="shared" si="6"/>
        <v>28592</v>
      </c>
      <c r="U101" s="7">
        <f t="shared" si="10"/>
        <v>1.0369413421609191E-7</v>
      </c>
    </row>
    <row r="102" spans="1:21">
      <c r="A102" s="11" t="s">
        <v>211</v>
      </c>
      <c r="C102" s="6">
        <v>0</v>
      </c>
      <c r="D102" s="6"/>
      <c r="E102" s="6">
        <v>0</v>
      </c>
      <c r="F102" s="6"/>
      <c r="G102" s="6">
        <v>1606586609</v>
      </c>
      <c r="H102" s="6"/>
      <c r="I102" s="6">
        <f t="shared" si="8"/>
        <v>1606586609</v>
      </c>
      <c r="K102" s="14">
        <f t="shared" si="9"/>
        <v>-1.6149874181794631E-3</v>
      </c>
      <c r="M102" s="6">
        <v>0</v>
      </c>
      <c r="N102" s="6"/>
      <c r="O102" s="6">
        <v>0</v>
      </c>
      <c r="P102" s="6"/>
      <c r="Q102" s="6">
        <v>0</v>
      </c>
      <c r="R102" s="6"/>
      <c r="S102" s="6">
        <f t="shared" si="6"/>
        <v>0</v>
      </c>
      <c r="U102" s="7">
        <f t="shared" si="10"/>
        <v>0</v>
      </c>
    </row>
    <row r="103" spans="1:21">
      <c r="A103" s="11" t="s">
        <v>212</v>
      </c>
      <c r="C103" s="6">
        <v>0</v>
      </c>
      <c r="D103" s="6"/>
      <c r="E103" s="6">
        <v>0</v>
      </c>
      <c r="F103" s="6"/>
      <c r="G103" s="6">
        <v>659788514</v>
      </c>
      <c r="H103" s="6"/>
      <c r="I103" s="6">
        <f t="shared" si="8"/>
        <v>659788514</v>
      </c>
      <c r="K103" s="14">
        <f t="shared" si="9"/>
        <v>-6.6323853491631125E-4</v>
      </c>
      <c r="M103" s="6">
        <v>0</v>
      </c>
      <c r="N103" s="6"/>
      <c r="O103" s="6">
        <v>0</v>
      </c>
      <c r="P103" s="6"/>
      <c r="Q103" s="6">
        <v>0</v>
      </c>
      <c r="R103" s="6"/>
      <c r="S103" s="6">
        <f t="shared" si="6"/>
        <v>0</v>
      </c>
      <c r="U103" s="7">
        <f t="shared" si="10"/>
        <v>0</v>
      </c>
    </row>
    <row r="104" spans="1:21">
      <c r="A104" s="1" t="s">
        <v>213</v>
      </c>
      <c r="C104" s="6">
        <v>0</v>
      </c>
      <c r="D104" s="6"/>
      <c r="E104" s="6">
        <v>0</v>
      </c>
      <c r="F104" s="6"/>
      <c r="G104" s="6">
        <v>7018628363</v>
      </c>
      <c r="H104" s="6"/>
      <c r="I104" s="6">
        <f t="shared" si="8"/>
        <v>7018628363</v>
      </c>
      <c r="K104" s="14">
        <f t="shared" si="9"/>
        <v>-7.0553286300436991E-3</v>
      </c>
      <c r="M104" s="6">
        <v>0</v>
      </c>
      <c r="N104" s="6"/>
      <c r="O104" s="6">
        <v>0</v>
      </c>
      <c r="P104" s="6"/>
      <c r="Q104" s="6">
        <v>0</v>
      </c>
      <c r="R104" s="6"/>
      <c r="S104" s="6">
        <f t="shared" si="6"/>
        <v>0</v>
      </c>
      <c r="U104" s="7">
        <f t="shared" si="10"/>
        <v>0</v>
      </c>
    </row>
    <row r="105" spans="1:21">
      <c r="A105" s="1" t="s">
        <v>216</v>
      </c>
      <c r="C105" s="4">
        <v>0</v>
      </c>
      <c r="E105" s="4">
        <v>0</v>
      </c>
      <c r="G105" s="4">
        <v>0</v>
      </c>
      <c r="I105" s="4">
        <f t="shared" si="8"/>
        <v>0</v>
      </c>
      <c r="K105" s="14">
        <f t="shared" si="9"/>
        <v>0</v>
      </c>
      <c r="M105" s="6">
        <v>0</v>
      </c>
      <c r="O105" s="6">
        <v>0</v>
      </c>
      <c r="Q105" s="6">
        <v>4511177189</v>
      </c>
      <c r="S105" s="6">
        <f t="shared" si="6"/>
        <v>4511177189</v>
      </c>
      <c r="U105" s="7">
        <f t="shared" si="10"/>
        <v>1.63606118113017E-2</v>
      </c>
    </row>
    <row r="106" spans="1:21">
      <c r="A106" s="1" t="s">
        <v>217</v>
      </c>
      <c r="C106" s="4">
        <v>0</v>
      </c>
      <c r="E106" s="4">
        <v>0</v>
      </c>
      <c r="G106" s="4">
        <v>0</v>
      </c>
      <c r="I106" s="4">
        <f t="shared" ref="I106:I122" si="11">C106+E106+G106</f>
        <v>0</v>
      </c>
      <c r="K106" s="14">
        <f t="shared" si="9"/>
        <v>0</v>
      </c>
      <c r="M106" s="6">
        <v>0</v>
      </c>
      <c r="O106" s="6">
        <v>0</v>
      </c>
      <c r="Q106" s="6">
        <v>-494024049</v>
      </c>
      <c r="S106" s="6">
        <f t="shared" si="6"/>
        <v>-494024049</v>
      </c>
      <c r="U106" s="7">
        <f t="shared" si="10"/>
        <v>-1.7916688599252646E-3</v>
      </c>
    </row>
    <row r="107" spans="1:21">
      <c r="A107" s="1" t="s">
        <v>218</v>
      </c>
      <c r="C107" s="4">
        <v>0</v>
      </c>
      <c r="E107" s="4">
        <v>0</v>
      </c>
      <c r="G107" s="4">
        <v>0</v>
      </c>
      <c r="I107" s="4">
        <f t="shared" si="11"/>
        <v>0</v>
      </c>
      <c r="K107" s="14">
        <f t="shared" si="9"/>
        <v>0</v>
      </c>
      <c r="M107" s="6">
        <v>0</v>
      </c>
      <c r="O107" s="6">
        <v>0</v>
      </c>
      <c r="Q107" s="6">
        <v>537252909</v>
      </c>
      <c r="S107" s="6">
        <f t="shared" si="6"/>
        <v>537252909</v>
      </c>
      <c r="U107" s="7">
        <f t="shared" si="10"/>
        <v>1.9484462525822541E-3</v>
      </c>
    </row>
    <row r="108" spans="1:21">
      <c r="A108" s="13" t="s">
        <v>219</v>
      </c>
      <c r="C108" s="4">
        <v>0</v>
      </c>
      <c r="E108" s="4">
        <v>0</v>
      </c>
      <c r="G108" s="4">
        <v>0</v>
      </c>
      <c r="I108" s="4">
        <f t="shared" si="11"/>
        <v>0</v>
      </c>
      <c r="K108" s="14">
        <f t="shared" si="9"/>
        <v>0</v>
      </c>
      <c r="M108" s="6">
        <v>0</v>
      </c>
      <c r="O108" s="6">
        <v>0</v>
      </c>
      <c r="Q108" s="6">
        <v>49918867</v>
      </c>
      <c r="S108" s="6">
        <f t="shared" si="6"/>
        <v>49918867</v>
      </c>
      <c r="U108" s="7">
        <f t="shared" si="10"/>
        <v>1.8103993056145919E-4</v>
      </c>
    </row>
    <row r="109" spans="1:21">
      <c r="A109" s="13" t="s">
        <v>220</v>
      </c>
      <c r="C109" s="4">
        <v>0</v>
      </c>
      <c r="E109" s="4">
        <v>0</v>
      </c>
      <c r="G109" s="4">
        <v>0</v>
      </c>
      <c r="I109" s="4">
        <f t="shared" si="11"/>
        <v>0</v>
      </c>
      <c r="K109" s="14">
        <f t="shared" si="9"/>
        <v>0</v>
      </c>
      <c r="M109" s="6">
        <v>0</v>
      </c>
      <c r="O109" s="6">
        <v>0</v>
      </c>
      <c r="Q109" s="6">
        <v>579998</v>
      </c>
      <c r="S109" s="6">
        <f t="shared" si="6"/>
        <v>579998</v>
      </c>
      <c r="U109" s="7">
        <f t="shared" si="10"/>
        <v>2.1034691681961693E-6</v>
      </c>
    </row>
    <row r="110" spans="1:21">
      <c r="A110" s="13" t="s">
        <v>221</v>
      </c>
      <c r="C110" s="4">
        <v>0</v>
      </c>
      <c r="E110" s="4">
        <v>0</v>
      </c>
      <c r="G110" s="4">
        <v>0</v>
      </c>
      <c r="I110" s="4">
        <f t="shared" si="11"/>
        <v>0</v>
      </c>
      <c r="K110" s="14">
        <f t="shared" si="9"/>
        <v>0</v>
      </c>
      <c r="M110" s="6">
        <v>0</v>
      </c>
      <c r="O110" s="6">
        <v>0</v>
      </c>
      <c r="Q110" s="6">
        <v>948544646</v>
      </c>
      <c r="S110" s="6">
        <f t="shared" si="6"/>
        <v>948544646</v>
      </c>
      <c r="U110" s="7">
        <f t="shared" si="10"/>
        <v>3.4400712028637166E-3</v>
      </c>
    </row>
    <row r="111" spans="1:21">
      <c r="A111" s="1" t="s">
        <v>223</v>
      </c>
      <c r="C111" s="4">
        <v>0</v>
      </c>
      <c r="E111" s="4">
        <v>0</v>
      </c>
      <c r="G111" s="4">
        <v>0</v>
      </c>
      <c r="I111" s="4">
        <f t="shared" si="11"/>
        <v>0</v>
      </c>
      <c r="K111" s="14">
        <f t="shared" si="9"/>
        <v>0</v>
      </c>
      <c r="M111" s="6">
        <v>0</v>
      </c>
      <c r="O111" s="6">
        <v>0</v>
      </c>
      <c r="Q111" s="6">
        <v>-110429549</v>
      </c>
      <c r="S111" s="6">
        <f t="shared" si="6"/>
        <v>-110429549</v>
      </c>
      <c r="U111" s="7">
        <f t="shared" si="10"/>
        <v>-4.0049302166439904E-4</v>
      </c>
    </row>
    <row r="112" spans="1:21">
      <c r="A112" s="1" t="s">
        <v>224</v>
      </c>
      <c r="C112" s="4">
        <v>0</v>
      </c>
      <c r="E112" s="4">
        <v>0</v>
      </c>
      <c r="G112" s="4">
        <v>0</v>
      </c>
      <c r="I112" s="4">
        <f t="shared" si="11"/>
        <v>0</v>
      </c>
      <c r="K112" s="14">
        <f t="shared" si="9"/>
        <v>0</v>
      </c>
      <c r="M112" s="6">
        <v>0</v>
      </c>
      <c r="O112" s="6">
        <v>0</v>
      </c>
      <c r="Q112" s="6">
        <v>-7247033993</v>
      </c>
      <c r="S112" s="6">
        <f t="shared" si="6"/>
        <v>-7247033993</v>
      </c>
      <c r="U112" s="7">
        <f t="shared" si="10"/>
        <v>-2.6282698500934613E-2</v>
      </c>
    </row>
    <row r="113" spans="1:21">
      <c r="A113" s="1" t="s">
        <v>225</v>
      </c>
      <c r="C113" s="4">
        <v>0</v>
      </c>
      <c r="E113" s="4">
        <v>0</v>
      </c>
      <c r="G113" s="4">
        <v>0</v>
      </c>
      <c r="I113" s="4">
        <f t="shared" si="11"/>
        <v>0</v>
      </c>
      <c r="K113" s="14">
        <f t="shared" si="9"/>
        <v>0</v>
      </c>
      <c r="M113" s="6">
        <v>0</v>
      </c>
      <c r="O113" s="6">
        <v>0</v>
      </c>
      <c r="Q113" s="6">
        <v>-243153347</v>
      </c>
      <c r="S113" s="6">
        <f t="shared" si="6"/>
        <v>-243153347</v>
      </c>
      <c r="U113" s="7">
        <f t="shared" si="10"/>
        <v>-8.8184022799769055E-4</v>
      </c>
    </row>
    <row r="114" spans="1:21">
      <c r="A114" s="1" t="s">
        <v>226</v>
      </c>
      <c r="C114" s="4">
        <v>0</v>
      </c>
      <c r="E114" s="4">
        <v>0</v>
      </c>
      <c r="G114" s="4">
        <v>0</v>
      </c>
      <c r="I114" s="4">
        <f t="shared" si="11"/>
        <v>0</v>
      </c>
      <c r="K114" s="14">
        <f t="shared" si="9"/>
        <v>0</v>
      </c>
      <c r="M114" s="6">
        <v>0</v>
      </c>
      <c r="O114" s="6">
        <v>0</v>
      </c>
      <c r="Q114" s="6">
        <v>-39499</v>
      </c>
      <c r="S114" s="6">
        <f t="shared" si="6"/>
        <v>-39499</v>
      </c>
      <c r="U114" s="7">
        <f t="shared" si="10"/>
        <v>-1.432503709919353E-7</v>
      </c>
    </row>
    <row r="115" spans="1:21">
      <c r="A115" s="1" t="s">
        <v>227</v>
      </c>
      <c r="C115" s="4">
        <v>0</v>
      </c>
      <c r="E115" s="4">
        <v>0</v>
      </c>
      <c r="G115" s="4">
        <v>0</v>
      </c>
      <c r="I115" s="4">
        <f t="shared" si="11"/>
        <v>0</v>
      </c>
      <c r="K115" s="14">
        <f t="shared" si="9"/>
        <v>0</v>
      </c>
      <c r="M115" s="6">
        <v>0</v>
      </c>
      <c r="O115" s="6">
        <v>0</v>
      </c>
      <c r="Q115" s="6">
        <v>988073372</v>
      </c>
      <c r="S115" s="6">
        <f t="shared" si="6"/>
        <v>988073372</v>
      </c>
      <c r="U115" s="7">
        <f t="shared" si="10"/>
        <v>3.5834293806489407E-3</v>
      </c>
    </row>
    <row r="116" spans="1:21">
      <c r="A116" s="1" t="s">
        <v>228</v>
      </c>
      <c r="C116" s="4">
        <v>0</v>
      </c>
      <c r="E116" s="4">
        <v>0</v>
      </c>
      <c r="G116" s="4">
        <v>0</v>
      </c>
      <c r="I116" s="4">
        <f t="shared" si="11"/>
        <v>0</v>
      </c>
      <c r="K116" s="14">
        <f t="shared" si="9"/>
        <v>0</v>
      </c>
      <c r="M116" s="6">
        <v>0</v>
      </c>
      <c r="O116" s="6">
        <v>0</v>
      </c>
      <c r="Q116" s="6">
        <v>2054946822</v>
      </c>
      <c r="S116" s="6">
        <f t="shared" si="6"/>
        <v>2054946822</v>
      </c>
      <c r="U116" s="7">
        <f t="shared" si="10"/>
        <v>7.4526417028329441E-3</v>
      </c>
    </row>
    <row r="117" spans="1:21">
      <c r="A117" s="1" t="s">
        <v>229</v>
      </c>
      <c r="C117" s="4">
        <v>0</v>
      </c>
      <c r="E117" s="4">
        <v>0</v>
      </c>
      <c r="G117" s="4">
        <v>0</v>
      </c>
      <c r="I117" s="4">
        <f t="shared" si="11"/>
        <v>0</v>
      </c>
      <c r="K117" s="14">
        <f t="shared" si="9"/>
        <v>0</v>
      </c>
      <c r="M117" s="6">
        <v>0</v>
      </c>
      <c r="O117" s="6">
        <v>0</v>
      </c>
      <c r="Q117" s="6">
        <v>169815125</v>
      </c>
      <c r="S117" s="6">
        <f t="shared" si="6"/>
        <v>169815125</v>
      </c>
      <c r="U117" s="7">
        <f t="shared" si="10"/>
        <v>6.1586570941775409E-4</v>
      </c>
    </row>
    <row r="118" spans="1:21">
      <c r="A118" s="1" t="s">
        <v>230</v>
      </c>
      <c r="C118" s="4">
        <v>0</v>
      </c>
      <c r="E118" s="4">
        <v>0</v>
      </c>
      <c r="G118" s="4">
        <v>0</v>
      </c>
      <c r="I118" s="4">
        <f t="shared" si="11"/>
        <v>0</v>
      </c>
      <c r="K118" s="14">
        <f t="shared" si="9"/>
        <v>0</v>
      </c>
      <c r="M118" s="6">
        <v>0</v>
      </c>
      <c r="O118" s="6">
        <v>0</v>
      </c>
      <c r="Q118" s="6">
        <v>789981</v>
      </c>
      <c r="S118" s="6">
        <f t="shared" si="6"/>
        <v>789981</v>
      </c>
      <c r="U118" s="7">
        <f t="shared" si="10"/>
        <v>2.8650110465221917E-6</v>
      </c>
    </row>
    <row r="119" spans="1:21">
      <c r="A119" s="1" t="s">
        <v>231</v>
      </c>
      <c r="C119" s="4">
        <v>0</v>
      </c>
      <c r="E119" s="4">
        <v>0</v>
      </c>
      <c r="G119" s="4">
        <v>0</v>
      </c>
      <c r="I119" s="4">
        <f t="shared" si="11"/>
        <v>0</v>
      </c>
      <c r="K119" s="14">
        <f t="shared" si="9"/>
        <v>0</v>
      </c>
      <c r="M119" s="6">
        <v>0</v>
      </c>
      <c r="O119" s="6">
        <v>0</v>
      </c>
      <c r="Q119" s="6">
        <v>83346662</v>
      </c>
      <c r="S119" s="6">
        <f t="shared" si="6"/>
        <v>83346662</v>
      </c>
      <c r="U119" s="7">
        <f t="shared" si="10"/>
        <v>3.0227196264309063E-4</v>
      </c>
    </row>
    <row r="120" spans="1:21">
      <c r="A120" s="1" t="s">
        <v>232</v>
      </c>
      <c r="C120" s="4">
        <v>0</v>
      </c>
      <c r="E120" s="4">
        <v>0</v>
      </c>
      <c r="G120" s="4">
        <v>0</v>
      </c>
      <c r="I120" s="4">
        <f t="shared" si="11"/>
        <v>0</v>
      </c>
      <c r="K120" s="14">
        <f t="shared" si="9"/>
        <v>0</v>
      </c>
      <c r="M120" s="6">
        <v>0</v>
      </c>
      <c r="O120" s="6">
        <v>0</v>
      </c>
      <c r="Q120" s="6">
        <v>326637252</v>
      </c>
      <c r="S120" s="6">
        <f t="shared" si="6"/>
        <v>326637252</v>
      </c>
      <c r="U120" s="7">
        <f t="shared" si="10"/>
        <v>1.1846099275623753E-3</v>
      </c>
    </row>
    <row r="121" spans="1:21">
      <c r="A121" s="1" t="s">
        <v>233</v>
      </c>
      <c r="C121" s="4">
        <v>0</v>
      </c>
      <c r="E121" s="4">
        <v>0</v>
      </c>
      <c r="G121" s="4">
        <v>0</v>
      </c>
      <c r="I121" s="4">
        <f t="shared" si="11"/>
        <v>0</v>
      </c>
      <c r="K121" s="14">
        <f t="shared" si="9"/>
        <v>0</v>
      </c>
      <c r="M121" s="6">
        <v>0</v>
      </c>
      <c r="O121" s="6">
        <v>0</v>
      </c>
      <c r="Q121" s="6">
        <v>109930</v>
      </c>
      <c r="S121" s="6">
        <f t="shared" si="6"/>
        <v>109930</v>
      </c>
      <c r="U121" s="7">
        <f t="shared" si="10"/>
        <v>3.9868131555592416E-7</v>
      </c>
    </row>
    <row r="122" spans="1:21" ht="24.75" thickBot="1">
      <c r="A122" s="1" t="s">
        <v>234</v>
      </c>
      <c r="C122" s="4">
        <v>0</v>
      </c>
      <c r="E122" s="4">
        <v>0</v>
      </c>
      <c r="G122" s="4">
        <v>0</v>
      </c>
      <c r="I122" s="4">
        <f t="shared" si="11"/>
        <v>0</v>
      </c>
      <c r="K122" s="14">
        <f t="shared" si="9"/>
        <v>0</v>
      </c>
      <c r="M122" s="6">
        <v>0</v>
      </c>
      <c r="O122" s="6">
        <v>0</v>
      </c>
      <c r="Q122" s="6">
        <v>1720362098</v>
      </c>
      <c r="S122" s="6">
        <f t="shared" si="6"/>
        <v>1720362098</v>
      </c>
      <c r="U122" s="7">
        <f t="shared" si="10"/>
        <v>6.2392088098170628E-3</v>
      </c>
    </row>
    <row r="123" spans="1:21" ht="24.75" thickBot="1">
      <c r="C123" s="10">
        <f>SUM(C8:C122)</f>
        <v>64437210981</v>
      </c>
      <c r="D123" s="6"/>
      <c r="E123" s="10">
        <f>SUM(E8:E122)</f>
        <v>-335897038791</v>
      </c>
      <c r="F123" s="6"/>
      <c r="G123" s="10">
        <f>SUM(G8:G122)</f>
        <v>-723338392235</v>
      </c>
      <c r="H123" s="6"/>
      <c r="I123" s="10">
        <f>SUM(I8:I122)</f>
        <v>-994798220045</v>
      </c>
      <c r="K123" s="16">
        <f>SUM(K8:K122)</f>
        <v>1.0000000000000004</v>
      </c>
      <c r="M123" s="10">
        <f>SUM(M8:M122)</f>
        <v>477819851491</v>
      </c>
      <c r="N123" s="6"/>
      <c r="O123" s="10">
        <f>SUM(O8:O122)</f>
        <v>589735979398</v>
      </c>
      <c r="P123" s="6"/>
      <c r="Q123" s="10">
        <f>SUM(Q8:Q122)</f>
        <v>-791821815497</v>
      </c>
      <c r="R123" s="6"/>
      <c r="S123" s="10">
        <f>SUM(S8:S122)</f>
        <v>275734015392</v>
      </c>
      <c r="U123" s="15">
        <f>SUM(U8:U122)</f>
        <v>1.0000000000000002</v>
      </c>
    </row>
    <row r="124" spans="1:21" ht="24.75" thickTop="1">
      <c r="M124" s="12"/>
      <c r="O124" s="12"/>
      <c r="Q124" s="12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1"/>
  <sheetViews>
    <sheetView rightToLeft="1" topLeftCell="A16" workbookViewId="0">
      <selection activeCell="I34" sqref="I34"/>
    </sheetView>
  </sheetViews>
  <sheetFormatPr defaultRowHeight="24"/>
  <cols>
    <col min="1" max="1" width="32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20" style="1" customWidth="1"/>
    <col min="12" max="12" width="1" style="1" customWidth="1"/>
    <col min="13" max="13" width="21" style="1" customWidth="1"/>
    <col min="14" max="14" width="1" style="1" customWidth="1"/>
    <col min="15" max="15" width="20" style="1" customWidth="1"/>
    <col min="16" max="16" width="1" style="1" customWidth="1"/>
    <col min="17" max="17" width="20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4.75">
      <c r="A3" s="21" t="s">
        <v>133</v>
      </c>
      <c r="B3" s="21" t="s">
        <v>133</v>
      </c>
      <c r="C3" s="21" t="s">
        <v>133</v>
      </c>
      <c r="D3" s="21" t="s">
        <v>133</v>
      </c>
      <c r="E3" s="21" t="s">
        <v>133</v>
      </c>
      <c r="F3" s="21" t="s">
        <v>133</v>
      </c>
      <c r="G3" s="21" t="s">
        <v>133</v>
      </c>
      <c r="H3" s="21" t="s">
        <v>133</v>
      </c>
      <c r="I3" s="21" t="s">
        <v>133</v>
      </c>
      <c r="J3" s="21" t="s">
        <v>133</v>
      </c>
      <c r="K3" s="21" t="s">
        <v>133</v>
      </c>
      <c r="L3" s="21" t="s">
        <v>133</v>
      </c>
      <c r="M3" s="21" t="s">
        <v>133</v>
      </c>
      <c r="N3" s="21" t="s">
        <v>133</v>
      </c>
      <c r="O3" s="21" t="s">
        <v>133</v>
      </c>
      <c r="P3" s="21" t="s">
        <v>133</v>
      </c>
      <c r="Q3" s="21" t="s">
        <v>133</v>
      </c>
    </row>
    <row r="4" spans="1:17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7" ht="24.75">
      <c r="A6" s="20" t="s">
        <v>137</v>
      </c>
      <c r="C6" s="20" t="s">
        <v>135</v>
      </c>
      <c r="D6" s="20" t="s">
        <v>135</v>
      </c>
      <c r="E6" s="20" t="s">
        <v>135</v>
      </c>
      <c r="F6" s="20" t="s">
        <v>135</v>
      </c>
      <c r="G6" s="20" t="s">
        <v>135</v>
      </c>
      <c r="H6" s="20" t="s">
        <v>135</v>
      </c>
      <c r="I6" s="20" t="s">
        <v>135</v>
      </c>
      <c r="K6" s="20" t="s">
        <v>136</v>
      </c>
      <c r="L6" s="20" t="s">
        <v>136</v>
      </c>
      <c r="M6" s="20" t="s">
        <v>136</v>
      </c>
      <c r="N6" s="20" t="s">
        <v>136</v>
      </c>
      <c r="O6" s="20" t="s">
        <v>136</v>
      </c>
      <c r="P6" s="20" t="s">
        <v>136</v>
      </c>
      <c r="Q6" s="20" t="s">
        <v>136</v>
      </c>
    </row>
    <row r="7" spans="1:17" ht="24.75">
      <c r="A7" s="20" t="s">
        <v>137</v>
      </c>
      <c r="C7" s="20" t="s">
        <v>184</v>
      </c>
      <c r="E7" s="20" t="s">
        <v>181</v>
      </c>
      <c r="G7" s="20" t="s">
        <v>182</v>
      </c>
      <c r="I7" s="20" t="s">
        <v>185</v>
      </c>
      <c r="K7" s="20" t="s">
        <v>184</v>
      </c>
      <c r="M7" s="20" t="s">
        <v>181</v>
      </c>
      <c r="O7" s="20" t="s">
        <v>182</v>
      </c>
      <c r="Q7" s="20" t="s">
        <v>185</v>
      </c>
    </row>
    <row r="8" spans="1:17">
      <c r="A8" s="1" t="s">
        <v>90</v>
      </c>
      <c r="C8" s="6">
        <v>0</v>
      </c>
      <c r="D8" s="6"/>
      <c r="E8" s="6">
        <v>0</v>
      </c>
      <c r="F8" s="6"/>
      <c r="G8" s="6">
        <v>959321137</v>
      </c>
      <c r="H8" s="6"/>
      <c r="I8" s="6">
        <f>C8+E8+G8</f>
        <v>959321137</v>
      </c>
      <c r="J8" s="6"/>
      <c r="K8" s="6">
        <v>0</v>
      </c>
      <c r="L8" s="6"/>
      <c r="M8" s="6">
        <v>0</v>
      </c>
      <c r="N8" s="6"/>
      <c r="O8" s="6">
        <v>2308634412</v>
      </c>
      <c r="P8" s="6"/>
      <c r="Q8" s="6">
        <f>K8+M8+O8</f>
        <v>2308634412</v>
      </c>
    </row>
    <row r="9" spans="1:17">
      <c r="A9" s="1" t="s">
        <v>94</v>
      </c>
      <c r="C9" s="6">
        <v>0</v>
      </c>
      <c r="D9" s="6"/>
      <c r="E9" s="6">
        <v>0</v>
      </c>
      <c r="F9" s="6"/>
      <c r="G9" s="6">
        <v>1513419147</v>
      </c>
      <c r="H9" s="6"/>
      <c r="I9" s="6">
        <f t="shared" ref="I9:I29" si="0">C9+E9+G9</f>
        <v>1513419147</v>
      </c>
      <c r="J9" s="6"/>
      <c r="K9" s="6">
        <v>0</v>
      </c>
      <c r="L9" s="6"/>
      <c r="M9" s="6">
        <v>0</v>
      </c>
      <c r="N9" s="6"/>
      <c r="O9" s="6">
        <v>6896476017</v>
      </c>
      <c r="P9" s="6"/>
      <c r="Q9" s="6">
        <f t="shared" ref="Q9:Q29" si="1">K9+M9+O9</f>
        <v>6896476017</v>
      </c>
    </row>
    <row r="10" spans="1:17">
      <c r="A10" s="1" t="s">
        <v>100</v>
      </c>
      <c r="C10" s="6">
        <v>298973054</v>
      </c>
      <c r="D10" s="6"/>
      <c r="E10" s="6">
        <v>0</v>
      </c>
      <c r="F10" s="6"/>
      <c r="G10" s="6">
        <v>427967654</v>
      </c>
      <c r="H10" s="6"/>
      <c r="I10" s="6">
        <f t="shared" si="0"/>
        <v>726940708</v>
      </c>
      <c r="J10" s="6"/>
      <c r="K10" s="6">
        <v>1679693794</v>
      </c>
      <c r="L10" s="6"/>
      <c r="M10" s="6">
        <v>0</v>
      </c>
      <c r="N10" s="6"/>
      <c r="O10" s="6">
        <v>427967654</v>
      </c>
      <c r="P10" s="6"/>
      <c r="Q10" s="6">
        <f t="shared" si="1"/>
        <v>2107661448</v>
      </c>
    </row>
    <row r="11" spans="1:17">
      <c r="A11" s="1" t="s">
        <v>108</v>
      </c>
      <c r="C11" s="6">
        <v>9159537</v>
      </c>
      <c r="D11" s="6"/>
      <c r="E11" s="6">
        <v>0</v>
      </c>
      <c r="F11" s="6"/>
      <c r="G11" s="6">
        <v>48540637</v>
      </c>
      <c r="H11" s="6"/>
      <c r="I11" s="6">
        <f t="shared" si="0"/>
        <v>57700174</v>
      </c>
      <c r="J11" s="6"/>
      <c r="K11" s="6">
        <v>94173466</v>
      </c>
      <c r="L11" s="6"/>
      <c r="M11" s="6">
        <v>0</v>
      </c>
      <c r="N11" s="6"/>
      <c r="O11" s="6">
        <v>48540637</v>
      </c>
      <c r="P11" s="6"/>
      <c r="Q11" s="6">
        <f t="shared" si="1"/>
        <v>142714103</v>
      </c>
    </row>
    <row r="12" spans="1:17">
      <c r="A12" s="1" t="s">
        <v>111</v>
      </c>
      <c r="C12" s="6">
        <v>312046904</v>
      </c>
      <c r="D12" s="6"/>
      <c r="E12" s="6">
        <v>0</v>
      </c>
      <c r="F12" s="6"/>
      <c r="G12" s="6">
        <v>-152659822</v>
      </c>
      <c r="H12" s="6"/>
      <c r="I12" s="6">
        <f t="shared" si="0"/>
        <v>159387082</v>
      </c>
      <c r="J12" s="6"/>
      <c r="K12" s="6">
        <v>6323609615</v>
      </c>
      <c r="L12" s="6"/>
      <c r="M12" s="6">
        <v>0</v>
      </c>
      <c r="N12" s="6"/>
      <c r="O12" s="6">
        <v>451491714</v>
      </c>
      <c r="P12" s="6"/>
      <c r="Q12" s="6">
        <f t="shared" si="1"/>
        <v>6775101329</v>
      </c>
    </row>
    <row r="13" spans="1:17">
      <c r="A13" s="1" t="s">
        <v>97</v>
      </c>
      <c r="C13" s="6">
        <v>0</v>
      </c>
      <c r="D13" s="6"/>
      <c r="E13" s="6">
        <v>0</v>
      </c>
      <c r="F13" s="6"/>
      <c r="G13" s="6">
        <v>2469332708</v>
      </c>
      <c r="H13" s="6"/>
      <c r="I13" s="6">
        <f t="shared" si="0"/>
        <v>2469332708</v>
      </c>
      <c r="J13" s="6"/>
      <c r="K13" s="6">
        <v>0</v>
      </c>
      <c r="L13" s="6"/>
      <c r="M13" s="6">
        <v>0</v>
      </c>
      <c r="N13" s="6"/>
      <c r="O13" s="6">
        <v>4635380757</v>
      </c>
      <c r="P13" s="6"/>
      <c r="Q13" s="6">
        <f t="shared" si="1"/>
        <v>4635380757</v>
      </c>
    </row>
    <row r="14" spans="1:17">
      <c r="A14" s="1" t="s">
        <v>103</v>
      </c>
      <c r="C14" s="6">
        <v>0</v>
      </c>
      <c r="D14" s="6"/>
      <c r="E14" s="6">
        <v>0</v>
      </c>
      <c r="F14" s="6"/>
      <c r="G14" s="6">
        <v>6160186435</v>
      </c>
      <c r="H14" s="6"/>
      <c r="I14" s="6">
        <f t="shared" si="0"/>
        <v>6160186435</v>
      </c>
      <c r="J14" s="6"/>
      <c r="K14" s="6">
        <v>0</v>
      </c>
      <c r="L14" s="6"/>
      <c r="M14" s="6">
        <v>0</v>
      </c>
      <c r="N14" s="6"/>
      <c r="O14" s="6">
        <v>6160186435</v>
      </c>
      <c r="P14" s="6"/>
      <c r="Q14" s="6">
        <f t="shared" si="1"/>
        <v>6160186435</v>
      </c>
    </row>
    <row r="15" spans="1:17">
      <c r="A15" s="1" t="s">
        <v>105</v>
      </c>
      <c r="C15" s="6">
        <v>301527310</v>
      </c>
      <c r="D15" s="6"/>
      <c r="E15" s="6">
        <v>0</v>
      </c>
      <c r="F15" s="6"/>
      <c r="G15" s="6">
        <v>-841357472</v>
      </c>
      <c r="H15" s="6"/>
      <c r="I15" s="6">
        <f t="shared" si="0"/>
        <v>-539830162</v>
      </c>
      <c r="J15" s="6"/>
      <c r="K15" s="6">
        <v>970851832</v>
      </c>
      <c r="L15" s="6"/>
      <c r="M15" s="6">
        <v>0</v>
      </c>
      <c r="N15" s="6"/>
      <c r="O15" s="6">
        <v>-841357472</v>
      </c>
      <c r="P15" s="6"/>
      <c r="Q15" s="6">
        <f t="shared" si="1"/>
        <v>129494360</v>
      </c>
    </row>
    <row r="16" spans="1:17">
      <c r="A16" s="1" t="s">
        <v>167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0"/>
        <v>0</v>
      </c>
      <c r="J16" s="6"/>
      <c r="K16" s="6">
        <v>0</v>
      </c>
      <c r="L16" s="6"/>
      <c r="M16" s="6">
        <v>0</v>
      </c>
      <c r="N16" s="6"/>
      <c r="O16" s="6">
        <v>4488315</v>
      </c>
      <c r="P16" s="6"/>
      <c r="Q16" s="6">
        <f t="shared" si="1"/>
        <v>4488315</v>
      </c>
    </row>
    <row r="17" spans="1:17">
      <c r="A17" s="1" t="s">
        <v>168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0</v>
      </c>
      <c r="L17" s="6"/>
      <c r="M17" s="6">
        <v>0</v>
      </c>
      <c r="N17" s="6"/>
      <c r="O17" s="6">
        <v>49427734</v>
      </c>
      <c r="P17" s="6"/>
      <c r="Q17" s="6">
        <f t="shared" si="1"/>
        <v>49427734</v>
      </c>
    </row>
    <row r="18" spans="1:17">
      <c r="A18" s="1" t="s">
        <v>142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6">
        <v>5076094942</v>
      </c>
      <c r="L18" s="6"/>
      <c r="M18" s="6">
        <v>0</v>
      </c>
      <c r="N18" s="6"/>
      <c r="O18" s="6">
        <v>1746126170</v>
      </c>
      <c r="P18" s="6"/>
      <c r="Q18" s="6">
        <f t="shared" si="1"/>
        <v>6822221112</v>
      </c>
    </row>
    <row r="19" spans="1:17">
      <c r="A19" s="1" t="s">
        <v>169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0"/>
        <v>0</v>
      </c>
      <c r="J19" s="6"/>
      <c r="K19" s="6">
        <v>0</v>
      </c>
      <c r="L19" s="6"/>
      <c r="M19" s="6">
        <v>0</v>
      </c>
      <c r="N19" s="6"/>
      <c r="O19" s="6">
        <v>641759373</v>
      </c>
      <c r="P19" s="6"/>
      <c r="Q19" s="6">
        <f t="shared" si="1"/>
        <v>641759373</v>
      </c>
    </row>
    <row r="20" spans="1:17">
      <c r="A20" s="1" t="s">
        <v>170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0"/>
        <v>0</v>
      </c>
      <c r="J20" s="6"/>
      <c r="K20" s="6">
        <v>0</v>
      </c>
      <c r="L20" s="6"/>
      <c r="M20" s="6">
        <v>0</v>
      </c>
      <c r="N20" s="6"/>
      <c r="O20" s="6">
        <v>49463036</v>
      </c>
      <c r="P20" s="6"/>
      <c r="Q20" s="6">
        <f t="shared" si="1"/>
        <v>49463036</v>
      </c>
    </row>
    <row r="21" spans="1:17">
      <c r="A21" s="1" t="s">
        <v>171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6">
        <v>0</v>
      </c>
      <c r="L21" s="6"/>
      <c r="M21" s="6">
        <v>0</v>
      </c>
      <c r="N21" s="6"/>
      <c r="O21" s="6">
        <v>179862549</v>
      </c>
      <c r="P21" s="6"/>
      <c r="Q21" s="6">
        <f t="shared" si="1"/>
        <v>179862549</v>
      </c>
    </row>
    <row r="22" spans="1:17">
      <c r="A22" s="1" t="s">
        <v>172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0"/>
        <v>0</v>
      </c>
      <c r="J22" s="6"/>
      <c r="K22" s="6">
        <v>0</v>
      </c>
      <c r="L22" s="6"/>
      <c r="M22" s="6">
        <v>0</v>
      </c>
      <c r="N22" s="6"/>
      <c r="O22" s="6">
        <v>6768346969</v>
      </c>
      <c r="P22" s="6"/>
      <c r="Q22" s="6">
        <f t="shared" si="1"/>
        <v>6768346969</v>
      </c>
    </row>
    <row r="23" spans="1:17">
      <c r="A23" s="1" t="s">
        <v>173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6">
        <v>0</v>
      </c>
      <c r="L23" s="6"/>
      <c r="M23" s="6">
        <v>0</v>
      </c>
      <c r="N23" s="6"/>
      <c r="O23" s="6">
        <v>7736980</v>
      </c>
      <c r="P23" s="6"/>
      <c r="Q23" s="6">
        <f t="shared" si="1"/>
        <v>7736980</v>
      </c>
    </row>
    <row r="24" spans="1:17">
      <c r="A24" s="1" t="s">
        <v>174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6">
        <v>0</v>
      </c>
      <c r="L24" s="6"/>
      <c r="M24" s="6">
        <v>0</v>
      </c>
      <c r="N24" s="6"/>
      <c r="O24" s="6">
        <v>5731279259</v>
      </c>
      <c r="P24" s="6"/>
      <c r="Q24" s="6">
        <f t="shared" si="1"/>
        <v>5731279259</v>
      </c>
    </row>
    <row r="25" spans="1:17">
      <c r="A25" s="1" t="s">
        <v>175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0</v>
      </c>
      <c r="L25" s="6"/>
      <c r="M25" s="6">
        <v>0</v>
      </c>
      <c r="N25" s="6"/>
      <c r="O25" s="6">
        <v>3012837210</v>
      </c>
      <c r="P25" s="6"/>
      <c r="Q25" s="6">
        <f t="shared" si="1"/>
        <v>3012837210</v>
      </c>
    </row>
    <row r="26" spans="1:17">
      <c r="A26" s="1" t="s">
        <v>176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0</v>
      </c>
      <c r="L26" s="6"/>
      <c r="M26" s="6">
        <v>0</v>
      </c>
      <c r="N26" s="6"/>
      <c r="O26" s="6">
        <v>609894515</v>
      </c>
      <c r="P26" s="6"/>
      <c r="Q26" s="6">
        <f t="shared" si="1"/>
        <v>609894515</v>
      </c>
    </row>
    <row r="27" spans="1:17">
      <c r="A27" s="1" t="s">
        <v>177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0</v>
      </c>
      <c r="L27" s="6"/>
      <c r="M27" s="6">
        <v>0</v>
      </c>
      <c r="N27" s="6"/>
      <c r="O27" s="6">
        <v>669878563</v>
      </c>
      <c r="P27" s="6"/>
      <c r="Q27" s="6">
        <f t="shared" si="1"/>
        <v>669878563</v>
      </c>
    </row>
    <row r="28" spans="1:17">
      <c r="A28" s="1" t="s">
        <v>178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0</v>
      </c>
      <c r="L28" s="6"/>
      <c r="M28" s="6">
        <v>0</v>
      </c>
      <c r="N28" s="6"/>
      <c r="O28" s="6">
        <v>186711479</v>
      </c>
      <c r="P28" s="6"/>
      <c r="Q28" s="6">
        <f t="shared" si="1"/>
        <v>186711479</v>
      </c>
    </row>
    <row r="29" spans="1:17" ht="24.75" thickBot="1">
      <c r="A29" s="1" t="s">
        <v>179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0</v>
      </c>
      <c r="L29" s="6"/>
      <c r="M29" s="6">
        <v>0</v>
      </c>
      <c r="N29" s="6"/>
      <c r="O29" s="6">
        <v>198713979</v>
      </c>
      <c r="P29" s="6"/>
      <c r="Q29" s="6">
        <f t="shared" si="1"/>
        <v>198713979</v>
      </c>
    </row>
    <row r="30" spans="1:17" ht="24.75" thickBot="1">
      <c r="A30" s="1" t="s">
        <v>80</v>
      </c>
      <c r="C30" s="5">
        <f>SUM(C8:C29)</f>
        <v>921706805</v>
      </c>
      <c r="D30" s="4"/>
      <c r="E30" s="5">
        <f>SUM(E8:E29)</f>
        <v>0</v>
      </c>
      <c r="F30" s="4"/>
      <c r="G30" s="5">
        <f>SUM(G8:G29)</f>
        <v>10584750424</v>
      </c>
      <c r="H30" s="4"/>
      <c r="I30" s="17">
        <f>SUM(I8:I29)</f>
        <v>11506457229</v>
      </c>
      <c r="J30" s="4"/>
      <c r="K30" s="5">
        <f>SUM(K8:K29)</f>
        <v>14144423649</v>
      </c>
      <c r="L30" s="4"/>
      <c r="M30" s="5">
        <f>SUM(M8:M29)</f>
        <v>0</v>
      </c>
      <c r="N30" s="4"/>
      <c r="O30" s="5">
        <f>SUM(O8:O29)</f>
        <v>39943846285</v>
      </c>
      <c r="P30" s="4"/>
      <c r="Q30" s="5">
        <f>SUM(Q8:Q29)</f>
        <v>54088269934</v>
      </c>
    </row>
    <row r="31" spans="1:17" ht="24.75" thickTop="1">
      <c r="C31" s="2"/>
      <c r="G31" s="2"/>
      <c r="K31" s="2"/>
      <c r="O31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Ghayouri, Ali</cp:lastModifiedBy>
  <dcterms:created xsi:type="dcterms:W3CDTF">2024-02-27T10:01:01Z</dcterms:created>
  <dcterms:modified xsi:type="dcterms:W3CDTF">2024-02-28T08:54:06Z</dcterms:modified>
</cp:coreProperties>
</file>