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هر ماه\"/>
    </mc:Choice>
  </mc:AlternateContent>
  <xr:revisionPtr revIDLastSave="0" documentId="13_ncr:1_{FC5FA888-1CD9-43EB-9397-C20049A1AD4C}" xr6:coauthVersionLast="47" xr6:coauthVersionMax="47" xr10:uidLastSave="{00000000-0000-0000-0000-000000000000}"/>
  <bookViews>
    <workbookView xWindow="-120" yWindow="-120" windowWidth="29040" windowHeight="15720" tabRatio="902" activeTab="3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سود اوراق بهادار" sheetId="16" r:id="rId9"/>
    <sheet name="سودسپرده بانکی" sheetId="7" r:id="rId10"/>
    <sheet name="درآمد سود سهام" sheetId="8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10" l="1"/>
  <c r="E11" i="15" l="1"/>
  <c r="C11" i="15"/>
  <c r="E10" i="15" s="1"/>
  <c r="G11" i="15"/>
  <c r="E9" i="15"/>
  <c r="E7" i="15"/>
  <c r="C10" i="15"/>
  <c r="C9" i="15"/>
  <c r="C8" i="15"/>
  <c r="C7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S76" i="11"/>
  <c r="U83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8" i="11"/>
  <c r="K83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8" i="11"/>
  <c r="C83" i="11"/>
  <c r="E83" i="11"/>
  <c r="G83" i="11"/>
  <c r="I83" i="11"/>
  <c r="M83" i="11"/>
  <c r="O83" i="11"/>
  <c r="Q83" i="11"/>
  <c r="S83" i="11"/>
  <c r="S65" i="11"/>
  <c r="S66" i="11"/>
  <c r="S67" i="11"/>
  <c r="S68" i="11"/>
  <c r="S69" i="11"/>
  <c r="S70" i="11"/>
  <c r="S71" i="11"/>
  <c r="S72" i="11"/>
  <c r="S73" i="11"/>
  <c r="S74" i="11"/>
  <c r="S75" i="11"/>
  <c r="S77" i="11"/>
  <c r="S78" i="11"/>
  <c r="S79" i="11"/>
  <c r="S80" i="11"/>
  <c r="S81" i="11"/>
  <c r="S8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8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8" i="11"/>
  <c r="O29" i="10"/>
  <c r="Q29" i="10"/>
  <c r="I29" i="10"/>
  <c r="M29" i="10"/>
  <c r="Q27" i="10"/>
  <c r="Q26" i="10"/>
  <c r="Q25" i="10"/>
  <c r="Q24" i="10"/>
  <c r="Q23" i="10"/>
  <c r="Q22" i="10"/>
  <c r="Q21" i="10"/>
  <c r="Q20" i="10"/>
  <c r="Q19" i="10"/>
  <c r="Q18" i="10"/>
  <c r="G29" i="10"/>
  <c r="I22" i="10"/>
  <c r="I28" i="10"/>
  <c r="I27" i="10"/>
  <c r="I26" i="10"/>
  <c r="I25" i="10"/>
  <c r="I24" i="10"/>
  <c r="I23" i="10"/>
  <c r="I21" i="10"/>
  <c r="I20" i="10"/>
  <c r="I19" i="10"/>
  <c r="I18" i="10"/>
  <c r="E29" i="10"/>
  <c r="Q9" i="10"/>
  <c r="Q10" i="10"/>
  <c r="Q11" i="10"/>
  <c r="Q12" i="10"/>
  <c r="Q13" i="10"/>
  <c r="Q14" i="10"/>
  <c r="Q15" i="10"/>
  <c r="Q16" i="10"/>
  <c r="Q17" i="10"/>
  <c r="Q8" i="10"/>
  <c r="I8" i="10"/>
  <c r="I9" i="10"/>
  <c r="I10" i="10"/>
  <c r="I11" i="10"/>
  <c r="I12" i="10"/>
  <c r="I13" i="10"/>
  <c r="I14" i="10"/>
  <c r="I15" i="10"/>
  <c r="I16" i="10"/>
  <c r="I17" i="10"/>
  <c r="Q73" i="9"/>
  <c r="Q71" i="9"/>
  <c r="M73" i="9"/>
  <c r="G73" i="9"/>
  <c r="E73" i="9"/>
  <c r="I72" i="9"/>
  <c r="I71" i="9"/>
  <c r="I65" i="9"/>
  <c r="I66" i="9"/>
  <c r="I67" i="9"/>
  <c r="I68" i="9"/>
  <c r="I69" i="9"/>
  <c r="I70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8" i="9"/>
  <c r="I73" i="9" s="1"/>
  <c r="Q70" i="9"/>
  <c r="Q69" i="9"/>
  <c r="Q68" i="9"/>
  <c r="Q67" i="9"/>
  <c r="Q66" i="9"/>
  <c r="Q6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72" i="9"/>
  <c r="Q8" i="9"/>
  <c r="O73" i="9"/>
  <c r="M9" i="7"/>
  <c r="M10" i="7"/>
  <c r="M11" i="7"/>
  <c r="M12" i="7"/>
  <c r="M13" i="7"/>
  <c r="M14" i="7"/>
  <c r="M15" i="7"/>
  <c r="M16" i="7"/>
  <c r="M8" i="7"/>
  <c r="G9" i="7"/>
  <c r="G10" i="7"/>
  <c r="G11" i="7"/>
  <c r="G12" i="7"/>
  <c r="G13" i="7"/>
  <c r="G14" i="7"/>
  <c r="G15" i="7"/>
  <c r="G16" i="7"/>
  <c r="G8" i="7"/>
  <c r="K17" i="7"/>
  <c r="I17" i="7"/>
  <c r="E17" i="7"/>
  <c r="C17" i="7"/>
  <c r="M9" i="16"/>
  <c r="K9" i="16"/>
  <c r="I9" i="16"/>
  <c r="G9" i="16"/>
  <c r="E9" i="16"/>
  <c r="C9" i="16"/>
  <c r="K18" i="6"/>
  <c r="K9" i="6"/>
  <c r="K10" i="6"/>
  <c r="K11" i="6"/>
  <c r="K12" i="6"/>
  <c r="K13" i="6"/>
  <c r="K14" i="6"/>
  <c r="K15" i="6"/>
  <c r="K16" i="6"/>
  <c r="K17" i="6"/>
  <c r="K8" i="6"/>
  <c r="W68" i="1"/>
  <c r="Y68" i="1"/>
  <c r="U68" i="1"/>
  <c r="O68" i="1"/>
  <c r="K68" i="1"/>
  <c r="G68" i="1"/>
  <c r="E68" i="1"/>
  <c r="E8" i="15" l="1"/>
  <c r="M17" i="7"/>
  <c r="G17" i="7"/>
  <c r="E10" i="14"/>
  <c r="C10" i="14"/>
  <c r="I17" i="13"/>
  <c r="E17" i="13"/>
  <c r="Q9" i="12"/>
  <c r="O9" i="12"/>
  <c r="M9" i="12"/>
  <c r="K9" i="12"/>
  <c r="I9" i="12"/>
  <c r="G9" i="12"/>
  <c r="E9" i="12"/>
  <c r="C9" i="12"/>
  <c r="S10" i="8"/>
  <c r="Q10" i="8"/>
  <c r="O10" i="8"/>
  <c r="M10" i="8"/>
  <c r="K10" i="8"/>
  <c r="I10" i="8"/>
  <c r="I18" i="6"/>
  <c r="G18" i="6"/>
  <c r="E18" i="6"/>
  <c r="C18" i="6"/>
  <c r="AI10" i="3"/>
  <c r="AG10" i="3"/>
  <c r="AA10" i="3"/>
  <c r="W10" i="3"/>
  <c r="S10" i="3"/>
  <c r="Q10" i="3"/>
</calcChain>
</file>

<file path=xl/sharedStrings.xml><?xml version="1.0" encoding="utf-8"?>
<sst xmlns="http://schemas.openxmlformats.org/spreadsheetml/2006/main" count="1318" uniqueCount="167">
  <si>
    <t>صندوق سرمایه‌گذاری مشترک امید توسعه</t>
  </si>
  <si>
    <t>صورت وضعیت پورتفوی</t>
  </si>
  <si>
    <t>برای ماه منتهی به 1403/07/30</t>
  </si>
  <si>
    <t>نام شرکت</t>
  </si>
  <si>
    <t>1403/06/31</t>
  </si>
  <si>
    <t>تغییرات طی دوره</t>
  </si>
  <si>
    <t>1403/07/30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</si>
  <si>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</si>
  <si>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</si>
  <si>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</si>
  <si>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</si>
  <si>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</si>
  <si>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</si>
  <si>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</si>
  <si>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</si>
  <si>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شستا-1100-1403/07/11</t>
  </si>
  <si>
    <t>ایران‌ خودرو</t>
  </si>
  <si>
    <t>بانک خاورمیانه</t>
  </si>
  <si>
    <t>بانک ملت</t>
  </si>
  <si>
    <t>بهمن  دیزل</t>
  </si>
  <si>
    <t>بیمه اتکایی ایران معین</t>
  </si>
  <si>
    <t>پارس‌ دارو</t>
  </si>
  <si>
    <t>پالایش نفت اصفهان</t>
  </si>
  <si>
    <t>پالایش نفت بندرعباس</t>
  </si>
  <si>
    <t>پالایش نفت تبریز</t>
  </si>
  <si>
    <t>پتروشیمی پردیس</t>
  </si>
  <si>
    <t>پتروشیمی تندگویان</t>
  </si>
  <si>
    <t>پتروشیمی زاگرس</t>
  </si>
  <si>
    <t>پتروشیمی‌شیراز</t>
  </si>
  <si>
    <t>تراکتورسازی‌ایران‌</t>
  </si>
  <si>
    <t>توزیع دارو پخش</t>
  </si>
  <si>
    <t>توسعه معدنی و صنعتی صبانور</t>
  </si>
  <si>
    <t>توسعه‌معادن‌وفلزات‌</t>
  </si>
  <si>
    <t>تولیدی چدن سازان</t>
  </si>
  <si>
    <t>داروپخش‌ (هلدینگ‌</t>
  </si>
  <si>
    <t>زغال سنگ پروده طبس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</si>
  <si>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</si>
  <si>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</si>
  <si>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</si>
  <si>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</si>
  <si>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سرمایه‌ گذاری‌ آتیه‌ دماوند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</si>
  <si>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</si>
  <si>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</si>
  <si>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</si>
  <si>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</si>
  <si>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</si>
  <si>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</si>
  <si>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</si>
  <si>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</si>
  <si>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</si>
  <si>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</si>
  <si>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</si>
  <si>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صنایع پتروشیمی کرمانشاه</t>
  </si>
  <si>
    <t>صنایع‌ کاشی‌ و سرامیک‌ سینا</t>
  </si>
  <si>
    <t>صنعتی دوده فام</t>
  </si>
  <si>
    <t>فولاد آلیاژی ایران</t>
  </si>
  <si>
    <t>فولاد مبارکه اصفهان</t>
  </si>
  <si>
    <t>قاسم ایران</t>
  </si>
  <si>
    <t>گروه‌بهمن‌</t>
  </si>
  <si>
    <t>گسترش سوخت سبززاگرس(سهامی عام)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</si>
  <si>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</si>
  <si>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</si>
  <si>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</si>
  <si>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</si>
  <si>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مس‌ شهیدباهنر</t>
  </si>
  <si>
    <t>ملی‌ صنایع‌ مس‌ ایران‌</t>
  </si>
  <si>
    <t>نفت سپاهان</t>
  </si>
  <si>
    <t>نفت‌ بهران‌</t>
  </si>
  <si>
    <t>نورایستا پلاستیک</t>
  </si>
  <si>
    <t>نوردوقطعات‌ فولادی‌</t>
  </si>
  <si>
    <t>کشت و دامداری فکا</t>
  </si>
  <si>
    <t>کویر تایر</t>
  </si>
  <si>
    <t>اختیارف شستا-950-1403/08/09</t>
  </si>
  <si>
    <t>اختیارخ شستا-1100-1403/07/11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</si>
  <si>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</si>
  <si>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</si>
  <si>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</si>
  <si>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</si>
  <si>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</si>
  <si>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</si>
  <si>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</si>
  <si>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</si>
  <si>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</si>
  <si>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</si>
  <si>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دولت94-ش.خ030816</t>
  </si>
  <si>
    <t>بله</t>
  </si>
  <si>
    <t>1400/09/16</t>
  </si>
  <si>
    <t>1403/08/16</t>
  </si>
  <si>
    <t>0.20%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</si>
  <si>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</si>
  <si>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</si>
  <si>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</si>
  <si>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</si>
  <si>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</si>
  <si>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</si>
  <si>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</si>
  <si>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4491619461</t>
  </si>
  <si>
    <t>بانک پاسارگاد هفت تیر</t>
  </si>
  <si>
    <t>207-8100-15888888-1</t>
  </si>
  <si>
    <t xml:space="preserve">بانک خاورمیانه ظفر </t>
  </si>
  <si>
    <t>1009-10-810-707074687</t>
  </si>
  <si>
    <t>بانک خاورمیانه آفریقا</t>
  </si>
  <si>
    <t>100960935000000712</t>
  </si>
  <si>
    <t>بانک صادرات بورس کالا</t>
  </si>
  <si>
    <t>0219067620003</t>
  </si>
  <si>
    <t>0407313019003</t>
  </si>
  <si>
    <t>0407331272008</t>
  </si>
  <si>
    <t>بانک صادرات سپهبد قرنی</t>
  </si>
  <si>
    <t>0407352615002</t>
  </si>
  <si>
    <t xml:space="preserve">بانک صادرات سپهبد قرنی  </t>
  </si>
  <si>
    <t>0407385594006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</si>
  <si>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</si>
  <si>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</si>
  <si>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</si>
  <si>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</si>
  <si>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</si>
  <si>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</si>
  <si>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</si>
  <si>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</si>
  <si>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</si>
  <si>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</si>
  <si>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</si>
  <si>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</si>
  <si>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</si>
  <si>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</si>
  <si>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1403/07/10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</si>
  <si>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</si>
  <si>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</si>
  <si>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</si>
  <si>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</si>
  <si>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</si>
  <si>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</si>
  <si>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</si>
  <si>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</si>
  <si>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</si>
  <si>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</si>
  <si>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</si>
  <si>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</si>
  <si>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</si>
  <si>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</si>
  <si>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</si>
  <si>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</si>
  <si>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</si>
  <si>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</si>
  <si>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</si>
  <si>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1403/07/01</t>
  </si>
  <si>
    <t>ارزشیابی اوراق اختیارخ شستا-1100-1403/08/09</t>
  </si>
  <si>
    <t>ارزشیابی اوراق اختیارخ خساپا-2200-1403/08/30</t>
  </si>
  <si>
    <t>ارزشیابی اوراق اختیارخ خساپا-2400-1403/08/30</t>
  </si>
  <si>
    <t>ارزشیابی اوراق اختیارخ خودرو-2400-1403/09/07</t>
  </si>
  <si>
    <t>ارزشیابی اوراق اختیارخ خودرو-2600-1403/09/07</t>
  </si>
  <si>
    <t>ارزشیابی اوراق اختیارخ وبملت-2000-1403/09/28</t>
  </si>
  <si>
    <t>ارزشیابی اوراق اختیارخ وبملت-2200-1403/09/28</t>
  </si>
  <si>
    <t>-</t>
  </si>
  <si>
    <t>اختیارخ شستا-1200-1403/08/09</t>
  </si>
  <si>
    <t>اختیارخ خودرو-2600-1403/07/04</t>
  </si>
  <si>
    <t>اختیارخ خودرو-2600-1403/08/02</t>
  </si>
  <si>
    <t>اختیارخ خساپا-2400-1403/07/25</t>
  </si>
  <si>
    <t>اختیارخ خساپا-2600-1403/07/25</t>
  </si>
  <si>
    <t>اختیارخ وبملت-1800-1403/07/25</t>
  </si>
  <si>
    <t>اختیارخ وبملت-1900-1403/07/25</t>
  </si>
  <si>
    <t>اختیارخ وبملت-2000-1403/07/25</t>
  </si>
  <si>
    <t>اختیارخ خودرو-2600-1403/09/07</t>
  </si>
  <si>
    <t xml:space="preserve"> سایر درآمدهای تنزیل سود بانک</t>
  </si>
  <si>
    <t>از ابتدای سال مالی</t>
  </si>
  <si>
    <t>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</si>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</sst>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#,##0_ ;\-#,##0\ "/>
  </numFmts>
  <fonts count="9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b/>
      <sz val="12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b/>
      <sz val="12"/>
      <color theme="1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3" fontId="4" fillId="0" borderId="2" xfId="0" applyNumberFormat="1" applyFont="1" applyBorder="1"/>
    <xf numFmtId="164" fontId="6" fillId="0" borderId="0" xfId="0" applyNumberFormat="1" applyFont="1" applyAlignment="1">
      <alignment horizontal="center" vertical="center" readingOrder="2"/>
    </xf>
    <xf numFmtId="0" fontId="4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 vertical="center" readingOrder="2"/>
    </xf>
    <xf numFmtId="164" fontId="7" fillId="0" borderId="0" xfId="0" applyNumberFormat="1" applyFont="1" applyAlignment="1">
      <alignment horizontal="center" vertical="center" readingOrder="2"/>
    </xf>
    <xf numFmtId="164" fontId="7" fillId="0" borderId="3" xfId="0" applyNumberFormat="1" applyFont="1" applyBorder="1" applyAlignment="1">
      <alignment horizontal="center" vertical="center" readingOrder="2"/>
    </xf>
    <xf numFmtId="10" fontId="4" fillId="0" borderId="0" xfId="2" applyNumberFormat="1" applyFont="1" applyAlignment="1">
      <alignment horizontal="center"/>
    </xf>
    <xf numFmtId="10" fontId="7" fillId="0" borderId="3" xfId="2" applyNumberFormat="1" applyFont="1" applyBorder="1" applyAlignment="1">
      <alignment horizontal="center" vertical="center" readingOrder="2"/>
    </xf>
    <xf numFmtId="3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/>
    <xf numFmtId="10" fontId="6" fillId="0" borderId="0" xfId="2" applyNumberFormat="1" applyFont="1" applyAlignment="1">
      <alignment horizontal="center" vertical="center" readingOrder="2"/>
    </xf>
    <xf numFmtId="10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65" fontId="8" fillId="0" borderId="0" xfId="1" applyNumberFormat="1" applyFont="1" applyAlignment="1">
      <alignment horizontal="center"/>
    </xf>
    <xf numFmtId="164" fontId="6" fillId="0" borderId="0" xfId="0" applyNumberFormat="1" applyFont="1" applyFill="1" applyAlignment="1">
      <alignment horizontal="center" vertical="center" readingOrder="2"/>
    </xf>
    <xf numFmtId="164" fontId="6" fillId="0" borderId="3" xfId="0" applyNumberFormat="1" applyFont="1" applyFill="1" applyBorder="1" applyAlignment="1">
      <alignment horizontal="center" vertical="center" readingOrder="2"/>
    </xf>
    <xf numFmtId="0" fontId="4" fillId="0" borderId="0" xfId="0" applyFont="1" applyFill="1"/>
    <xf numFmtId="164" fontId="4" fillId="0" borderId="0" xfId="0" applyNumberFormat="1" applyFont="1" applyFill="1"/>
    <xf numFmtId="10" fontId="4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0" fontId="4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1"/>
  <sheetViews>
    <sheetView rightToLeft="1" topLeftCell="D1" workbookViewId="0">
      <selection activeCell="M65" sqref="M65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19" style="2" customWidth="1"/>
    <col min="12" max="12" width="1" style="2" customWidth="1"/>
    <col min="13" max="13" width="19" style="2" customWidth="1"/>
    <col min="14" max="14" width="1" style="2" customWidth="1"/>
    <col min="15" max="15" width="22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  <c r="T2" s="30" t="s">
        <v>0</v>
      </c>
      <c r="U2" s="30" t="s">
        <v>0</v>
      </c>
      <c r="V2" s="30" t="s">
        <v>0</v>
      </c>
      <c r="W2" s="30" t="s">
        <v>0</v>
      </c>
      <c r="X2" s="30" t="s">
        <v>0</v>
      </c>
      <c r="Y2" s="30" t="s">
        <v>0</v>
      </c>
    </row>
    <row r="3" spans="1:25" ht="24.75" x14ac:dyDescent="0.5500000000000000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  <c r="R3" s="30" t="s">
        <v>1</v>
      </c>
      <c r="S3" s="30" t="s">
        <v>1</v>
      </c>
      <c r="T3" s="30" t="s">
        <v>1</v>
      </c>
      <c r="U3" s="30" t="s">
        <v>1</v>
      </c>
      <c r="V3" s="30" t="s">
        <v>1</v>
      </c>
      <c r="W3" s="30" t="s">
        <v>1</v>
      </c>
      <c r="X3" s="30" t="s">
        <v>1</v>
      </c>
      <c r="Y3" s="30" t="s">
        <v>1</v>
      </c>
    </row>
    <row r="4" spans="1:25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  <c r="T4" s="30" t="s">
        <v>2</v>
      </c>
      <c r="U4" s="30" t="s">
        <v>2</v>
      </c>
      <c r="V4" s="30" t="s">
        <v>2</v>
      </c>
      <c r="W4" s="30" t="s">
        <v>2</v>
      </c>
      <c r="X4" s="30" t="s">
        <v>2</v>
      </c>
      <c r="Y4" s="30" t="s">
        <v>2</v>
      </c>
    </row>
    <row r="6" spans="1:25" ht="24.75" x14ac:dyDescent="0.55000000000000004">
      <c r="A6" s="29" t="s">
        <v>3</v>
      </c>
      <c r="C6" s="29" t="s">
        <v>145</v>
      </c>
      <c r="D6" s="29" t="s">
        <v>4</v>
      </c>
      <c r="E6" s="29" t="s">
        <v>4</v>
      </c>
      <c r="F6" s="29" t="s">
        <v>4</v>
      </c>
      <c r="G6" s="29" t="s">
        <v>4</v>
      </c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5" ht="24.75" x14ac:dyDescent="0.55000000000000004">
      <c r="A7" s="29" t="s">
        <v>3</v>
      </c>
      <c r="C7" s="29" t="s">
        <v>7</v>
      </c>
      <c r="E7" s="29" t="s">
        <v>8</v>
      </c>
      <c r="G7" s="29" t="s">
        <v>9</v>
      </c>
      <c r="I7" s="29" t="s">
        <v>10</v>
      </c>
      <c r="J7" s="29" t="s">
        <v>10</v>
      </c>
      <c r="K7" s="29" t="s">
        <v>10</v>
      </c>
      <c r="M7" s="29" t="s">
        <v>11</v>
      </c>
      <c r="N7" s="29" t="s">
        <v>11</v>
      </c>
      <c r="O7" s="29" t="s">
        <v>11</v>
      </c>
      <c r="Q7" s="29" t="s">
        <v>7</v>
      </c>
      <c r="S7" s="29" t="s">
        <v>12</v>
      </c>
      <c r="U7" s="29" t="s">
        <v>8</v>
      </c>
      <c r="W7" s="29" t="s">
        <v>9</v>
      </c>
      <c r="Y7" s="29" t="s">
        <v>13</v>
      </c>
    </row>
    <row r="8" spans="1:25" ht="24.75" x14ac:dyDescent="0.55000000000000004">
      <c r="A8" s="29" t="s">
        <v>3</v>
      </c>
      <c r="C8" s="29" t="s">
        <v>7</v>
      </c>
      <c r="E8" s="29" t="s">
        <v>8</v>
      </c>
      <c r="G8" s="29" t="s">
        <v>9</v>
      </c>
      <c r="I8" s="29" t="s">
        <v>7</v>
      </c>
      <c r="K8" s="29" t="s">
        <v>8</v>
      </c>
      <c r="M8" s="29" t="s">
        <v>7</v>
      </c>
      <c r="O8" s="29" t="s">
        <v>14</v>
      </c>
      <c r="Q8" s="29" t="s">
        <v>7</v>
      </c>
      <c r="S8" s="29" t="s">
        <v>12</v>
      </c>
      <c r="U8" s="29" t="s">
        <v>8</v>
      </c>
      <c r="W8" s="29" t="s">
        <v>9</v>
      </c>
      <c r="Y8" s="29" t="s">
        <v>13</v>
      </c>
    </row>
    <row r="9" spans="1:25" x14ac:dyDescent="0.55000000000000004">
      <c r="A9" s="2" t="s">
        <v>15</v>
      </c>
      <c r="C9" s="6">
        <v>12000000</v>
      </c>
      <c r="D9" s="6"/>
      <c r="E9" s="6">
        <v>213054771</v>
      </c>
      <c r="F9" s="6"/>
      <c r="G9" s="6">
        <v>95975280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Y9" s="11">
        <v>0</v>
      </c>
    </row>
    <row r="10" spans="1:25" x14ac:dyDescent="0.55000000000000004">
      <c r="A10" s="2" t="s">
        <v>16</v>
      </c>
      <c r="C10" s="6">
        <v>6683077</v>
      </c>
      <c r="D10" s="6"/>
      <c r="E10" s="6">
        <v>19446195104</v>
      </c>
      <c r="F10" s="6"/>
      <c r="G10" s="6">
        <v>17153033370.356701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6037077</v>
      </c>
      <c r="R10" s="6"/>
      <c r="S10" s="6">
        <v>2159</v>
      </c>
      <c r="T10" s="6"/>
      <c r="U10" s="6">
        <v>17566485797</v>
      </c>
      <c r="V10" s="6"/>
      <c r="W10" s="6">
        <v>12956496650.0042</v>
      </c>
      <c r="Y10" s="11">
        <v>6.2138480443746499E-4</v>
      </c>
    </row>
    <row r="11" spans="1:25" x14ac:dyDescent="0.55000000000000004">
      <c r="A11" s="2" t="s">
        <v>17</v>
      </c>
      <c r="C11" s="6">
        <v>71100000</v>
      </c>
      <c r="D11" s="6"/>
      <c r="E11" s="6">
        <v>186950109647</v>
      </c>
      <c r="F11" s="6"/>
      <c r="G11" s="6">
        <v>184042790820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71100000</v>
      </c>
      <c r="R11" s="6"/>
      <c r="S11" s="6">
        <v>2672</v>
      </c>
      <c r="T11" s="6"/>
      <c r="U11" s="6">
        <v>186950109647</v>
      </c>
      <c r="V11" s="6"/>
      <c r="W11" s="6">
        <v>188848823760</v>
      </c>
      <c r="Y11" s="11">
        <v>9.057061688069426E-3</v>
      </c>
    </row>
    <row r="12" spans="1:25" x14ac:dyDescent="0.55000000000000004">
      <c r="A12" s="2" t="s">
        <v>18</v>
      </c>
      <c r="C12" s="6">
        <v>143098532</v>
      </c>
      <c r="D12" s="6"/>
      <c r="E12" s="6">
        <v>202031989373</v>
      </c>
      <c r="F12" s="6"/>
      <c r="G12" s="6">
        <v>299287889425.59802</v>
      </c>
      <c r="H12" s="6"/>
      <c r="I12" s="6">
        <v>0</v>
      </c>
      <c r="J12" s="6"/>
      <c r="K12" s="6">
        <v>0</v>
      </c>
      <c r="L12" s="6"/>
      <c r="M12" s="6">
        <v>-10000000</v>
      </c>
      <c r="N12" s="6"/>
      <c r="O12" s="6">
        <v>22743864117</v>
      </c>
      <c r="P12" s="6"/>
      <c r="Q12" s="6">
        <v>133098532</v>
      </c>
      <c r="R12" s="6"/>
      <c r="S12" s="6">
        <v>1851</v>
      </c>
      <c r="T12" s="6"/>
      <c r="U12" s="6">
        <v>187913606287</v>
      </c>
      <c r="V12" s="6"/>
      <c r="W12" s="6">
        <v>244899508704.745</v>
      </c>
      <c r="Y12" s="11">
        <v>1.174521457721983E-2</v>
      </c>
    </row>
    <row r="13" spans="1:25" x14ac:dyDescent="0.55000000000000004">
      <c r="A13" s="2" t="s">
        <v>19</v>
      </c>
      <c r="C13" s="6">
        <v>67322904</v>
      </c>
      <c r="D13" s="6"/>
      <c r="E13" s="6">
        <v>373458785571</v>
      </c>
      <c r="F13" s="6"/>
      <c r="G13" s="6">
        <v>187382531619.35999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67322904</v>
      </c>
      <c r="R13" s="6"/>
      <c r="S13" s="6">
        <v>2587</v>
      </c>
      <c r="T13" s="6"/>
      <c r="U13" s="6">
        <v>373458785571</v>
      </c>
      <c r="V13" s="6"/>
      <c r="W13" s="6">
        <v>173128074749.74399</v>
      </c>
      <c r="Y13" s="11">
        <v>8.3031052125475298E-3</v>
      </c>
    </row>
    <row r="14" spans="1:25" x14ac:dyDescent="0.55000000000000004">
      <c r="A14" s="2" t="s">
        <v>20</v>
      </c>
      <c r="C14" s="6">
        <v>1562500</v>
      </c>
      <c r="D14" s="6"/>
      <c r="E14" s="6">
        <v>3833164849</v>
      </c>
      <c r="F14" s="6"/>
      <c r="G14" s="6">
        <v>3980859609.375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1562500</v>
      </c>
      <c r="R14" s="6"/>
      <c r="S14" s="6">
        <v>2213</v>
      </c>
      <c r="T14" s="6"/>
      <c r="U14" s="6">
        <v>3833164849</v>
      </c>
      <c r="V14" s="6"/>
      <c r="W14" s="6">
        <v>3437238515.625</v>
      </c>
      <c r="Y14" s="11">
        <v>1.6484763131057272E-4</v>
      </c>
    </row>
    <row r="15" spans="1:25" x14ac:dyDescent="0.55000000000000004">
      <c r="A15" s="2" t="s">
        <v>21</v>
      </c>
      <c r="C15" s="6">
        <v>17025390</v>
      </c>
      <c r="D15" s="6"/>
      <c r="E15" s="6">
        <v>801832363941</v>
      </c>
      <c r="F15" s="6"/>
      <c r="G15" s="6">
        <v>837065438453.06995</v>
      </c>
      <c r="H15" s="6"/>
      <c r="I15" s="6">
        <v>0</v>
      </c>
      <c r="J15" s="6"/>
      <c r="K15" s="6">
        <v>0</v>
      </c>
      <c r="L15" s="6"/>
      <c r="M15" s="6">
        <v>-100000</v>
      </c>
      <c r="N15" s="6"/>
      <c r="O15" s="6">
        <v>5409620134</v>
      </c>
      <c r="P15" s="6"/>
      <c r="Q15" s="6">
        <v>16925390</v>
      </c>
      <c r="R15" s="6"/>
      <c r="S15" s="6">
        <v>45480</v>
      </c>
      <c r="T15" s="6"/>
      <c r="U15" s="6">
        <v>797122736942</v>
      </c>
      <c r="V15" s="6"/>
      <c r="W15" s="6">
        <v>765186625113.66003</v>
      </c>
      <c r="Y15" s="11">
        <v>3.6697832311349488E-2</v>
      </c>
    </row>
    <row r="16" spans="1:25" x14ac:dyDescent="0.55000000000000004">
      <c r="A16" s="2" t="s">
        <v>22</v>
      </c>
      <c r="C16" s="6">
        <v>46932695</v>
      </c>
      <c r="D16" s="6"/>
      <c r="E16" s="6">
        <v>239980050739</v>
      </c>
      <c r="F16" s="6"/>
      <c r="G16" s="6">
        <v>188946454132.237</v>
      </c>
      <c r="H16" s="6"/>
      <c r="I16" s="6">
        <v>0</v>
      </c>
      <c r="J16" s="6"/>
      <c r="K16" s="6">
        <v>0</v>
      </c>
      <c r="L16" s="6"/>
      <c r="M16" s="6">
        <v>-5000000</v>
      </c>
      <c r="N16" s="6"/>
      <c r="O16" s="6">
        <v>19243189161</v>
      </c>
      <c r="P16" s="6"/>
      <c r="Q16" s="6">
        <v>41932695</v>
      </c>
      <c r="R16" s="6"/>
      <c r="S16" s="6">
        <v>3271</v>
      </c>
      <c r="T16" s="6"/>
      <c r="U16" s="6">
        <v>214413646464</v>
      </c>
      <c r="V16" s="6"/>
      <c r="W16" s="6">
        <v>136345732365.19701</v>
      </c>
      <c r="Y16" s="11">
        <v>6.5390489829365581E-3</v>
      </c>
    </row>
    <row r="17" spans="1:25" x14ac:dyDescent="0.55000000000000004">
      <c r="A17" s="2" t="s">
        <v>23</v>
      </c>
      <c r="C17" s="6">
        <v>25541711</v>
      </c>
      <c r="D17" s="6"/>
      <c r="E17" s="6">
        <v>211555543401</v>
      </c>
      <c r="F17" s="6"/>
      <c r="G17" s="6">
        <v>199817236639.858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25541711</v>
      </c>
      <c r="R17" s="6"/>
      <c r="S17" s="6">
        <v>6760</v>
      </c>
      <c r="T17" s="6"/>
      <c r="U17" s="6">
        <v>211555543401</v>
      </c>
      <c r="V17" s="6"/>
      <c r="W17" s="6">
        <v>171634627660.15799</v>
      </c>
      <c r="Y17" s="11">
        <v>8.2314805015806358E-3</v>
      </c>
    </row>
    <row r="18" spans="1:25" x14ac:dyDescent="0.55000000000000004">
      <c r="A18" s="2" t="s">
        <v>24</v>
      </c>
      <c r="C18" s="6">
        <v>33214162</v>
      </c>
      <c r="D18" s="6"/>
      <c r="E18" s="6">
        <v>455624759326</v>
      </c>
      <c r="F18" s="6"/>
      <c r="G18" s="6">
        <v>372096380285.84698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33214162</v>
      </c>
      <c r="R18" s="6"/>
      <c r="S18" s="6">
        <v>10510</v>
      </c>
      <c r="T18" s="6"/>
      <c r="U18" s="6">
        <v>455624759326</v>
      </c>
      <c r="V18" s="6"/>
      <c r="W18" s="6">
        <v>347003811606.41101</v>
      </c>
      <c r="Y18" s="11">
        <v>1.6642067793382617E-2</v>
      </c>
    </row>
    <row r="19" spans="1:25" x14ac:dyDescent="0.55000000000000004">
      <c r="A19" s="2" t="s">
        <v>25</v>
      </c>
      <c r="C19" s="6">
        <v>3402614</v>
      </c>
      <c r="D19" s="6"/>
      <c r="E19" s="6">
        <v>252665539275</v>
      </c>
      <c r="F19" s="6"/>
      <c r="G19" s="6">
        <v>658310370781.22095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3402614</v>
      </c>
      <c r="R19" s="6"/>
      <c r="S19" s="6">
        <v>201750</v>
      </c>
      <c r="T19" s="6"/>
      <c r="U19" s="6">
        <v>252665539275</v>
      </c>
      <c r="V19" s="6"/>
      <c r="W19" s="6">
        <v>682392834121.72498</v>
      </c>
      <c r="Y19" s="11">
        <v>3.2727098168170182E-2</v>
      </c>
    </row>
    <row r="20" spans="1:25" x14ac:dyDescent="0.55000000000000004">
      <c r="A20" s="2" t="s">
        <v>26</v>
      </c>
      <c r="C20" s="6">
        <v>17051968</v>
      </c>
      <c r="D20" s="6"/>
      <c r="E20" s="6">
        <v>178002229923</v>
      </c>
      <c r="F20" s="6"/>
      <c r="G20" s="6">
        <v>188828667925.056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17051968</v>
      </c>
      <c r="R20" s="6"/>
      <c r="S20" s="6">
        <v>10610</v>
      </c>
      <c r="T20" s="6"/>
      <c r="U20" s="6">
        <v>178002229923</v>
      </c>
      <c r="V20" s="6"/>
      <c r="W20" s="6">
        <v>179844898266.14401</v>
      </c>
      <c r="Y20" s="11">
        <v>8.6252395193686451E-3</v>
      </c>
    </row>
    <row r="21" spans="1:25" x14ac:dyDescent="0.55000000000000004">
      <c r="A21" s="2" t="s">
        <v>27</v>
      </c>
      <c r="C21" s="6">
        <v>590000</v>
      </c>
      <c r="D21" s="6"/>
      <c r="E21" s="6">
        <v>80307188016</v>
      </c>
      <c r="F21" s="6"/>
      <c r="G21" s="6">
        <v>70290766575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590000</v>
      </c>
      <c r="R21" s="6"/>
      <c r="S21" s="6">
        <v>111450</v>
      </c>
      <c r="T21" s="6"/>
      <c r="U21" s="6">
        <v>80307188016</v>
      </c>
      <c r="V21" s="6"/>
      <c r="W21" s="6">
        <v>65364254775</v>
      </c>
      <c r="Y21" s="11">
        <v>3.134825390515641E-3</v>
      </c>
    </row>
    <row r="22" spans="1:25" x14ac:dyDescent="0.55000000000000004">
      <c r="A22" s="2" t="s">
        <v>28</v>
      </c>
      <c r="C22" s="6">
        <v>7137123</v>
      </c>
      <c r="D22" s="6"/>
      <c r="E22" s="6">
        <v>149798335525</v>
      </c>
      <c r="F22" s="6"/>
      <c r="G22" s="6">
        <v>177863053952.021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7137123</v>
      </c>
      <c r="R22" s="6"/>
      <c r="S22" s="6">
        <v>27330</v>
      </c>
      <c r="T22" s="6"/>
      <c r="U22" s="6">
        <v>149798335525</v>
      </c>
      <c r="V22" s="6"/>
      <c r="W22" s="6">
        <v>193896979039.039</v>
      </c>
      <c r="X22" s="6"/>
      <c r="Y22" s="11">
        <v>9.2991677963463557E-3</v>
      </c>
    </row>
    <row r="23" spans="1:25" x14ac:dyDescent="0.55000000000000004">
      <c r="A23" s="2" t="s">
        <v>29</v>
      </c>
      <c r="C23" s="6">
        <v>60735419</v>
      </c>
      <c r="D23" s="6"/>
      <c r="E23" s="6">
        <v>369267271877</v>
      </c>
      <c r="F23" s="6"/>
      <c r="G23" s="6">
        <v>640568598956.23999</v>
      </c>
      <c r="H23" s="6"/>
      <c r="I23" s="6">
        <v>0</v>
      </c>
      <c r="J23" s="6"/>
      <c r="K23" s="6">
        <v>0</v>
      </c>
      <c r="L23" s="6"/>
      <c r="M23" s="6">
        <v>-668002</v>
      </c>
      <c r="N23" s="6"/>
      <c r="O23" s="6">
        <v>7067788183</v>
      </c>
      <c r="P23" s="6"/>
      <c r="Q23" s="6">
        <v>60067417</v>
      </c>
      <c r="R23" s="6"/>
      <c r="S23" s="6">
        <v>10350</v>
      </c>
      <c r="T23" s="6"/>
      <c r="U23" s="6">
        <v>365205864551</v>
      </c>
      <c r="V23" s="6"/>
      <c r="W23" s="6">
        <v>617998664242.59802</v>
      </c>
      <c r="X23" s="6"/>
      <c r="Y23" s="11">
        <v>2.9638797392262429E-2</v>
      </c>
    </row>
    <row r="24" spans="1:25" x14ac:dyDescent="0.55000000000000004">
      <c r="A24" s="2" t="s">
        <v>30</v>
      </c>
      <c r="C24" s="6">
        <v>10944487</v>
      </c>
      <c r="D24" s="6"/>
      <c r="E24" s="6">
        <v>341895983029</v>
      </c>
      <c r="F24" s="6"/>
      <c r="G24" s="6">
        <v>214867504221.41299</v>
      </c>
      <c r="H24" s="6"/>
      <c r="I24" s="6">
        <v>0</v>
      </c>
      <c r="J24" s="6"/>
      <c r="K24" s="6">
        <v>0</v>
      </c>
      <c r="L24" s="6"/>
      <c r="M24" s="6">
        <v>-1216449</v>
      </c>
      <c r="N24" s="6"/>
      <c r="O24" s="6">
        <v>24498267774</v>
      </c>
      <c r="P24" s="6"/>
      <c r="Q24" s="6">
        <v>9728038</v>
      </c>
      <c r="R24" s="6"/>
      <c r="S24" s="6">
        <v>18390</v>
      </c>
      <c r="T24" s="6"/>
      <c r="U24" s="6">
        <v>303895204492</v>
      </c>
      <c r="V24" s="6"/>
      <c r="W24" s="6">
        <v>177834172038.021</v>
      </c>
      <c r="X24" s="6"/>
      <c r="Y24" s="11">
        <v>8.5288064512491785E-3</v>
      </c>
    </row>
    <row r="25" spans="1:25" x14ac:dyDescent="0.55000000000000004">
      <c r="A25" s="2" t="s">
        <v>31</v>
      </c>
      <c r="C25" s="6">
        <v>56125194</v>
      </c>
      <c r="D25" s="6"/>
      <c r="E25" s="6">
        <v>373179195143</v>
      </c>
      <c r="F25" s="6"/>
      <c r="G25" s="6">
        <v>335305407065.15698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56125194</v>
      </c>
      <c r="R25" s="6"/>
      <c r="S25" s="6">
        <v>6210</v>
      </c>
      <c r="T25" s="6"/>
      <c r="U25" s="6">
        <v>373179195143</v>
      </c>
      <c r="V25" s="6"/>
      <c r="W25" s="6">
        <v>346463656884.297</v>
      </c>
      <c r="X25" s="6"/>
      <c r="Y25" s="11">
        <v>1.6616162338734374E-2</v>
      </c>
    </row>
    <row r="26" spans="1:25" x14ac:dyDescent="0.55000000000000004">
      <c r="A26" s="2" t="s">
        <v>32</v>
      </c>
      <c r="C26" s="6">
        <v>76796991</v>
      </c>
      <c r="D26" s="6"/>
      <c r="E26" s="6">
        <v>237435947567</v>
      </c>
      <c r="F26" s="6"/>
      <c r="G26" s="6">
        <v>208255653408.884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76796991</v>
      </c>
      <c r="R26" s="6"/>
      <c r="S26" s="6">
        <v>2671</v>
      </c>
      <c r="T26" s="6"/>
      <c r="U26" s="6">
        <v>237435947567</v>
      </c>
      <c r="V26" s="6"/>
      <c r="W26" s="6">
        <v>203904270621.38199</v>
      </c>
      <c r="X26" s="6"/>
      <c r="Y26" s="11">
        <v>9.7791107231128185E-3</v>
      </c>
    </row>
    <row r="27" spans="1:25" x14ac:dyDescent="0.55000000000000004">
      <c r="A27" s="2" t="s">
        <v>33</v>
      </c>
      <c r="C27" s="6">
        <v>59588440</v>
      </c>
      <c r="D27" s="6"/>
      <c r="E27" s="6">
        <v>155412277588</v>
      </c>
      <c r="F27" s="6"/>
      <c r="G27" s="6">
        <v>118171608120.09</v>
      </c>
      <c r="H27" s="6"/>
      <c r="I27" s="6">
        <v>12768951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72357391</v>
      </c>
      <c r="R27" s="6"/>
      <c r="S27" s="6">
        <v>1463</v>
      </c>
      <c r="T27" s="6"/>
      <c r="U27" s="6">
        <v>155412277588</v>
      </c>
      <c r="V27" s="6"/>
      <c r="W27" s="6">
        <v>105229002797.95399</v>
      </c>
      <c r="X27" s="6"/>
      <c r="Y27" s="11">
        <v>5.0467117069593736E-3</v>
      </c>
    </row>
    <row r="28" spans="1:25" x14ac:dyDescent="0.55000000000000004">
      <c r="A28" s="2" t="s">
        <v>34</v>
      </c>
      <c r="C28" s="6">
        <v>41604131</v>
      </c>
      <c r="D28" s="6"/>
      <c r="E28" s="6">
        <v>440169773494</v>
      </c>
      <c r="F28" s="6"/>
      <c r="G28" s="6">
        <v>524815081676.77899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41604131</v>
      </c>
      <c r="R28" s="6"/>
      <c r="S28" s="6">
        <v>13010</v>
      </c>
      <c r="T28" s="6"/>
      <c r="U28" s="6">
        <v>440169773494</v>
      </c>
      <c r="V28" s="6"/>
      <c r="W28" s="6">
        <v>538049189331.35498</v>
      </c>
      <c r="X28" s="6"/>
      <c r="Y28" s="11">
        <v>2.5804474721976039E-2</v>
      </c>
    </row>
    <row r="29" spans="1:25" x14ac:dyDescent="0.55000000000000004">
      <c r="A29" s="2" t="s">
        <v>35</v>
      </c>
      <c r="C29" s="6">
        <v>10766819</v>
      </c>
      <c r="D29" s="6"/>
      <c r="E29" s="6">
        <v>254471541809</v>
      </c>
      <c r="F29" s="6"/>
      <c r="G29" s="6">
        <v>158935932940.207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10766819</v>
      </c>
      <c r="R29" s="6"/>
      <c r="S29" s="6">
        <v>14050</v>
      </c>
      <c r="T29" s="6"/>
      <c r="U29" s="6">
        <v>254471541809</v>
      </c>
      <c r="V29" s="6"/>
      <c r="W29" s="6">
        <v>150373727798.647</v>
      </c>
      <c r="X29" s="6"/>
      <c r="Y29" s="11">
        <v>7.2118221433464863E-3</v>
      </c>
    </row>
    <row r="30" spans="1:25" x14ac:dyDescent="0.55000000000000004">
      <c r="A30" s="2" t="s">
        <v>36</v>
      </c>
      <c r="C30" s="6">
        <v>48180816</v>
      </c>
      <c r="D30" s="6"/>
      <c r="E30" s="6">
        <v>128585070795</v>
      </c>
      <c r="F30" s="6"/>
      <c r="G30" s="6">
        <v>116526442972.298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48180816</v>
      </c>
      <c r="R30" s="6"/>
      <c r="S30" s="6">
        <v>2143</v>
      </c>
      <c r="T30" s="6"/>
      <c r="U30" s="6">
        <v>128585070795</v>
      </c>
      <c r="V30" s="6"/>
      <c r="W30" s="6">
        <v>102637142330.306</v>
      </c>
      <c r="X30" s="6"/>
      <c r="Y30" s="11">
        <v>4.9224078342903583E-3</v>
      </c>
    </row>
    <row r="31" spans="1:25" x14ac:dyDescent="0.55000000000000004">
      <c r="A31" s="2" t="s">
        <v>37</v>
      </c>
      <c r="C31" s="6">
        <v>408649836</v>
      </c>
      <c r="D31" s="6"/>
      <c r="E31" s="6">
        <v>427478445169</v>
      </c>
      <c r="F31" s="6"/>
      <c r="G31" s="6">
        <v>467963561636.12201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408649836</v>
      </c>
      <c r="R31" s="6"/>
      <c r="S31" s="6">
        <v>941</v>
      </c>
      <c r="T31" s="6"/>
      <c r="U31" s="6">
        <v>427478445169</v>
      </c>
      <c r="V31" s="6"/>
      <c r="W31" s="6">
        <v>382251485676.72803</v>
      </c>
      <c r="X31" s="6"/>
      <c r="Y31" s="11">
        <v>1.833252237001019E-2</v>
      </c>
    </row>
    <row r="32" spans="1:25" x14ac:dyDescent="0.55000000000000004">
      <c r="A32" s="2" t="s">
        <v>38</v>
      </c>
      <c r="C32" s="6">
        <v>8397292</v>
      </c>
      <c r="D32" s="6"/>
      <c r="E32" s="6">
        <v>103919785303</v>
      </c>
      <c r="F32" s="6"/>
      <c r="G32" s="6">
        <v>166696142408.62201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8397292</v>
      </c>
      <c r="R32" s="6"/>
      <c r="S32" s="6">
        <v>20440</v>
      </c>
      <c r="T32" s="6"/>
      <c r="U32" s="6">
        <v>103919785303</v>
      </c>
      <c r="V32" s="6"/>
      <c r="W32" s="6">
        <v>170619386621.54401</v>
      </c>
      <c r="X32" s="6"/>
      <c r="Y32" s="11">
        <v>8.1827902289492733E-3</v>
      </c>
    </row>
    <row r="33" spans="1:25" x14ac:dyDescent="0.55000000000000004">
      <c r="A33" s="2" t="s">
        <v>39</v>
      </c>
      <c r="C33" s="6">
        <v>23612395</v>
      </c>
      <c r="D33" s="6"/>
      <c r="E33" s="6">
        <v>222840440645</v>
      </c>
      <c r="F33" s="6"/>
      <c r="G33" s="6">
        <v>204909697910.31799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23612395</v>
      </c>
      <c r="R33" s="6"/>
      <c r="S33" s="6">
        <v>9020</v>
      </c>
      <c r="T33" s="6"/>
      <c r="U33" s="6">
        <v>222840440645</v>
      </c>
      <c r="V33" s="6"/>
      <c r="W33" s="6">
        <v>211716549272.745</v>
      </c>
      <c r="X33" s="6"/>
      <c r="Y33" s="11">
        <v>1.0153782316300521E-2</v>
      </c>
    </row>
    <row r="34" spans="1:25" x14ac:dyDescent="0.55000000000000004">
      <c r="A34" s="2" t="s">
        <v>40</v>
      </c>
      <c r="C34" s="6">
        <v>10913082</v>
      </c>
      <c r="D34" s="6"/>
      <c r="E34" s="6">
        <v>90808523547</v>
      </c>
      <c r="F34" s="6"/>
      <c r="G34" s="6">
        <v>76696414576.046997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10913082</v>
      </c>
      <c r="R34" s="6"/>
      <c r="S34" s="6">
        <v>6030</v>
      </c>
      <c r="T34" s="6"/>
      <c r="U34" s="6">
        <v>90808523547</v>
      </c>
      <c r="V34" s="6"/>
      <c r="W34" s="6">
        <v>65414339447.462997</v>
      </c>
      <c r="X34" s="6"/>
      <c r="Y34" s="11">
        <v>3.1372274174866991E-3</v>
      </c>
    </row>
    <row r="35" spans="1:25" x14ac:dyDescent="0.55000000000000004">
      <c r="A35" s="2" t="s">
        <v>41</v>
      </c>
      <c r="C35" s="6">
        <v>333953104</v>
      </c>
      <c r="D35" s="6"/>
      <c r="E35" s="6">
        <v>1226274323097</v>
      </c>
      <c r="F35" s="6"/>
      <c r="G35" s="6">
        <v>1429113987449.3201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333953104</v>
      </c>
      <c r="R35" s="6"/>
      <c r="S35" s="6">
        <v>4113</v>
      </c>
      <c r="T35" s="6"/>
      <c r="U35" s="6">
        <v>1226274323097</v>
      </c>
      <c r="V35" s="6"/>
      <c r="W35" s="6">
        <v>1365376499507.3301</v>
      </c>
      <c r="X35" s="6"/>
      <c r="Y35" s="11">
        <v>6.5482532203610597E-2</v>
      </c>
    </row>
    <row r="36" spans="1:25" x14ac:dyDescent="0.55000000000000004">
      <c r="A36" s="2" t="s">
        <v>42</v>
      </c>
      <c r="C36" s="6">
        <v>62975330</v>
      </c>
      <c r="D36" s="6"/>
      <c r="E36" s="6">
        <v>651036125469</v>
      </c>
      <c r="F36" s="6"/>
      <c r="G36" s="6">
        <v>1074852761924.2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62975330</v>
      </c>
      <c r="R36" s="6"/>
      <c r="S36" s="6">
        <v>16790</v>
      </c>
      <c r="T36" s="6"/>
      <c r="U36" s="6">
        <v>651036125469</v>
      </c>
      <c r="V36" s="6"/>
      <c r="W36" s="6">
        <v>1051064523745.33</v>
      </c>
      <c r="X36" s="6"/>
      <c r="Y36" s="11">
        <v>5.0408342716504115E-2</v>
      </c>
    </row>
    <row r="37" spans="1:25" x14ac:dyDescent="0.55000000000000004">
      <c r="A37" s="2" t="s">
        <v>43</v>
      </c>
      <c r="C37" s="6">
        <v>196010367</v>
      </c>
      <c r="D37" s="6"/>
      <c r="E37" s="6">
        <v>831093715459</v>
      </c>
      <c r="F37" s="6"/>
      <c r="G37" s="6">
        <v>1354166531948.6299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196010367</v>
      </c>
      <c r="R37" s="6"/>
      <c r="S37" s="6">
        <v>6790</v>
      </c>
      <c r="T37" s="6"/>
      <c r="U37" s="6">
        <v>831093715459</v>
      </c>
      <c r="V37" s="6"/>
      <c r="W37" s="6">
        <v>1322991475098.02</v>
      </c>
      <c r="X37" s="6"/>
      <c r="Y37" s="11">
        <v>6.3449775138555681E-2</v>
      </c>
    </row>
    <row r="38" spans="1:25" x14ac:dyDescent="0.55000000000000004">
      <c r="A38" s="2" t="s">
        <v>44</v>
      </c>
      <c r="C38" s="6">
        <v>8366243</v>
      </c>
      <c r="D38" s="6"/>
      <c r="E38" s="6">
        <v>198271234723</v>
      </c>
      <c r="F38" s="6"/>
      <c r="G38" s="6">
        <v>305796375917.09601</v>
      </c>
      <c r="H38" s="6"/>
      <c r="I38" s="6">
        <v>0</v>
      </c>
      <c r="J38" s="6"/>
      <c r="K38" s="6">
        <v>0</v>
      </c>
      <c r="L38" s="6"/>
      <c r="M38" s="6">
        <v>-63894</v>
      </c>
      <c r="N38" s="6"/>
      <c r="O38" s="6">
        <v>2336236382</v>
      </c>
      <c r="P38" s="6"/>
      <c r="Q38" s="6">
        <v>8302349</v>
      </c>
      <c r="R38" s="6"/>
      <c r="S38" s="6">
        <v>34720</v>
      </c>
      <c r="T38" s="6"/>
      <c r="U38" s="6">
        <v>196757013556</v>
      </c>
      <c r="V38" s="6"/>
      <c r="W38" s="6">
        <v>286542424814.18402</v>
      </c>
      <c r="X38" s="6"/>
      <c r="Y38" s="11">
        <v>1.3742380630812037E-2</v>
      </c>
    </row>
    <row r="39" spans="1:25" x14ac:dyDescent="0.55000000000000004">
      <c r="A39" s="2" t="s">
        <v>45</v>
      </c>
      <c r="C39" s="6">
        <v>52019947</v>
      </c>
      <c r="D39" s="6"/>
      <c r="E39" s="6">
        <v>118851036667</v>
      </c>
      <c r="F39" s="6"/>
      <c r="G39" s="6">
        <v>310779674175.25299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52019947</v>
      </c>
      <c r="R39" s="6"/>
      <c r="S39" s="6">
        <v>5480</v>
      </c>
      <c r="T39" s="6"/>
      <c r="U39" s="6">
        <v>118851036667</v>
      </c>
      <c r="V39" s="6"/>
      <c r="W39" s="6">
        <v>283373147168.11798</v>
      </c>
      <c r="X39" s="6"/>
      <c r="Y39" s="11">
        <v>1.3590384221326751E-2</v>
      </c>
    </row>
    <row r="40" spans="1:25" x14ac:dyDescent="0.55000000000000004">
      <c r="A40" s="2" t="s">
        <v>46</v>
      </c>
      <c r="C40" s="6">
        <v>10936278</v>
      </c>
      <c r="D40" s="6"/>
      <c r="E40" s="6">
        <v>167238714027</v>
      </c>
      <c r="F40" s="6"/>
      <c r="G40" s="6">
        <v>231556712207.67001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10936278</v>
      </c>
      <c r="R40" s="6"/>
      <c r="S40" s="6">
        <v>21430</v>
      </c>
      <c r="T40" s="6"/>
      <c r="U40" s="6">
        <v>167238714027</v>
      </c>
      <c r="V40" s="6"/>
      <c r="W40" s="6">
        <v>232969969136.63699</v>
      </c>
      <c r="X40" s="6"/>
      <c r="Y40" s="11">
        <v>1.1173081938914753E-2</v>
      </c>
    </row>
    <row r="41" spans="1:25" x14ac:dyDescent="0.55000000000000004">
      <c r="A41" s="2" t="s">
        <v>47</v>
      </c>
      <c r="C41" s="6">
        <v>10814617</v>
      </c>
      <c r="D41" s="6"/>
      <c r="E41" s="6">
        <v>406411367866</v>
      </c>
      <c r="F41" s="6"/>
      <c r="G41" s="6">
        <v>377119472612.05798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10814617</v>
      </c>
      <c r="R41" s="6"/>
      <c r="S41" s="6">
        <v>34810</v>
      </c>
      <c r="T41" s="6"/>
      <c r="U41" s="6">
        <v>406411367866</v>
      </c>
      <c r="V41" s="6"/>
      <c r="W41" s="6">
        <v>374216899704.26801</v>
      </c>
      <c r="X41" s="6"/>
      <c r="Y41" s="11">
        <v>1.7947189068262186E-2</v>
      </c>
    </row>
    <row r="42" spans="1:25" x14ac:dyDescent="0.55000000000000004">
      <c r="A42" s="2" t="s">
        <v>48</v>
      </c>
      <c r="C42" s="6">
        <v>1085372</v>
      </c>
      <c r="D42" s="6"/>
      <c r="E42" s="6">
        <v>56904148983</v>
      </c>
      <c r="F42" s="6"/>
      <c r="G42" s="6">
        <v>44667041115.239998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1085372</v>
      </c>
      <c r="R42" s="6"/>
      <c r="S42" s="6">
        <v>40950</v>
      </c>
      <c r="T42" s="6"/>
      <c r="U42" s="6">
        <v>56904148983</v>
      </c>
      <c r="V42" s="6"/>
      <c r="W42" s="6">
        <v>44181529798.769997</v>
      </c>
      <c r="X42" s="6"/>
      <c r="Y42" s="11">
        <v>2.1189162468349672E-3</v>
      </c>
    </row>
    <row r="43" spans="1:25" x14ac:dyDescent="0.55000000000000004">
      <c r="A43" s="2" t="s">
        <v>49</v>
      </c>
      <c r="C43" s="6">
        <v>38728319</v>
      </c>
      <c r="D43" s="6"/>
      <c r="E43" s="6">
        <v>414849159999</v>
      </c>
      <c r="F43" s="6"/>
      <c r="G43" s="6">
        <v>642914687882.56494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38728319</v>
      </c>
      <c r="R43" s="6"/>
      <c r="S43" s="6">
        <v>16240</v>
      </c>
      <c r="T43" s="6"/>
      <c r="U43" s="6">
        <v>414849159999</v>
      </c>
      <c r="V43" s="6"/>
      <c r="W43" s="6">
        <v>625205660551.66797</v>
      </c>
      <c r="X43" s="6"/>
      <c r="Y43" s="11">
        <v>2.9984440054246331E-2</v>
      </c>
    </row>
    <row r="44" spans="1:25" x14ac:dyDescent="0.55000000000000004">
      <c r="A44" s="2" t="s">
        <v>50</v>
      </c>
      <c r="C44" s="6">
        <v>12742356</v>
      </c>
      <c r="D44" s="6"/>
      <c r="E44" s="6">
        <v>250568508331</v>
      </c>
      <c r="F44" s="6"/>
      <c r="G44" s="6">
        <v>466888626869.14801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12742356</v>
      </c>
      <c r="R44" s="6"/>
      <c r="S44" s="6">
        <v>36780</v>
      </c>
      <c r="T44" s="6"/>
      <c r="U44" s="6">
        <v>250568508331</v>
      </c>
      <c r="V44" s="6"/>
      <c r="W44" s="6">
        <v>465875303750.604</v>
      </c>
      <c r="X44" s="6"/>
      <c r="Y44" s="11">
        <v>2.2343064049896531E-2</v>
      </c>
    </row>
    <row r="45" spans="1:25" x14ac:dyDescent="0.55000000000000004">
      <c r="A45" s="2" t="s">
        <v>51</v>
      </c>
      <c r="C45" s="6">
        <v>27457875</v>
      </c>
      <c r="D45" s="6"/>
      <c r="E45" s="6">
        <v>112818729994</v>
      </c>
      <c r="F45" s="6"/>
      <c r="G45" s="6">
        <v>122197479382.069</v>
      </c>
      <c r="H45" s="6"/>
      <c r="I45" s="6">
        <v>0</v>
      </c>
      <c r="J45" s="6"/>
      <c r="K45" s="6">
        <v>0</v>
      </c>
      <c r="L45" s="6"/>
      <c r="M45" s="6">
        <v>-2322336</v>
      </c>
      <c r="N45" s="6"/>
      <c r="O45" s="6">
        <v>10725776464</v>
      </c>
      <c r="P45" s="6"/>
      <c r="Q45" s="6">
        <v>25135539</v>
      </c>
      <c r="R45" s="6"/>
      <c r="S45" s="6">
        <v>4242</v>
      </c>
      <c r="T45" s="6"/>
      <c r="U45" s="6">
        <v>103276731636</v>
      </c>
      <c r="V45" s="6"/>
      <c r="W45" s="6">
        <v>105990537947.194</v>
      </c>
      <c r="X45" s="6"/>
      <c r="Y45" s="11">
        <v>5.0832344169608155E-3</v>
      </c>
    </row>
    <row r="46" spans="1:25" x14ac:dyDescent="0.55000000000000004">
      <c r="A46" s="2" t="s">
        <v>52</v>
      </c>
      <c r="C46" s="6">
        <v>10750602</v>
      </c>
      <c r="D46" s="6"/>
      <c r="E46" s="6">
        <v>171076326024</v>
      </c>
      <c r="F46" s="6"/>
      <c r="G46" s="6">
        <v>194069308272.69601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10750602</v>
      </c>
      <c r="R46" s="6"/>
      <c r="S46" s="6">
        <v>19760</v>
      </c>
      <c r="T46" s="6"/>
      <c r="U46" s="6">
        <v>171076326024</v>
      </c>
      <c r="V46" s="6"/>
      <c r="W46" s="6">
        <v>211167925741.65601</v>
      </c>
      <c r="X46" s="6"/>
      <c r="Y46" s="11">
        <v>1.012747070330941E-2</v>
      </c>
    </row>
    <row r="47" spans="1:25" x14ac:dyDescent="0.55000000000000004">
      <c r="A47" s="2" t="s">
        <v>53</v>
      </c>
      <c r="C47" s="6">
        <v>11771160</v>
      </c>
      <c r="D47" s="6"/>
      <c r="E47" s="6">
        <v>209293934385</v>
      </c>
      <c r="F47" s="6"/>
      <c r="G47" s="6">
        <v>199270100813.94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11771160</v>
      </c>
      <c r="R47" s="6"/>
      <c r="S47" s="6">
        <v>15020</v>
      </c>
      <c r="T47" s="6"/>
      <c r="U47" s="6">
        <v>209293934385</v>
      </c>
      <c r="V47" s="6"/>
      <c r="W47" s="6">
        <v>175750846401.95999</v>
      </c>
      <c r="X47" s="6"/>
      <c r="Y47" s="11">
        <v>8.4288915646935671E-3</v>
      </c>
    </row>
    <row r="48" spans="1:25" x14ac:dyDescent="0.55000000000000004">
      <c r="A48" s="2" t="s">
        <v>54</v>
      </c>
      <c r="C48" s="6">
        <v>10054271</v>
      </c>
      <c r="D48" s="6"/>
      <c r="E48" s="6">
        <v>129213103591</v>
      </c>
      <c r="F48" s="6"/>
      <c r="G48" s="6">
        <v>149716832351.49899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10054271</v>
      </c>
      <c r="R48" s="6"/>
      <c r="S48" s="6">
        <v>12360</v>
      </c>
      <c r="T48" s="6"/>
      <c r="U48" s="6">
        <v>129213103591</v>
      </c>
      <c r="V48" s="6"/>
      <c r="W48" s="6">
        <v>123531378362.118</v>
      </c>
      <c r="X48" s="6"/>
      <c r="Y48" s="11">
        <v>5.9244812435783178E-3</v>
      </c>
    </row>
    <row r="49" spans="1:25" x14ac:dyDescent="0.55000000000000004">
      <c r="A49" s="2" t="s">
        <v>55</v>
      </c>
      <c r="C49" s="6">
        <v>60279611</v>
      </c>
      <c r="D49" s="6"/>
      <c r="E49" s="6">
        <v>452132789446</v>
      </c>
      <c r="F49" s="6"/>
      <c r="G49" s="6">
        <v>390684576490.86603</v>
      </c>
      <c r="H49" s="6"/>
      <c r="I49" s="6">
        <v>0</v>
      </c>
      <c r="J49" s="6"/>
      <c r="K49" s="6">
        <v>0</v>
      </c>
      <c r="L49" s="6"/>
      <c r="M49" s="6">
        <v>-5400000</v>
      </c>
      <c r="N49" s="6"/>
      <c r="O49" s="6">
        <v>32753947616</v>
      </c>
      <c r="P49" s="6"/>
      <c r="Q49" s="6">
        <v>54879611</v>
      </c>
      <c r="R49" s="6"/>
      <c r="S49" s="6">
        <v>5860</v>
      </c>
      <c r="T49" s="6"/>
      <c r="U49" s="6">
        <v>411629590731</v>
      </c>
      <c r="V49" s="6"/>
      <c r="W49" s="6">
        <v>319681033063.263</v>
      </c>
      <c r="X49" s="6"/>
      <c r="Y49" s="11">
        <v>1.5331685839035668E-2</v>
      </c>
    </row>
    <row r="50" spans="1:25" x14ac:dyDescent="0.55000000000000004">
      <c r="A50" s="2" t="s">
        <v>56</v>
      </c>
      <c r="C50" s="6">
        <v>320750288</v>
      </c>
      <c r="D50" s="6"/>
      <c r="E50" s="6">
        <v>751906449359</v>
      </c>
      <c r="F50" s="6"/>
      <c r="G50" s="6">
        <v>1331802297955.79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320750288</v>
      </c>
      <c r="R50" s="6"/>
      <c r="S50" s="6">
        <v>3849</v>
      </c>
      <c r="T50" s="6"/>
      <c r="U50" s="6">
        <v>751906449359</v>
      </c>
      <c r="V50" s="6"/>
      <c r="W50" s="6">
        <v>1227222179753.8501</v>
      </c>
      <c r="X50" s="6"/>
      <c r="Y50" s="11">
        <v>5.8856744594413063E-2</v>
      </c>
    </row>
    <row r="51" spans="1:25" x14ac:dyDescent="0.55000000000000004">
      <c r="A51" s="2" t="s">
        <v>57</v>
      </c>
      <c r="C51" s="6">
        <v>3748659</v>
      </c>
      <c r="D51" s="6"/>
      <c r="E51" s="6">
        <v>20690431808</v>
      </c>
      <c r="F51" s="6"/>
      <c r="G51" s="6">
        <v>13150304956.2146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3748659</v>
      </c>
      <c r="R51" s="6"/>
      <c r="S51" s="6">
        <v>3520</v>
      </c>
      <c r="T51" s="6"/>
      <c r="U51" s="6">
        <v>20690431808</v>
      </c>
      <c r="V51" s="6"/>
      <c r="W51" s="6">
        <v>13116767765.903999</v>
      </c>
      <c r="X51" s="6"/>
      <c r="Y51" s="11">
        <v>6.2907129861105313E-4</v>
      </c>
    </row>
    <row r="52" spans="1:25" x14ac:dyDescent="0.55000000000000004">
      <c r="A52" s="2" t="s">
        <v>58</v>
      </c>
      <c r="C52" s="6">
        <v>29800000</v>
      </c>
      <c r="D52" s="6"/>
      <c r="E52" s="6">
        <v>50069057514</v>
      </c>
      <c r="F52" s="6"/>
      <c r="G52" s="6">
        <v>47337058620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29800000</v>
      </c>
      <c r="R52" s="6"/>
      <c r="S52" s="6">
        <v>1366</v>
      </c>
      <c r="T52" s="6"/>
      <c r="U52" s="6">
        <v>50069057514</v>
      </c>
      <c r="V52" s="6"/>
      <c r="W52" s="6">
        <v>40464594540</v>
      </c>
      <c r="X52" s="6"/>
      <c r="Y52" s="11">
        <v>1.9406545491501411E-3</v>
      </c>
    </row>
    <row r="53" spans="1:25" x14ac:dyDescent="0.55000000000000004">
      <c r="A53" s="2" t="s">
        <v>59</v>
      </c>
      <c r="C53" s="6">
        <v>69880139</v>
      </c>
      <c r="D53" s="6"/>
      <c r="E53" s="6">
        <v>105798530446</v>
      </c>
      <c r="F53" s="6"/>
      <c r="G53" s="6">
        <v>129898338563.41701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69880139</v>
      </c>
      <c r="R53" s="6"/>
      <c r="S53" s="6">
        <v>1631</v>
      </c>
      <c r="T53" s="6"/>
      <c r="U53" s="6">
        <v>105798530446</v>
      </c>
      <c r="V53" s="6"/>
      <c r="W53" s="6">
        <v>113296358394.08099</v>
      </c>
      <c r="X53" s="6"/>
      <c r="Y53" s="11">
        <v>5.4336166176649414E-3</v>
      </c>
    </row>
    <row r="54" spans="1:25" x14ac:dyDescent="0.55000000000000004">
      <c r="A54" s="2" t="s">
        <v>60</v>
      </c>
      <c r="C54" s="6">
        <v>43581378</v>
      </c>
      <c r="D54" s="6"/>
      <c r="E54" s="6">
        <v>958726245055</v>
      </c>
      <c r="F54" s="6"/>
      <c r="G54" s="6">
        <v>1633241993793.9299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43581378</v>
      </c>
      <c r="R54" s="6"/>
      <c r="S54" s="6">
        <v>36240</v>
      </c>
      <c r="T54" s="6"/>
      <c r="U54" s="6">
        <v>958726245055</v>
      </c>
      <c r="V54" s="6"/>
      <c r="W54" s="6">
        <v>1569991773344.6201</v>
      </c>
      <c r="X54" s="6"/>
      <c r="Y54" s="11">
        <v>7.529574215942543E-2</v>
      </c>
    </row>
    <row r="55" spans="1:25" x14ac:dyDescent="0.55000000000000004">
      <c r="A55" s="2" t="s">
        <v>61</v>
      </c>
      <c r="C55" s="6">
        <v>28125252</v>
      </c>
      <c r="D55" s="6"/>
      <c r="E55" s="6">
        <v>364213118510</v>
      </c>
      <c r="F55" s="6"/>
      <c r="G55" s="6">
        <v>131374203821.069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28125252</v>
      </c>
      <c r="R55" s="6"/>
      <c r="S55" s="6">
        <v>4412</v>
      </c>
      <c r="T55" s="6"/>
      <c r="U55" s="6">
        <v>364213118510</v>
      </c>
      <c r="V55" s="6"/>
      <c r="W55" s="6">
        <v>123350284583.647</v>
      </c>
      <c r="X55" s="6"/>
      <c r="Y55" s="11">
        <v>5.9157961086101392E-3</v>
      </c>
    </row>
    <row r="56" spans="1:25" x14ac:dyDescent="0.55000000000000004">
      <c r="A56" s="2" t="s">
        <v>62</v>
      </c>
      <c r="C56" s="6">
        <v>27038968</v>
      </c>
      <c r="D56" s="6"/>
      <c r="E56" s="6">
        <v>141273308250</v>
      </c>
      <c r="F56" s="6"/>
      <c r="G56" s="6">
        <v>210455414479.332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27038968</v>
      </c>
      <c r="R56" s="6"/>
      <c r="S56" s="6">
        <v>7040</v>
      </c>
      <c r="T56" s="6"/>
      <c r="U56" s="6">
        <v>141273308250</v>
      </c>
      <c r="V56" s="6"/>
      <c r="W56" s="6">
        <v>189221726428.41599</v>
      </c>
      <c r="X56" s="6"/>
      <c r="Y56" s="11">
        <v>9.0749458474951757E-3</v>
      </c>
    </row>
    <row r="57" spans="1:25" x14ac:dyDescent="0.55000000000000004">
      <c r="A57" s="2" t="s">
        <v>63</v>
      </c>
      <c r="C57" s="6">
        <v>17109100</v>
      </c>
      <c r="D57" s="6"/>
      <c r="E57" s="6">
        <v>769747788080</v>
      </c>
      <c r="F57" s="6"/>
      <c r="G57" s="6">
        <v>238782504004.20001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17109100</v>
      </c>
      <c r="R57" s="6"/>
      <c r="S57" s="6">
        <v>13840</v>
      </c>
      <c r="T57" s="6"/>
      <c r="U57" s="6">
        <v>769747788080</v>
      </c>
      <c r="V57" s="6"/>
      <c r="W57" s="6">
        <v>235381043833.20001</v>
      </c>
      <c r="X57" s="6"/>
      <c r="Y57" s="11">
        <v>1.1288715448441223E-2</v>
      </c>
    </row>
    <row r="58" spans="1:25" x14ac:dyDescent="0.55000000000000004">
      <c r="A58" s="2" t="s">
        <v>64</v>
      </c>
      <c r="C58" s="6">
        <v>59311112</v>
      </c>
      <c r="D58" s="6"/>
      <c r="E58" s="6">
        <v>229193920708</v>
      </c>
      <c r="F58" s="6"/>
      <c r="G58" s="6">
        <v>296559800744.508</v>
      </c>
      <c r="H58" s="6"/>
      <c r="I58" s="6">
        <v>0</v>
      </c>
      <c r="J58" s="6"/>
      <c r="K58" s="6">
        <v>0</v>
      </c>
      <c r="L58" s="6"/>
      <c r="M58" s="6">
        <v>-21790920</v>
      </c>
      <c r="N58" s="6"/>
      <c r="O58" s="6">
        <v>115755021016</v>
      </c>
      <c r="P58" s="6"/>
      <c r="Q58" s="6">
        <v>37520192</v>
      </c>
      <c r="R58" s="6"/>
      <c r="S58" s="6">
        <v>5240</v>
      </c>
      <c r="T58" s="6"/>
      <c r="U58" s="6">
        <v>144988006831</v>
      </c>
      <c r="V58" s="6"/>
      <c r="W58" s="6">
        <v>195436001533.82401</v>
      </c>
      <c r="X58" s="6"/>
      <c r="Y58" s="11">
        <v>9.3729782728802676E-3</v>
      </c>
    </row>
    <row r="59" spans="1:25" x14ac:dyDescent="0.55000000000000004">
      <c r="A59" s="2" t="s">
        <v>65</v>
      </c>
      <c r="C59" s="6">
        <v>48035577</v>
      </c>
      <c r="D59" s="6"/>
      <c r="E59" s="6">
        <v>258710840890</v>
      </c>
      <c r="F59" s="6"/>
      <c r="G59" s="6">
        <v>296048544964.46997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48035577</v>
      </c>
      <c r="R59" s="6"/>
      <c r="S59" s="6">
        <v>5760</v>
      </c>
      <c r="T59" s="6"/>
      <c r="U59" s="6">
        <v>258710840890</v>
      </c>
      <c r="V59" s="6"/>
      <c r="W59" s="6">
        <v>275038648225.05603</v>
      </c>
      <c r="X59" s="6"/>
      <c r="Y59" s="11">
        <v>1.3190667296627269E-2</v>
      </c>
    </row>
    <row r="60" spans="1:25" x14ac:dyDescent="0.55000000000000004">
      <c r="A60" s="2" t="s">
        <v>66</v>
      </c>
      <c r="C60" s="6">
        <v>33813330</v>
      </c>
      <c r="D60" s="6"/>
      <c r="E60" s="6">
        <v>239499625444</v>
      </c>
      <c r="F60" s="6"/>
      <c r="G60" s="6">
        <v>152901627982.888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33813330</v>
      </c>
      <c r="R60" s="6"/>
      <c r="S60" s="6">
        <v>4435</v>
      </c>
      <c r="T60" s="6"/>
      <c r="U60" s="6">
        <v>239499625444</v>
      </c>
      <c r="V60" s="6"/>
      <c r="W60" s="6">
        <v>149069843944.62799</v>
      </c>
      <c r="X60" s="6"/>
      <c r="Y60" s="11">
        <v>7.1492887567740819E-3</v>
      </c>
    </row>
    <row r="61" spans="1:25" x14ac:dyDescent="0.55000000000000004">
      <c r="A61" s="2" t="s">
        <v>67</v>
      </c>
      <c r="C61" s="6">
        <v>9416522</v>
      </c>
      <c r="D61" s="6"/>
      <c r="E61" s="6">
        <v>93918613760</v>
      </c>
      <c r="F61" s="6"/>
      <c r="G61" s="6">
        <v>119627109410.59801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9416522</v>
      </c>
      <c r="R61" s="6"/>
      <c r="S61" s="6">
        <v>11850</v>
      </c>
      <c r="T61" s="6"/>
      <c r="U61" s="6">
        <v>93918613760</v>
      </c>
      <c r="V61" s="6"/>
      <c r="W61" s="6">
        <v>110921850275.08501</v>
      </c>
      <c r="X61" s="6"/>
      <c r="Y61" s="11">
        <v>5.3197368164335634E-3</v>
      </c>
    </row>
    <row r="62" spans="1:25" x14ac:dyDescent="0.55000000000000004">
      <c r="A62" s="2" t="s">
        <v>68</v>
      </c>
      <c r="C62" s="6">
        <v>125000</v>
      </c>
      <c r="D62" s="6"/>
      <c r="E62" s="6">
        <v>2277190810</v>
      </c>
      <c r="F62" s="6"/>
      <c r="G62" s="6">
        <v>2783340000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125000</v>
      </c>
      <c r="R62" s="6"/>
      <c r="S62" s="6">
        <v>22050</v>
      </c>
      <c r="T62" s="6"/>
      <c r="U62" s="6">
        <v>2277190810</v>
      </c>
      <c r="V62" s="6"/>
      <c r="W62" s="6">
        <v>2739850312.5</v>
      </c>
      <c r="X62" s="6"/>
      <c r="Y62" s="11">
        <v>1.3140136540074572E-4</v>
      </c>
    </row>
    <row r="63" spans="1:25" x14ac:dyDescent="0.55000000000000004">
      <c r="A63" s="2" t="s">
        <v>69</v>
      </c>
      <c r="C63" s="6">
        <v>22742425</v>
      </c>
      <c r="D63" s="6"/>
      <c r="E63" s="6">
        <v>239957351755</v>
      </c>
      <c r="F63" s="6"/>
      <c r="G63" s="6">
        <v>163223316664.42499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22742425</v>
      </c>
      <c r="R63" s="6"/>
      <c r="S63" s="6">
        <v>6890</v>
      </c>
      <c r="T63" s="6"/>
      <c r="U63" s="6">
        <v>239957351755</v>
      </c>
      <c r="V63" s="6"/>
      <c r="W63" s="6">
        <v>155762971103</v>
      </c>
      <c r="X63" s="6"/>
      <c r="Y63" s="11">
        <v>7.4702866023127314E-3</v>
      </c>
    </row>
    <row r="64" spans="1:25" x14ac:dyDescent="0.55000000000000004">
      <c r="A64" s="2" t="s">
        <v>70</v>
      </c>
      <c r="C64" s="6">
        <v>182602419</v>
      </c>
      <c r="D64" s="6"/>
      <c r="E64" s="6">
        <v>375114718424</v>
      </c>
      <c r="F64" s="6"/>
      <c r="G64" s="6">
        <v>394978673704.72302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182602419</v>
      </c>
      <c r="R64" s="6"/>
      <c r="S64" s="6">
        <v>2077</v>
      </c>
      <c r="T64" s="6"/>
      <c r="U64" s="6">
        <v>375114718424</v>
      </c>
      <c r="V64" s="6"/>
      <c r="W64" s="6">
        <v>377008596178.63501</v>
      </c>
      <c r="X64" s="6"/>
      <c r="Y64" s="11">
        <v>1.8081076940472823E-2</v>
      </c>
    </row>
    <row r="65" spans="1:25" x14ac:dyDescent="0.55000000000000004">
      <c r="A65" s="2" t="s">
        <v>71</v>
      </c>
      <c r="C65" s="6">
        <v>103543339</v>
      </c>
      <c r="D65" s="6"/>
      <c r="E65" s="6">
        <v>259521121806</v>
      </c>
      <c r="F65" s="6"/>
      <c r="G65" s="6">
        <v>559924273363.24805</v>
      </c>
      <c r="H65" s="6"/>
      <c r="I65" s="6">
        <v>0</v>
      </c>
      <c r="J65" s="6"/>
      <c r="K65" s="6">
        <v>0</v>
      </c>
      <c r="L65" s="6"/>
      <c r="M65" s="6">
        <v>-2885867</v>
      </c>
      <c r="N65" s="6"/>
      <c r="O65" s="6">
        <v>16143898023</v>
      </c>
      <c r="P65" s="6"/>
      <c r="Q65" s="6">
        <v>100657472</v>
      </c>
      <c r="R65" s="6"/>
      <c r="S65" s="6">
        <v>4900</v>
      </c>
      <c r="T65" s="6"/>
      <c r="U65" s="6">
        <v>252287982057</v>
      </c>
      <c r="V65" s="6"/>
      <c r="W65" s="6">
        <v>490286944203.84003</v>
      </c>
      <c r="X65" s="6"/>
      <c r="Y65" s="11">
        <v>2.3513829793044148E-2</v>
      </c>
    </row>
    <row r="66" spans="1:25" x14ac:dyDescent="0.55000000000000004">
      <c r="A66" s="2" t="s">
        <v>72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v>14000000</v>
      </c>
      <c r="J66" s="6"/>
      <c r="K66" s="6">
        <v>306968972</v>
      </c>
      <c r="L66" s="6"/>
      <c r="M66" s="6">
        <v>0</v>
      </c>
      <c r="N66" s="6"/>
      <c r="O66" s="6">
        <v>0</v>
      </c>
      <c r="P66" s="6"/>
      <c r="Q66" s="6">
        <v>14000000</v>
      </c>
      <c r="R66" s="6"/>
      <c r="S66" s="6">
        <v>24</v>
      </c>
      <c r="T66" s="6"/>
      <c r="U66" s="6">
        <v>306968972</v>
      </c>
      <c r="V66" s="6"/>
      <c r="W66" s="6">
        <v>335913480</v>
      </c>
      <c r="X66" s="6"/>
      <c r="Y66" s="11">
        <v>1.6110183000559849E-5</v>
      </c>
    </row>
    <row r="67" spans="1:25" x14ac:dyDescent="0.55000000000000004">
      <c r="A67" s="2" t="s">
        <v>73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9940000</v>
      </c>
      <c r="J67" s="6"/>
      <c r="K67" s="6">
        <v>288334194</v>
      </c>
      <c r="L67" s="6"/>
      <c r="M67" s="6">
        <v>0</v>
      </c>
      <c r="N67" s="6"/>
      <c r="O67" s="6">
        <v>0</v>
      </c>
      <c r="P67" s="6"/>
      <c r="Q67" s="6">
        <v>0</v>
      </c>
      <c r="R67" s="6"/>
      <c r="S67" s="6">
        <v>0</v>
      </c>
      <c r="T67" s="6"/>
      <c r="U67" s="6">
        <v>0</v>
      </c>
      <c r="V67" s="6"/>
      <c r="W67" s="6">
        <v>0</v>
      </c>
      <c r="X67" s="6"/>
      <c r="Y67" s="11">
        <v>0</v>
      </c>
    </row>
    <row r="68" spans="1:25" ht="24.75" thickBot="1" x14ac:dyDescent="0.6">
      <c r="A68" s="1" t="s">
        <v>74</v>
      </c>
      <c r="B68" s="1"/>
      <c r="C68" s="9" t="s">
        <v>74</v>
      </c>
      <c r="D68" s="9"/>
      <c r="E68" s="10">
        <f>SUM(E9:E67)</f>
        <v>16557815096107</v>
      </c>
      <c r="F68" s="9"/>
      <c r="G68" s="10">
        <f>SUM(G9:G67)</f>
        <v>19634756467202.234</v>
      </c>
      <c r="H68" s="9"/>
      <c r="I68" s="9" t="s">
        <v>74</v>
      </c>
      <c r="J68" s="9"/>
      <c r="K68" s="10">
        <f>SUM(K9:K67)</f>
        <v>595303166</v>
      </c>
      <c r="L68" s="9"/>
      <c r="M68" s="9" t="s">
        <v>74</v>
      </c>
      <c r="N68" s="9"/>
      <c r="O68" s="10">
        <f>SUM(O9:O67)</f>
        <v>256677608870</v>
      </c>
      <c r="P68" s="9"/>
      <c r="Q68" s="9" t="s">
        <v>74</v>
      </c>
      <c r="R68" s="9"/>
      <c r="S68" s="9" t="s">
        <v>74</v>
      </c>
      <c r="T68" s="9"/>
      <c r="U68" s="10">
        <f>SUM(U9:U67)</f>
        <v>16326574228912</v>
      </c>
      <c r="V68" s="9"/>
      <c r="W68" s="10">
        <f>SUM(W9:W67)</f>
        <v>18493995995081.898</v>
      </c>
      <c r="X68" s="9"/>
      <c r="Y68" s="12">
        <f>SUM(Y9:Y67)</f>
        <v>0.88695952270921197</v>
      </c>
    </row>
    <row r="69" spans="1:25" ht="24.75" thickTop="1" x14ac:dyDescent="0.55000000000000004">
      <c r="W69" s="4"/>
    </row>
    <row r="70" spans="1:25" x14ac:dyDescent="0.55000000000000004">
      <c r="W70" s="4"/>
    </row>
    <row r="71" spans="1:25" x14ac:dyDescent="0.55000000000000004">
      <c r="Y71" s="4">
        <v>20851003367766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8"/>
  <sheetViews>
    <sheetView rightToLeft="1" workbookViewId="0">
      <selection activeCell="G13" sqref="G13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20" style="2" customWidth="1"/>
    <col min="4" max="4" width="1" style="2" customWidth="1"/>
    <col min="5" max="5" width="16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5" width="9.140625" style="2" customWidth="1"/>
    <col min="16" max="16384" width="9.140625" style="2"/>
  </cols>
  <sheetData>
    <row r="2" spans="1:15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</row>
    <row r="3" spans="1:15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  <c r="L3" s="30" t="s">
        <v>111</v>
      </c>
      <c r="M3" s="30" t="s">
        <v>111</v>
      </c>
    </row>
    <row r="4" spans="1:15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</row>
    <row r="6" spans="1:15" ht="25.5" thickBot="1" x14ac:dyDescent="0.6">
      <c r="A6" s="29" t="s">
        <v>112</v>
      </c>
      <c r="B6" s="29" t="s">
        <v>112</v>
      </c>
      <c r="C6" s="29" t="s">
        <v>113</v>
      </c>
      <c r="D6" s="29" t="s">
        <v>113</v>
      </c>
      <c r="E6" s="29" t="s">
        <v>113</v>
      </c>
      <c r="F6" s="29" t="s">
        <v>113</v>
      </c>
      <c r="G6" s="29" t="s">
        <v>113</v>
      </c>
      <c r="I6" s="29" t="s">
        <v>114</v>
      </c>
      <c r="J6" s="29" t="s">
        <v>114</v>
      </c>
      <c r="K6" s="29" t="s">
        <v>114</v>
      </c>
      <c r="L6" s="29" t="s">
        <v>114</v>
      </c>
      <c r="M6" s="29" t="s">
        <v>114</v>
      </c>
    </row>
    <row r="7" spans="1:15" ht="25.5" thickBot="1" x14ac:dyDescent="0.6">
      <c r="A7" s="29" t="s">
        <v>115</v>
      </c>
      <c r="C7" s="29" t="s">
        <v>116</v>
      </c>
      <c r="E7" s="29" t="s">
        <v>117</v>
      </c>
      <c r="G7" s="29" t="s">
        <v>118</v>
      </c>
      <c r="I7" s="29" t="s">
        <v>116</v>
      </c>
      <c r="K7" s="29" t="s">
        <v>117</v>
      </c>
      <c r="M7" s="29" t="s">
        <v>118</v>
      </c>
    </row>
    <row r="8" spans="1:15" x14ac:dyDescent="0.55000000000000004">
      <c r="A8" s="2" t="s">
        <v>95</v>
      </c>
      <c r="C8" s="6">
        <v>133376490</v>
      </c>
      <c r="D8" s="6"/>
      <c r="E8" s="6">
        <v>0</v>
      </c>
      <c r="F8" s="6"/>
      <c r="G8" s="6">
        <f>C8-E8</f>
        <v>133376490</v>
      </c>
      <c r="H8" s="6"/>
      <c r="I8" s="6">
        <v>133376490</v>
      </c>
      <c r="J8" s="6"/>
      <c r="K8" s="6">
        <v>0</v>
      </c>
      <c r="L8" s="6"/>
      <c r="M8" s="6">
        <f>I8-K8</f>
        <v>133376490</v>
      </c>
      <c r="N8" s="7"/>
      <c r="O8" s="7"/>
    </row>
    <row r="9" spans="1:15" x14ac:dyDescent="0.55000000000000004">
      <c r="A9" s="2" t="s">
        <v>97</v>
      </c>
      <c r="C9" s="6">
        <v>7627014</v>
      </c>
      <c r="D9" s="6"/>
      <c r="E9" s="6">
        <v>0</v>
      </c>
      <c r="F9" s="6"/>
      <c r="G9" s="6">
        <f t="shared" ref="G9:G16" si="0">C9-E9</f>
        <v>7627014</v>
      </c>
      <c r="H9" s="6"/>
      <c r="I9" s="6">
        <v>7627014</v>
      </c>
      <c r="J9" s="6"/>
      <c r="K9" s="6">
        <v>0</v>
      </c>
      <c r="L9" s="6"/>
      <c r="M9" s="6">
        <f t="shared" ref="M9:M16" si="1">I9-K9</f>
        <v>7627014</v>
      </c>
      <c r="N9" s="7"/>
      <c r="O9" s="7"/>
    </row>
    <row r="10" spans="1:15" x14ac:dyDescent="0.55000000000000004">
      <c r="A10" s="2" t="s">
        <v>99</v>
      </c>
      <c r="C10" s="6">
        <v>3127574072</v>
      </c>
      <c r="D10" s="6"/>
      <c r="E10" s="6">
        <v>0</v>
      </c>
      <c r="F10" s="6"/>
      <c r="G10" s="6">
        <f t="shared" si="0"/>
        <v>3127574072</v>
      </c>
      <c r="H10" s="6"/>
      <c r="I10" s="6">
        <v>3127574072</v>
      </c>
      <c r="J10" s="6"/>
      <c r="K10" s="6">
        <v>0</v>
      </c>
      <c r="L10" s="6"/>
      <c r="M10" s="6">
        <f t="shared" si="1"/>
        <v>3127574072</v>
      </c>
      <c r="N10" s="7"/>
      <c r="O10" s="7"/>
    </row>
    <row r="11" spans="1:15" x14ac:dyDescent="0.55000000000000004">
      <c r="A11" s="2" t="s">
        <v>101</v>
      </c>
      <c r="C11" s="6">
        <v>1229508197</v>
      </c>
      <c r="D11" s="6"/>
      <c r="E11" s="6">
        <v>120448</v>
      </c>
      <c r="F11" s="6"/>
      <c r="G11" s="6">
        <f t="shared" si="0"/>
        <v>1229387749</v>
      </c>
      <c r="H11" s="6"/>
      <c r="I11" s="6">
        <v>1229508197</v>
      </c>
      <c r="J11" s="6"/>
      <c r="K11" s="6">
        <v>120448</v>
      </c>
      <c r="L11" s="6"/>
      <c r="M11" s="6">
        <f t="shared" si="1"/>
        <v>1229387749</v>
      </c>
      <c r="N11" s="7"/>
      <c r="O11" s="7"/>
    </row>
    <row r="12" spans="1:15" x14ac:dyDescent="0.55000000000000004">
      <c r="A12" s="2" t="s">
        <v>103</v>
      </c>
      <c r="C12" s="6">
        <v>26051</v>
      </c>
      <c r="D12" s="6"/>
      <c r="E12" s="6">
        <v>0</v>
      </c>
      <c r="F12" s="6"/>
      <c r="G12" s="6">
        <f t="shared" si="0"/>
        <v>26051</v>
      </c>
      <c r="H12" s="6"/>
      <c r="I12" s="6">
        <v>26051</v>
      </c>
      <c r="J12" s="6"/>
      <c r="K12" s="6">
        <v>0</v>
      </c>
      <c r="L12" s="6"/>
      <c r="M12" s="6">
        <f t="shared" si="1"/>
        <v>26051</v>
      </c>
      <c r="N12" s="7"/>
      <c r="O12" s="7"/>
    </row>
    <row r="13" spans="1:15" x14ac:dyDescent="0.55000000000000004">
      <c r="A13" s="2" t="s">
        <v>103</v>
      </c>
      <c r="C13" s="6">
        <v>7459016370</v>
      </c>
      <c r="D13" s="6"/>
      <c r="E13" s="6">
        <v>0</v>
      </c>
      <c r="F13" s="6"/>
      <c r="G13" s="6">
        <f t="shared" si="0"/>
        <v>7459016370</v>
      </c>
      <c r="H13" s="6"/>
      <c r="I13" s="6">
        <v>7459016370</v>
      </c>
      <c r="J13" s="6"/>
      <c r="K13" s="6">
        <v>0</v>
      </c>
      <c r="L13" s="6"/>
      <c r="M13" s="6">
        <f t="shared" si="1"/>
        <v>7459016370</v>
      </c>
      <c r="N13" s="7"/>
      <c r="O13" s="7"/>
    </row>
    <row r="14" spans="1:15" x14ac:dyDescent="0.55000000000000004">
      <c r="A14" s="2" t="s">
        <v>103</v>
      </c>
      <c r="C14" s="6">
        <v>3196721310</v>
      </c>
      <c r="D14" s="6"/>
      <c r="E14" s="6">
        <v>0</v>
      </c>
      <c r="F14" s="6"/>
      <c r="G14" s="6">
        <f t="shared" si="0"/>
        <v>3196721310</v>
      </c>
      <c r="H14" s="6"/>
      <c r="I14" s="6">
        <v>3196721310</v>
      </c>
      <c r="J14" s="6"/>
      <c r="K14" s="6">
        <v>0</v>
      </c>
      <c r="L14" s="6"/>
      <c r="M14" s="6">
        <f t="shared" si="1"/>
        <v>3196721310</v>
      </c>
      <c r="N14" s="7"/>
      <c r="O14" s="7"/>
    </row>
    <row r="15" spans="1:15" x14ac:dyDescent="0.55000000000000004">
      <c r="A15" s="2" t="s">
        <v>107</v>
      </c>
      <c r="C15" s="6">
        <v>3196721310</v>
      </c>
      <c r="D15" s="6"/>
      <c r="E15" s="6">
        <v>0</v>
      </c>
      <c r="F15" s="6"/>
      <c r="G15" s="6">
        <f t="shared" si="0"/>
        <v>3196721310</v>
      </c>
      <c r="H15" s="6"/>
      <c r="I15" s="6">
        <v>3196721310</v>
      </c>
      <c r="J15" s="6"/>
      <c r="K15" s="6">
        <v>0</v>
      </c>
      <c r="L15" s="6"/>
      <c r="M15" s="6">
        <f t="shared" si="1"/>
        <v>3196721310</v>
      </c>
      <c r="N15" s="7"/>
      <c r="O15" s="7"/>
    </row>
    <row r="16" spans="1:15" ht="24.75" thickBot="1" x14ac:dyDescent="0.6">
      <c r="A16" s="2" t="s">
        <v>109</v>
      </c>
      <c r="C16" s="6">
        <v>9125683050</v>
      </c>
      <c r="D16" s="6"/>
      <c r="E16" s="6">
        <v>0</v>
      </c>
      <c r="F16" s="6"/>
      <c r="G16" s="6">
        <f t="shared" si="0"/>
        <v>9125683050</v>
      </c>
      <c r="H16" s="6"/>
      <c r="I16" s="6">
        <v>9125683050</v>
      </c>
      <c r="J16" s="6"/>
      <c r="K16" s="6">
        <v>0</v>
      </c>
      <c r="L16" s="6"/>
      <c r="M16" s="6">
        <f t="shared" si="1"/>
        <v>9125683050</v>
      </c>
      <c r="N16" s="7"/>
      <c r="O16" s="7"/>
    </row>
    <row r="17" spans="1:15" ht="24.75" thickBot="1" x14ac:dyDescent="0.6">
      <c r="A17" s="2" t="s">
        <v>74</v>
      </c>
      <c r="C17" s="14">
        <f>SUM(C8:C16)</f>
        <v>27476253864</v>
      </c>
      <c r="D17" s="7"/>
      <c r="E17" s="14">
        <f>SUM(E8:E16)</f>
        <v>120448</v>
      </c>
      <c r="F17" s="7"/>
      <c r="G17" s="14">
        <f>SUM(G8:G16)</f>
        <v>27476133416</v>
      </c>
      <c r="H17" s="7"/>
      <c r="I17" s="14">
        <f>SUM(I8:I16)</f>
        <v>27476253864</v>
      </c>
      <c r="J17" s="7"/>
      <c r="K17" s="14">
        <f>SUM(K8:K16)</f>
        <v>120448</v>
      </c>
      <c r="L17" s="7"/>
      <c r="M17" s="14">
        <f>SUM(M8:M16)</f>
        <v>27476133416</v>
      </c>
      <c r="N17" s="7"/>
      <c r="O17" s="7"/>
    </row>
    <row r="18" spans="1:15" ht="24.75" thickTop="1" x14ac:dyDescent="0.55000000000000004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A8" sqref="A8"/>
    </sheetView>
  </sheetViews>
  <sheetFormatPr defaultRowHeight="24" x14ac:dyDescent="0.55000000000000004"/>
  <cols>
    <col min="1" max="1" width="26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</row>
    <row r="3" spans="1:19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  <c r="L3" s="30" t="s">
        <v>111</v>
      </c>
      <c r="M3" s="30" t="s">
        <v>111</v>
      </c>
      <c r="N3" s="30" t="s">
        <v>111</v>
      </c>
      <c r="O3" s="30" t="s">
        <v>111</v>
      </c>
      <c r="P3" s="30" t="s">
        <v>111</v>
      </c>
      <c r="Q3" s="30" t="s">
        <v>111</v>
      </c>
      <c r="R3" s="30" t="s">
        <v>111</v>
      </c>
      <c r="S3" s="30" t="s">
        <v>111</v>
      </c>
    </row>
    <row r="4" spans="1:19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</row>
    <row r="6" spans="1:19" ht="24.75" x14ac:dyDescent="0.55000000000000004">
      <c r="A6" s="29" t="s">
        <v>3</v>
      </c>
      <c r="C6" s="29" t="s">
        <v>119</v>
      </c>
      <c r="D6" s="29" t="s">
        <v>119</v>
      </c>
      <c r="E6" s="29" t="s">
        <v>119</v>
      </c>
      <c r="F6" s="29" t="s">
        <v>119</v>
      </c>
      <c r="G6" s="29" t="s">
        <v>119</v>
      </c>
      <c r="I6" s="29" t="s">
        <v>113</v>
      </c>
      <c r="J6" s="29" t="s">
        <v>113</v>
      </c>
      <c r="K6" s="29" t="s">
        <v>113</v>
      </c>
      <c r="L6" s="29" t="s">
        <v>113</v>
      </c>
      <c r="M6" s="29" t="s">
        <v>113</v>
      </c>
      <c r="O6" s="29" t="s">
        <v>114</v>
      </c>
      <c r="P6" s="29" t="s">
        <v>114</v>
      </c>
      <c r="Q6" s="29" t="s">
        <v>114</v>
      </c>
      <c r="R6" s="29" t="s">
        <v>114</v>
      </c>
      <c r="S6" s="29" t="s">
        <v>114</v>
      </c>
    </row>
    <row r="7" spans="1:19" ht="24.75" x14ac:dyDescent="0.55000000000000004">
      <c r="A7" s="29" t="s">
        <v>3</v>
      </c>
      <c r="C7" s="29" t="s">
        <v>120</v>
      </c>
      <c r="E7" s="29" t="s">
        <v>121</v>
      </c>
      <c r="G7" s="29" t="s">
        <v>122</v>
      </c>
      <c r="I7" s="29" t="s">
        <v>123</v>
      </c>
      <c r="K7" s="29" t="s">
        <v>117</v>
      </c>
      <c r="M7" s="29" t="s">
        <v>124</v>
      </c>
      <c r="O7" s="29" t="s">
        <v>123</v>
      </c>
      <c r="Q7" s="29" t="s">
        <v>117</v>
      </c>
      <c r="S7" s="29" t="s">
        <v>124</v>
      </c>
    </row>
    <row r="8" spans="1:19" x14ac:dyDescent="0.55000000000000004">
      <c r="A8" s="2" t="s">
        <v>62</v>
      </c>
      <c r="C8" s="7" t="s">
        <v>125</v>
      </c>
      <c r="D8" s="7"/>
      <c r="E8" s="13">
        <v>27038968</v>
      </c>
      <c r="F8" s="7"/>
      <c r="G8" s="13">
        <v>1800</v>
      </c>
      <c r="H8" s="7"/>
      <c r="I8" s="13">
        <v>48670142400</v>
      </c>
      <c r="J8" s="7"/>
      <c r="K8" s="13">
        <v>2165948746</v>
      </c>
      <c r="L8" s="7"/>
      <c r="M8" s="13">
        <v>46504193654</v>
      </c>
      <c r="N8" s="7"/>
      <c r="O8" s="13">
        <v>48670142400</v>
      </c>
      <c r="P8" s="7"/>
      <c r="Q8" s="13">
        <v>2165948746</v>
      </c>
      <c r="R8" s="7"/>
      <c r="S8" s="13">
        <v>46504193654</v>
      </c>
    </row>
    <row r="9" spans="1:19" x14ac:dyDescent="0.55000000000000004">
      <c r="A9" s="2" t="s">
        <v>37</v>
      </c>
      <c r="C9" s="7" t="s">
        <v>6</v>
      </c>
      <c r="D9" s="7"/>
      <c r="E9" s="13">
        <v>408649836</v>
      </c>
      <c r="F9" s="7"/>
      <c r="G9" s="13">
        <v>150</v>
      </c>
      <c r="H9" s="7"/>
      <c r="I9" s="13">
        <v>61297475400</v>
      </c>
      <c r="J9" s="7"/>
      <c r="K9" s="13">
        <v>1153447118</v>
      </c>
      <c r="L9" s="7"/>
      <c r="M9" s="13">
        <v>60144028282</v>
      </c>
      <c r="N9" s="7"/>
      <c r="O9" s="13">
        <v>61297475400</v>
      </c>
      <c r="P9" s="7"/>
      <c r="Q9" s="13">
        <v>1153447118</v>
      </c>
      <c r="R9" s="7"/>
      <c r="S9" s="13">
        <v>60144028282</v>
      </c>
    </row>
    <row r="10" spans="1:19" x14ac:dyDescent="0.55000000000000004">
      <c r="A10" s="2" t="s">
        <v>74</v>
      </c>
      <c r="C10" s="7" t="s">
        <v>74</v>
      </c>
      <c r="D10" s="7"/>
      <c r="E10" s="7" t="s">
        <v>74</v>
      </c>
      <c r="F10" s="7"/>
      <c r="G10" s="7" t="s">
        <v>74</v>
      </c>
      <c r="H10" s="7"/>
      <c r="I10" s="14">
        <f>SUM(I8:I9)</f>
        <v>109967617800</v>
      </c>
      <c r="J10" s="7"/>
      <c r="K10" s="14">
        <f>SUM(K8:K9)</f>
        <v>3319395864</v>
      </c>
      <c r="L10" s="7"/>
      <c r="M10" s="14">
        <f>SUM(M8:M9)</f>
        <v>106648221936</v>
      </c>
      <c r="N10" s="7"/>
      <c r="O10" s="14">
        <f>SUM(O8:O9)</f>
        <v>109967617800</v>
      </c>
      <c r="P10" s="7"/>
      <c r="Q10" s="14">
        <f>SUM(Q8:Q9)</f>
        <v>3319395864</v>
      </c>
      <c r="R10" s="7"/>
      <c r="S10" s="14">
        <f>SUM(S8:S9)</f>
        <v>106648221936</v>
      </c>
    </row>
    <row r="11" spans="1:19" x14ac:dyDescent="0.55000000000000004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55000000000000004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35"/>
  <sheetViews>
    <sheetView rightToLeft="1" topLeftCell="A10" workbookViewId="0">
      <selection activeCell="M17" sqref="M17"/>
    </sheetView>
  </sheetViews>
  <sheetFormatPr defaultRowHeight="24" x14ac:dyDescent="0.55000000000000004"/>
  <cols>
    <col min="1" max="1" width="33.28515625" style="2" bestFit="1" customWidth="1"/>
    <col min="2" max="2" width="1" style="2" customWidth="1"/>
    <col min="3" max="3" width="18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15.42578125" style="2" bestFit="1" customWidth="1"/>
    <col min="20" max="16384" width="9.140625" style="2"/>
  </cols>
  <sheetData>
    <row r="2" spans="1:22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</row>
    <row r="3" spans="1:22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  <c r="L3" s="30" t="s">
        <v>111</v>
      </c>
      <c r="M3" s="30" t="s">
        <v>111</v>
      </c>
      <c r="N3" s="30" t="s">
        <v>111</v>
      </c>
      <c r="O3" s="30" t="s">
        <v>111</v>
      </c>
      <c r="P3" s="30" t="s">
        <v>111</v>
      </c>
      <c r="Q3" s="30" t="s">
        <v>111</v>
      </c>
    </row>
    <row r="4" spans="1:22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</row>
    <row r="6" spans="1:22" ht="24.75" x14ac:dyDescent="0.55000000000000004">
      <c r="A6" s="29" t="s">
        <v>3</v>
      </c>
      <c r="C6" s="29" t="s">
        <v>113</v>
      </c>
      <c r="D6" s="29" t="s">
        <v>113</v>
      </c>
      <c r="E6" s="29" t="s">
        <v>113</v>
      </c>
      <c r="F6" s="29" t="s">
        <v>113</v>
      </c>
      <c r="G6" s="29" t="s">
        <v>113</v>
      </c>
      <c r="H6" s="29" t="s">
        <v>113</v>
      </c>
      <c r="I6" s="29" t="s">
        <v>113</v>
      </c>
      <c r="K6" s="29" t="s">
        <v>114</v>
      </c>
      <c r="L6" s="29" t="s">
        <v>114</v>
      </c>
      <c r="M6" s="29" t="s">
        <v>114</v>
      </c>
      <c r="N6" s="29" t="s">
        <v>114</v>
      </c>
      <c r="O6" s="29" t="s">
        <v>114</v>
      </c>
      <c r="P6" s="29" t="s">
        <v>114</v>
      </c>
      <c r="Q6" s="29" t="s">
        <v>114</v>
      </c>
    </row>
    <row r="7" spans="1:22" ht="24.75" x14ac:dyDescent="0.55000000000000004">
      <c r="A7" s="29" t="s">
        <v>3</v>
      </c>
      <c r="C7" s="29" t="s">
        <v>7</v>
      </c>
      <c r="E7" s="29" t="s">
        <v>126</v>
      </c>
      <c r="G7" s="29" t="s">
        <v>127</v>
      </c>
      <c r="I7" s="29" t="s">
        <v>129</v>
      </c>
      <c r="K7" s="29" t="s">
        <v>7</v>
      </c>
      <c r="M7" s="29" t="s">
        <v>126</v>
      </c>
      <c r="O7" s="29" t="s">
        <v>127</v>
      </c>
      <c r="Q7" s="29" t="s">
        <v>129</v>
      </c>
    </row>
    <row r="8" spans="1:22" x14ac:dyDescent="0.55000000000000004">
      <c r="A8" s="2" t="s">
        <v>64</v>
      </c>
      <c r="C8" s="6">
        <v>21790920</v>
      </c>
      <c r="E8" s="6">
        <v>115755021016</v>
      </c>
      <c r="F8" s="6"/>
      <c r="G8" s="6">
        <v>106786389010</v>
      </c>
      <c r="H8" s="6"/>
      <c r="I8" s="6">
        <f>E8-G8</f>
        <v>8968632006</v>
      </c>
      <c r="J8" s="6"/>
      <c r="K8" s="6">
        <v>21790920</v>
      </c>
      <c r="L8" s="6"/>
      <c r="M8" s="6">
        <v>115755021016</v>
      </c>
      <c r="N8" s="6"/>
      <c r="O8" s="6">
        <v>106786389010</v>
      </c>
      <c r="P8" s="6"/>
      <c r="Q8" s="6">
        <f>M8-O8</f>
        <v>8968632006</v>
      </c>
      <c r="R8" s="6"/>
      <c r="S8" s="6"/>
      <c r="T8" s="6"/>
      <c r="U8" s="6"/>
      <c r="V8" s="6"/>
    </row>
    <row r="9" spans="1:22" x14ac:dyDescent="0.55000000000000004">
      <c r="A9" s="2" t="s">
        <v>29</v>
      </c>
      <c r="C9" s="6">
        <v>668002</v>
      </c>
      <c r="E9" s="6">
        <v>7067788183</v>
      </c>
      <c r="F9" s="6"/>
      <c r="G9" s="6">
        <v>7045330567</v>
      </c>
      <c r="H9" s="6"/>
      <c r="I9" s="6">
        <f t="shared" ref="I9:I28" si="0">E9-G9</f>
        <v>22457616</v>
      </c>
      <c r="J9" s="6"/>
      <c r="K9" s="6">
        <v>668002</v>
      </c>
      <c r="L9" s="6"/>
      <c r="M9" s="6">
        <v>7067788183</v>
      </c>
      <c r="N9" s="6"/>
      <c r="O9" s="6">
        <v>7045330567</v>
      </c>
      <c r="P9" s="6"/>
      <c r="Q9" s="6">
        <f t="shared" ref="Q9:Q28" si="1">M9-O9</f>
        <v>22457616</v>
      </c>
      <c r="R9" s="6"/>
      <c r="S9" s="6"/>
      <c r="T9" s="6"/>
      <c r="U9" s="6"/>
      <c r="V9" s="6"/>
    </row>
    <row r="10" spans="1:22" x14ac:dyDescent="0.55000000000000004">
      <c r="A10" s="2" t="s">
        <v>22</v>
      </c>
      <c r="C10" s="6">
        <v>5000000</v>
      </c>
      <c r="E10" s="6">
        <v>19243189161</v>
      </c>
      <c r="F10" s="6"/>
      <c r="G10" s="6">
        <v>20129512516</v>
      </c>
      <c r="H10" s="6"/>
      <c r="I10" s="6">
        <f t="shared" si="0"/>
        <v>-886323355</v>
      </c>
      <c r="J10" s="6"/>
      <c r="K10" s="6">
        <v>5000000</v>
      </c>
      <c r="L10" s="6"/>
      <c r="M10" s="6">
        <v>19243189161</v>
      </c>
      <c r="N10" s="6"/>
      <c r="O10" s="6">
        <v>20129512516</v>
      </c>
      <c r="P10" s="6"/>
      <c r="Q10" s="6">
        <f t="shared" si="1"/>
        <v>-886323355</v>
      </c>
      <c r="R10" s="6"/>
      <c r="S10" s="6"/>
      <c r="T10" s="6"/>
      <c r="U10" s="6"/>
      <c r="V10" s="6"/>
    </row>
    <row r="11" spans="1:22" x14ac:dyDescent="0.55000000000000004">
      <c r="A11" s="2" t="s">
        <v>55</v>
      </c>
      <c r="C11" s="6">
        <v>5400000</v>
      </c>
      <c r="E11" s="6">
        <v>32753947616</v>
      </c>
      <c r="F11" s="6"/>
      <c r="G11" s="6">
        <v>34998512395</v>
      </c>
      <c r="H11" s="6"/>
      <c r="I11" s="6">
        <f t="shared" si="0"/>
        <v>-2244564779</v>
      </c>
      <c r="J11" s="6"/>
      <c r="K11" s="6">
        <v>5400000</v>
      </c>
      <c r="L11" s="6"/>
      <c r="M11" s="6">
        <v>32753947616</v>
      </c>
      <c r="N11" s="6"/>
      <c r="O11" s="6">
        <v>34998512395</v>
      </c>
      <c r="P11" s="6"/>
      <c r="Q11" s="6">
        <f t="shared" si="1"/>
        <v>-2244564779</v>
      </c>
      <c r="R11" s="6"/>
      <c r="S11" s="6"/>
      <c r="T11" s="6"/>
      <c r="U11" s="6"/>
      <c r="V11" s="6"/>
    </row>
    <row r="12" spans="1:22" x14ac:dyDescent="0.55000000000000004">
      <c r="A12" s="2" t="s">
        <v>44</v>
      </c>
      <c r="C12" s="6">
        <v>63894</v>
      </c>
      <c r="E12" s="6">
        <v>2336236382</v>
      </c>
      <c r="F12" s="6"/>
      <c r="G12" s="6">
        <v>2243859036</v>
      </c>
      <c r="H12" s="6"/>
      <c r="I12" s="6">
        <f t="shared" si="0"/>
        <v>92377346</v>
      </c>
      <c r="J12" s="6"/>
      <c r="K12" s="6">
        <v>63894</v>
      </c>
      <c r="L12" s="6"/>
      <c r="M12" s="6">
        <v>2336236382</v>
      </c>
      <c r="N12" s="6"/>
      <c r="O12" s="6">
        <v>2243859036</v>
      </c>
      <c r="P12" s="6"/>
      <c r="Q12" s="6">
        <f t="shared" si="1"/>
        <v>92377346</v>
      </c>
      <c r="R12" s="6"/>
      <c r="S12" s="6"/>
      <c r="T12" s="6"/>
      <c r="U12" s="6"/>
      <c r="V12" s="6"/>
    </row>
    <row r="13" spans="1:22" x14ac:dyDescent="0.55000000000000004">
      <c r="A13" s="2" t="s">
        <v>21</v>
      </c>
      <c r="C13" s="6">
        <v>100000</v>
      </c>
      <c r="E13" s="6">
        <v>5409620134</v>
      </c>
      <c r="F13" s="6"/>
      <c r="G13" s="6">
        <v>4916571305</v>
      </c>
      <c r="H13" s="6"/>
      <c r="I13" s="6">
        <f t="shared" si="0"/>
        <v>493048829</v>
      </c>
      <c r="J13" s="6"/>
      <c r="K13" s="6">
        <v>100000</v>
      </c>
      <c r="L13" s="6"/>
      <c r="M13" s="6">
        <v>5409620134</v>
      </c>
      <c r="N13" s="6"/>
      <c r="O13" s="6">
        <v>4916571305</v>
      </c>
      <c r="P13" s="6"/>
      <c r="Q13" s="6">
        <f t="shared" si="1"/>
        <v>493048829</v>
      </c>
      <c r="R13" s="6"/>
      <c r="S13" s="6"/>
      <c r="T13" s="6"/>
      <c r="U13" s="6"/>
      <c r="V13" s="6"/>
    </row>
    <row r="14" spans="1:22" x14ac:dyDescent="0.55000000000000004">
      <c r="A14" s="2" t="s">
        <v>18</v>
      </c>
      <c r="C14" s="6">
        <v>10000000</v>
      </c>
      <c r="E14" s="6">
        <v>22743864117</v>
      </c>
      <c r="F14" s="6"/>
      <c r="G14" s="6">
        <v>20914812002</v>
      </c>
      <c r="H14" s="6"/>
      <c r="I14" s="6">
        <f t="shared" si="0"/>
        <v>1829052115</v>
      </c>
      <c r="J14" s="6"/>
      <c r="K14" s="6">
        <v>10000000</v>
      </c>
      <c r="L14" s="6"/>
      <c r="M14" s="6">
        <v>22743864117</v>
      </c>
      <c r="N14" s="6"/>
      <c r="O14" s="6">
        <v>20914812002</v>
      </c>
      <c r="P14" s="6"/>
      <c r="Q14" s="6">
        <f t="shared" si="1"/>
        <v>1829052115</v>
      </c>
      <c r="R14" s="6"/>
      <c r="S14" s="6"/>
      <c r="T14" s="6"/>
      <c r="U14" s="6"/>
      <c r="V14" s="6"/>
    </row>
    <row r="15" spans="1:22" x14ac:dyDescent="0.55000000000000004">
      <c r="A15" s="2" t="s">
        <v>51</v>
      </c>
      <c r="C15" s="6">
        <v>2322336</v>
      </c>
      <c r="E15" s="6">
        <v>10725776464</v>
      </c>
      <c r="F15" s="6"/>
      <c r="G15" s="6">
        <v>10335235520</v>
      </c>
      <c r="H15" s="6"/>
      <c r="I15" s="6">
        <f t="shared" si="0"/>
        <v>390540944</v>
      </c>
      <c r="J15" s="6"/>
      <c r="K15" s="6">
        <v>2322336</v>
      </c>
      <c r="L15" s="6"/>
      <c r="M15" s="6">
        <v>10725776464</v>
      </c>
      <c r="N15" s="6"/>
      <c r="O15" s="6">
        <v>10335235520</v>
      </c>
      <c r="P15" s="6"/>
      <c r="Q15" s="6">
        <f t="shared" si="1"/>
        <v>390540944</v>
      </c>
      <c r="R15" s="6"/>
      <c r="S15" s="6"/>
      <c r="T15" s="6"/>
      <c r="U15" s="6"/>
      <c r="V15" s="6"/>
    </row>
    <row r="16" spans="1:22" x14ac:dyDescent="0.55000000000000004">
      <c r="A16" s="2" t="s">
        <v>30</v>
      </c>
      <c r="C16" s="6">
        <v>1216449</v>
      </c>
      <c r="E16" s="6">
        <v>24498267774</v>
      </c>
      <c r="F16" s="6"/>
      <c r="G16" s="6">
        <v>23968776148</v>
      </c>
      <c r="H16" s="6"/>
      <c r="I16" s="6">
        <f t="shared" si="0"/>
        <v>529491626</v>
      </c>
      <c r="J16" s="6"/>
      <c r="K16" s="6">
        <v>1216449</v>
      </c>
      <c r="L16" s="6"/>
      <c r="M16" s="6">
        <v>24498267774</v>
      </c>
      <c r="N16" s="6"/>
      <c r="O16" s="6">
        <v>23968776148</v>
      </c>
      <c r="P16" s="6"/>
      <c r="Q16" s="6">
        <f t="shared" si="1"/>
        <v>529491626</v>
      </c>
      <c r="R16" s="6"/>
      <c r="S16" s="6"/>
      <c r="T16" s="6"/>
      <c r="U16" s="6"/>
      <c r="V16" s="6"/>
    </row>
    <row r="17" spans="1:22" x14ac:dyDescent="0.55000000000000004">
      <c r="A17" s="2" t="s">
        <v>71</v>
      </c>
      <c r="C17" s="6">
        <v>2885867</v>
      </c>
      <c r="E17" s="6">
        <v>16143898023</v>
      </c>
      <c r="F17" s="6"/>
      <c r="G17" s="6">
        <v>15605706747</v>
      </c>
      <c r="H17" s="6"/>
      <c r="I17" s="6">
        <f t="shared" si="0"/>
        <v>538191276</v>
      </c>
      <c r="J17" s="6"/>
      <c r="K17" s="6">
        <v>2885867</v>
      </c>
      <c r="L17" s="6"/>
      <c r="M17" s="6">
        <v>16143898023</v>
      </c>
      <c r="N17" s="6"/>
      <c r="O17" s="6">
        <v>15605706747</v>
      </c>
      <c r="P17" s="6"/>
      <c r="Q17" s="6">
        <f t="shared" si="1"/>
        <v>538191276</v>
      </c>
      <c r="R17" s="6"/>
      <c r="T17" s="6"/>
      <c r="U17" s="6"/>
      <c r="V17" s="6"/>
    </row>
    <row r="18" spans="1:22" x14ac:dyDescent="0.55000000000000004">
      <c r="A18" s="2" t="s">
        <v>15</v>
      </c>
      <c r="C18" s="6" t="s">
        <v>153</v>
      </c>
      <c r="E18" s="6">
        <v>-95975280</v>
      </c>
      <c r="F18" s="6"/>
      <c r="G18" s="6">
        <v>0</v>
      </c>
      <c r="H18" s="6"/>
      <c r="I18" s="6">
        <f t="shared" si="0"/>
        <v>-95975280</v>
      </c>
      <c r="J18" s="6"/>
      <c r="K18" s="6" t="s">
        <v>153</v>
      </c>
      <c r="L18" s="6"/>
      <c r="M18" s="6">
        <v>-95975280</v>
      </c>
      <c r="N18" s="6"/>
      <c r="O18" s="6">
        <v>0</v>
      </c>
      <c r="P18" s="6"/>
      <c r="Q18" s="6">
        <f t="shared" si="1"/>
        <v>-95975280</v>
      </c>
      <c r="R18" s="6"/>
      <c r="T18" s="6"/>
      <c r="U18" s="6"/>
      <c r="V18" s="6"/>
    </row>
    <row r="19" spans="1:22" x14ac:dyDescent="0.55000000000000004">
      <c r="A19" s="2" t="s">
        <v>73</v>
      </c>
      <c r="C19" s="6" t="s">
        <v>153</v>
      </c>
      <c r="E19" s="6">
        <v>1544521133</v>
      </c>
      <c r="F19" s="6"/>
      <c r="G19" s="6">
        <v>0</v>
      </c>
      <c r="H19" s="6"/>
      <c r="I19" s="6">
        <f t="shared" si="0"/>
        <v>1544521133</v>
      </c>
      <c r="J19" s="6"/>
      <c r="K19" s="6" t="s">
        <v>153</v>
      </c>
      <c r="L19" s="6"/>
      <c r="M19" s="6">
        <v>1544521133</v>
      </c>
      <c r="N19" s="6"/>
      <c r="O19" s="6">
        <v>0</v>
      </c>
      <c r="P19" s="6"/>
      <c r="Q19" s="6">
        <f t="shared" si="1"/>
        <v>1544521133</v>
      </c>
      <c r="R19" s="6"/>
      <c r="T19" s="6"/>
      <c r="U19" s="6"/>
      <c r="V19" s="6"/>
    </row>
    <row r="20" spans="1:22" x14ac:dyDescent="0.55000000000000004">
      <c r="A20" s="2" t="s">
        <v>154</v>
      </c>
      <c r="C20" s="6" t="s">
        <v>153</v>
      </c>
      <c r="E20" s="6">
        <v>1077538128</v>
      </c>
      <c r="F20" s="6"/>
      <c r="G20" s="6">
        <v>0</v>
      </c>
      <c r="H20" s="6"/>
      <c r="I20" s="6">
        <f t="shared" si="0"/>
        <v>1077538128</v>
      </c>
      <c r="J20" s="6"/>
      <c r="K20" s="6" t="s">
        <v>153</v>
      </c>
      <c r="L20" s="6"/>
      <c r="M20" s="6">
        <v>1077538128</v>
      </c>
      <c r="N20" s="6"/>
      <c r="O20" s="6">
        <v>0</v>
      </c>
      <c r="P20" s="6"/>
      <c r="Q20" s="6">
        <f t="shared" si="1"/>
        <v>1077538128</v>
      </c>
      <c r="R20" s="6"/>
      <c r="T20" s="6"/>
      <c r="U20" s="6"/>
      <c r="V20" s="6"/>
    </row>
    <row r="21" spans="1:22" x14ac:dyDescent="0.55000000000000004">
      <c r="A21" s="2" t="s">
        <v>155</v>
      </c>
      <c r="C21" s="6" t="s">
        <v>153</v>
      </c>
      <c r="E21" s="6">
        <v>197587091</v>
      </c>
      <c r="F21" s="6"/>
      <c r="G21" s="6">
        <v>0</v>
      </c>
      <c r="H21" s="6"/>
      <c r="I21" s="6">
        <f t="shared" si="0"/>
        <v>197587091</v>
      </c>
      <c r="J21" s="6"/>
      <c r="K21" s="6" t="s">
        <v>153</v>
      </c>
      <c r="L21" s="6"/>
      <c r="M21" s="6">
        <v>197587091</v>
      </c>
      <c r="N21" s="6"/>
      <c r="O21" s="6">
        <v>0</v>
      </c>
      <c r="P21" s="6"/>
      <c r="Q21" s="6">
        <f t="shared" si="1"/>
        <v>197587091</v>
      </c>
      <c r="R21" s="6"/>
      <c r="T21" s="6"/>
      <c r="U21" s="6"/>
      <c r="V21" s="6"/>
    </row>
    <row r="22" spans="1:22" x14ac:dyDescent="0.55000000000000004">
      <c r="A22" s="2" t="s">
        <v>156</v>
      </c>
      <c r="C22" s="6" t="s">
        <v>153</v>
      </c>
      <c r="E22" s="6">
        <v>396033594</v>
      </c>
      <c r="F22" s="6"/>
      <c r="G22" s="6">
        <v>0</v>
      </c>
      <c r="H22" s="6"/>
      <c r="I22" s="6">
        <f>E22-G22</f>
        <v>396033594</v>
      </c>
      <c r="J22" s="6"/>
      <c r="K22" s="6" t="s">
        <v>153</v>
      </c>
      <c r="L22" s="6"/>
      <c r="M22" s="6">
        <v>396033594</v>
      </c>
      <c r="N22" s="6"/>
      <c r="O22" s="6">
        <v>0</v>
      </c>
      <c r="P22" s="6"/>
      <c r="Q22" s="6">
        <f t="shared" si="1"/>
        <v>396033594</v>
      </c>
      <c r="R22" s="6"/>
      <c r="T22" s="6"/>
      <c r="U22" s="6"/>
      <c r="V22" s="6"/>
    </row>
    <row r="23" spans="1:22" x14ac:dyDescent="0.55000000000000004">
      <c r="A23" s="2" t="s">
        <v>157</v>
      </c>
      <c r="C23" s="6" t="s">
        <v>153</v>
      </c>
      <c r="E23" s="6">
        <v>3013419932</v>
      </c>
      <c r="F23" s="6"/>
      <c r="G23" s="6">
        <v>0</v>
      </c>
      <c r="H23" s="6"/>
      <c r="I23" s="6">
        <f t="shared" si="0"/>
        <v>3013419932</v>
      </c>
      <c r="J23" s="6"/>
      <c r="K23" s="6" t="s">
        <v>153</v>
      </c>
      <c r="L23" s="6"/>
      <c r="M23" s="6">
        <v>3013419932</v>
      </c>
      <c r="N23" s="6"/>
      <c r="O23" s="6">
        <v>0</v>
      </c>
      <c r="P23" s="6"/>
      <c r="Q23" s="6">
        <f t="shared" si="1"/>
        <v>3013419932</v>
      </c>
      <c r="R23" s="6"/>
      <c r="T23" s="6"/>
      <c r="U23" s="6"/>
      <c r="V23" s="6"/>
    </row>
    <row r="24" spans="1:22" x14ac:dyDescent="0.55000000000000004">
      <c r="A24" s="2" t="s">
        <v>158</v>
      </c>
      <c r="C24" s="6" t="s">
        <v>153</v>
      </c>
      <c r="E24" s="6">
        <v>59972205</v>
      </c>
      <c r="F24" s="6"/>
      <c r="G24" s="6">
        <v>0</v>
      </c>
      <c r="H24" s="6"/>
      <c r="I24" s="6">
        <f t="shared" si="0"/>
        <v>59972205</v>
      </c>
      <c r="J24" s="6"/>
      <c r="K24" s="6" t="s">
        <v>153</v>
      </c>
      <c r="L24" s="6"/>
      <c r="M24" s="6">
        <v>59972205</v>
      </c>
      <c r="N24" s="6"/>
      <c r="O24" s="6">
        <v>0</v>
      </c>
      <c r="P24" s="6"/>
      <c r="Q24" s="6">
        <f t="shared" si="1"/>
        <v>59972205</v>
      </c>
      <c r="R24" s="6"/>
      <c r="T24" s="6"/>
      <c r="U24" s="6"/>
      <c r="V24" s="6"/>
    </row>
    <row r="25" spans="1:22" x14ac:dyDescent="0.55000000000000004">
      <c r="A25" s="2" t="s">
        <v>159</v>
      </c>
      <c r="C25" s="6" t="s">
        <v>153</v>
      </c>
      <c r="E25" s="6">
        <v>5395519</v>
      </c>
      <c r="F25" s="6"/>
      <c r="G25" s="6">
        <v>0</v>
      </c>
      <c r="H25" s="6"/>
      <c r="I25" s="6">
        <f t="shared" si="0"/>
        <v>5395519</v>
      </c>
      <c r="J25" s="6"/>
      <c r="K25" s="6" t="s">
        <v>153</v>
      </c>
      <c r="L25" s="6"/>
      <c r="M25" s="6">
        <v>5395519</v>
      </c>
      <c r="N25" s="6"/>
      <c r="O25" s="6">
        <v>0</v>
      </c>
      <c r="P25" s="6"/>
      <c r="Q25" s="6">
        <f t="shared" si="1"/>
        <v>5395519</v>
      </c>
      <c r="R25" s="6"/>
      <c r="T25" s="6"/>
      <c r="U25" s="6"/>
      <c r="V25" s="6"/>
    </row>
    <row r="26" spans="1:22" x14ac:dyDescent="0.55000000000000004">
      <c r="A26" s="2" t="s">
        <v>160</v>
      </c>
      <c r="C26" s="6" t="s">
        <v>153</v>
      </c>
      <c r="E26" s="6">
        <v>5501730907</v>
      </c>
      <c r="F26" s="6"/>
      <c r="G26" s="6">
        <v>0</v>
      </c>
      <c r="H26" s="6"/>
      <c r="I26" s="6">
        <f t="shared" si="0"/>
        <v>5501730907</v>
      </c>
      <c r="J26" s="6"/>
      <c r="K26" s="6" t="s">
        <v>153</v>
      </c>
      <c r="L26" s="6"/>
      <c r="M26" s="6">
        <v>5501730907</v>
      </c>
      <c r="N26" s="6"/>
      <c r="O26" s="6">
        <v>0</v>
      </c>
      <c r="P26" s="6"/>
      <c r="Q26" s="6">
        <f t="shared" si="1"/>
        <v>5501730907</v>
      </c>
      <c r="R26" s="6"/>
      <c r="T26" s="6"/>
      <c r="U26" s="6"/>
      <c r="V26" s="6"/>
    </row>
    <row r="27" spans="1:22" x14ac:dyDescent="0.55000000000000004">
      <c r="A27" s="2" t="s">
        <v>161</v>
      </c>
      <c r="C27" s="6" t="s">
        <v>153</v>
      </c>
      <c r="E27" s="6">
        <v>589907854</v>
      </c>
      <c r="F27" s="6"/>
      <c r="G27" s="6">
        <v>0</v>
      </c>
      <c r="H27" s="6"/>
      <c r="I27" s="6">
        <f t="shared" si="0"/>
        <v>589907854</v>
      </c>
      <c r="J27" s="6"/>
      <c r="K27" s="6" t="s">
        <v>153</v>
      </c>
      <c r="L27" s="6"/>
      <c r="M27" s="6">
        <v>589907854</v>
      </c>
      <c r="N27" s="6"/>
      <c r="O27" s="6">
        <v>0</v>
      </c>
      <c r="P27" s="6"/>
      <c r="Q27" s="6">
        <f t="shared" si="1"/>
        <v>589907854</v>
      </c>
      <c r="R27" s="6"/>
      <c r="T27" s="6"/>
      <c r="U27" s="6"/>
      <c r="V27" s="6"/>
    </row>
    <row r="28" spans="1:22" ht="24.75" thickBot="1" x14ac:dyDescent="0.6">
      <c r="A28" s="2" t="s">
        <v>162</v>
      </c>
      <c r="C28" s="6" t="s">
        <v>153</v>
      </c>
      <c r="E28" s="6">
        <v>101483794</v>
      </c>
      <c r="F28" s="6"/>
      <c r="G28" s="6">
        <v>0</v>
      </c>
      <c r="H28" s="6"/>
      <c r="I28" s="6">
        <f t="shared" si="0"/>
        <v>101483794</v>
      </c>
      <c r="J28" s="6"/>
      <c r="K28" s="6" t="s">
        <v>153</v>
      </c>
      <c r="L28" s="6"/>
      <c r="M28" s="6">
        <v>101483794</v>
      </c>
      <c r="N28" s="6"/>
      <c r="O28" s="6">
        <v>0</v>
      </c>
      <c r="P28" s="6"/>
      <c r="Q28" s="6">
        <f>M28-O28</f>
        <v>101483794</v>
      </c>
      <c r="R28" s="6"/>
      <c r="T28" s="6"/>
      <c r="U28" s="6"/>
      <c r="V28" s="6"/>
    </row>
    <row r="29" spans="1:22" ht="24.75" thickBot="1" x14ac:dyDescent="0.6">
      <c r="A29" s="2" t="s">
        <v>74</v>
      </c>
      <c r="C29" s="2" t="s">
        <v>74</v>
      </c>
      <c r="E29" s="5">
        <f>SUM(E8:E28)</f>
        <v>269069223747</v>
      </c>
      <c r="G29" s="5">
        <f>SUM(G8:G28)</f>
        <v>246944705246</v>
      </c>
      <c r="I29" s="14">
        <f>SUM(I8:I28)</f>
        <v>22124518501</v>
      </c>
      <c r="K29" s="2" t="s">
        <v>74</v>
      </c>
      <c r="M29" s="14">
        <f>SUM(M8:M28)</f>
        <v>269069223747</v>
      </c>
      <c r="N29" s="7"/>
      <c r="O29" s="14">
        <f>SUM(O8:O28)</f>
        <v>246944705246</v>
      </c>
      <c r="P29" s="7"/>
      <c r="Q29" s="14">
        <f>SUM(Q8:Q28)</f>
        <v>22124518501</v>
      </c>
      <c r="S29" s="4"/>
    </row>
    <row r="30" spans="1:22" ht="24.75" thickTop="1" x14ac:dyDescent="0.55000000000000004">
      <c r="S30" s="6"/>
    </row>
    <row r="31" spans="1:22" x14ac:dyDescent="0.55000000000000004">
      <c r="S31" s="4"/>
    </row>
    <row r="32" spans="1:22" x14ac:dyDescent="0.55000000000000004">
      <c r="S32" s="4"/>
    </row>
    <row r="33" spans="19:19" x14ac:dyDescent="0.55000000000000004">
      <c r="S33" s="17"/>
    </row>
    <row r="34" spans="19:19" x14ac:dyDescent="0.55000000000000004">
      <c r="S34" s="4"/>
    </row>
    <row r="35" spans="19:19" x14ac:dyDescent="0.55000000000000004">
      <c r="S35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74"/>
  <sheetViews>
    <sheetView rightToLeft="1" topLeftCell="A54" workbookViewId="0">
      <selection activeCell="E77" sqref="E77"/>
    </sheetView>
  </sheetViews>
  <sheetFormatPr defaultRowHeight="24" x14ac:dyDescent="0.55000000000000004"/>
  <cols>
    <col min="1" max="1" width="44.4257812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19.85546875" style="2" bestFit="1" customWidth="1"/>
    <col min="20" max="16384" width="9.140625" style="2"/>
  </cols>
  <sheetData>
    <row r="2" spans="1:22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</row>
    <row r="3" spans="1:22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  <c r="L3" s="30" t="s">
        <v>111</v>
      </c>
      <c r="M3" s="30" t="s">
        <v>111</v>
      </c>
      <c r="N3" s="30" t="s">
        <v>111</v>
      </c>
      <c r="O3" s="30" t="s">
        <v>111</v>
      </c>
      <c r="P3" s="30" t="s">
        <v>111</v>
      </c>
      <c r="Q3" s="30" t="s">
        <v>111</v>
      </c>
    </row>
    <row r="4" spans="1:22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</row>
    <row r="6" spans="1:22" ht="24.75" x14ac:dyDescent="0.55000000000000004">
      <c r="A6" s="29" t="s">
        <v>3</v>
      </c>
      <c r="C6" s="29" t="s">
        <v>113</v>
      </c>
      <c r="D6" s="29" t="s">
        <v>113</v>
      </c>
      <c r="E6" s="29" t="s">
        <v>113</v>
      </c>
      <c r="F6" s="29" t="s">
        <v>113</v>
      </c>
      <c r="G6" s="29" t="s">
        <v>113</v>
      </c>
      <c r="H6" s="29" t="s">
        <v>113</v>
      </c>
      <c r="I6" s="29" t="s">
        <v>113</v>
      </c>
      <c r="K6" s="29" t="s">
        <v>114</v>
      </c>
      <c r="L6" s="29" t="s">
        <v>114</v>
      </c>
      <c r="M6" s="29" t="s">
        <v>114</v>
      </c>
      <c r="N6" s="29" t="s">
        <v>114</v>
      </c>
      <c r="O6" s="29" t="s">
        <v>114</v>
      </c>
      <c r="P6" s="29" t="s">
        <v>114</v>
      </c>
      <c r="Q6" s="29" t="s">
        <v>114</v>
      </c>
    </row>
    <row r="7" spans="1:22" ht="24.75" x14ac:dyDescent="0.55000000000000004">
      <c r="A7" s="29" t="s">
        <v>3</v>
      </c>
      <c r="C7" s="29" t="s">
        <v>7</v>
      </c>
      <c r="E7" s="29" t="s">
        <v>126</v>
      </c>
      <c r="G7" s="29" t="s">
        <v>127</v>
      </c>
      <c r="I7" s="29" t="s">
        <v>128</v>
      </c>
      <c r="K7" s="29" t="s">
        <v>7</v>
      </c>
      <c r="M7" s="29" t="s">
        <v>126</v>
      </c>
      <c r="O7" s="29" t="s">
        <v>127</v>
      </c>
      <c r="Q7" s="29" t="s">
        <v>128</v>
      </c>
    </row>
    <row r="8" spans="1:22" x14ac:dyDescent="0.55000000000000004">
      <c r="A8" s="2" t="s">
        <v>41</v>
      </c>
      <c r="C8" s="6">
        <v>333953104</v>
      </c>
      <c r="E8" s="6">
        <v>1365376499507</v>
      </c>
      <c r="F8" s="6"/>
      <c r="G8" s="6">
        <v>1429113987449</v>
      </c>
      <c r="H8" s="6"/>
      <c r="I8" s="6">
        <f>E8-G8</f>
        <v>-63737487942</v>
      </c>
      <c r="J8" s="6"/>
      <c r="K8" s="6">
        <v>333953104</v>
      </c>
      <c r="L8" s="6"/>
      <c r="M8" s="6">
        <v>1365376499507</v>
      </c>
      <c r="N8" s="6"/>
      <c r="O8" s="6">
        <v>1429113987449</v>
      </c>
      <c r="P8" s="6"/>
      <c r="Q8" s="6">
        <f>M8-O8</f>
        <v>-63737487942</v>
      </c>
      <c r="R8" s="6"/>
      <c r="S8" s="6"/>
      <c r="T8" s="6"/>
      <c r="U8" s="6"/>
      <c r="V8" s="6"/>
    </row>
    <row r="9" spans="1:22" x14ac:dyDescent="0.55000000000000004">
      <c r="A9" s="2" t="s">
        <v>34</v>
      </c>
      <c r="C9" s="6">
        <v>41604131</v>
      </c>
      <c r="E9" s="6">
        <v>538049189331</v>
      </c>
      <c r="F9" s="6"/>
      <c r="G9" s="6">
        <v>524815081676</v>
      </c>
      <c r="H9" s="6"/>
      <c r="I9" s="6">
        <f t="shared" ref="I9:I70" si="0">E9-G9</f>
        <v>13234107655</v>
      </c>
      <c r="J9" s="6"/>
      <c r="K9" s="6">
        <v>41604131</v>
      </c>
      <c r="L9" s="6"/>
      <c r="M9" s="6">
        <v>538049189331</v>
      </c>
      <c r="N9" s="6"/>
      <c r="O9" s="6">
        <v>524815081676</v>
      </c>
      <c r="P9" s="6"/>
      <c r="Q9" s="6">
        <f t="shared" ref="Q9:Q72" si="1">M9-O9</f>
        <v>13234107655</v>
      </c>
      <c r="R9" s="6"/>
      <c r="S9" s="6"/>
      <c r="T9" s="6"/>
      <c r="U9" s="6"/>
      <c r="V9" s="6"/>
    </row>
    <row r="10" spans="1:22" x14ac:dyDescent="0.55000000000000004">
      <c r="A10" s="2" t="s">
        <v>42</v>
      </c>
      <c r="C10" s="6">
        <v>62975330</v>
      </c>
      <c r="E10" s="6">
        <v>1051064523745</v>
      </c>
      <c r="F10" s="6"/>
      <c r="G10" s="6">
        <v>1074852761924</v>
      </c>
      <c r="H10" s="6"/>
      <c r="I10" s="6">
        <f t="shared" si="0"/>
        <v>-23788238179</v>
      </c>
      <c r="J10" s="6"/>
      <c r="K10" s="6">
        <v>62975330</v>
      </c>
      <c r="L10" s="6"/>
      <c r="M10" s="6">
        <v>1051064523745</v>
      </c>
      <c r="N10" s="6"/>
      <c r="O10" s="6">
        <v>1074852761924</v>
      </c>
      <c r="P10" s="6"/>
      <c r="Q10" s="6">
        <f t="shared" si="1"/>
        <v>-23788238179</v>
      </c>
      <c r="R10" s="6"/>
      <c r="S10" s="6"/>
      <c r="T10" s="6"/>
      <c r="U10" s="6"/>
      <c r="V10" s="6"/>
    </row>
    <row r="11" spans="1:22" x14ac:dyDescent="0.55000000000000004">
      <c r="A11" s="2" t="s">
        <v>26</v>
      </c>
      <c r="C11" s="6">
        <v>17051968</v>
      </c>
      <c r="E11" s="6">
        <v>179844898266</v>
      </c>
      <c r="F11" s="6"/>
      <c r="G11" s="6">
        <v>188828667925</v>
      </c>
      <c r="H11" s="6"/>
      <c r="I11" s="6">
        <f t="shared" si="0"/>
        <v>-8983769659</v>
      </c>
      <c r="J11" s="6"/>
      <c r="K11" s="6">
        <v>17051968</v>
      </c>
      <c r="L11" s="6"/>
      <c r="M11" s="6">
        <v>179844898266</v>
      </c>
      <c r="N11" s="6"/>
      <c r="O11" s="6">
        <v>188828667925</v>
      </c>
      <c r="P11" s="6"/>
      <c r="Q11" s="6">
        <f t="shared" si="1"/>
        <v>-8983769659</v>
      </c>
      <c r="R11" s="6"/>
      <c r="S11" s="6"/>
      <c r="T11" s="6"/>
      <c r="U11" s="6"/>
      <c r="V11" s="6"/>
    </row>
    <row r="12" spans="1:22" x14ac:dyDescent="0.55000000000000004">
      <c r="A12" s="2" t="s">
        <v>48</v>
      </c>
      <c r="C12" s="6">
        <v>1085372</v>
      </c>
      <c r="E12" s="6">
        <v>44181529798</v>
      </c>
      <c r="F12" s="6"/>
      <c r="G12" s="6">
        <v>44667041115</v>
      </c>
      <c r="H12" s="6"/>
      <c r="I12" s="6">
        <f t="shared" si="0"/>
        <v>-485511317</v>
      </c>
      <c r="J12" s="6"/>
      <c r="K12" s="6">
        <v>1085372</v>
      </c>
      <c r="L12" s="6"/>
      <c r="M12" s="6">
        <v>44181529798</v>
      </c>
      <c r="N12" s="6"/>
      <c r="O12" s="6">
        <v>44667041115</v>
      </c>
      <c r="P12" s="6"/>
      <c r="Q12" s="6">
        <f t="shared" si="1"/>
        <v>-485511317</v>
      </c>
      <c r="R12" s="6"/>
      <c r="S12" s="6"/>
      <c r="T12" s="6"/>
      <c r="U12" s="6"/>
      <c r="V12" s="6"/>
    </row>
    <row r="13" spans="1:22" x14ac:dyDescent="0.55000000000000004">
      <c r="A13" s="2" t="s">
        <v>50</v>
      </c>
      <c r="C13" s="6">
        <v>12742356</v>
      </c>
      <c r="E13" s="6">
        <v>465875303750</v>
      </c>
      <c r="F13" s="6"/>
      <c r="G13" s="6">
        <v>466888626869</v>
      </c>
      <c r="H13" s="6"/>
      <c r="I13" s="6">
        <f t="shared" si="0"/>
        <v>-1013323119</v>
      </c>
      <c r="J13" s="6"/>
      <c r="K13" s="6">
        <v>12742356</v>
      </c>
      <c r="L13" s="6"/>
      <c r="M13" s="6">
        <v>465875303750</v>
      </c>
      <c r="N13" s="6"/>
      <c r="O13" s="6">
        <v>466888626869</v>
      </c>
      <c r="P13" s="6"/>
      <c r="Q13" s="6">
        <f t="shared" si="1"/>
        <v>-1013323119</v>
      </c>
      <c r="R13" s="6"/>
      <c r="S13" s="6"/>
      <c r="T13" s="6"/>
      <c r="U13" s="6"/>
      <c r="V13" s="6"/>
    </row>
    <row r="14" spans="1:22" x14ac:dyDescent="0.55000000000000004">
      <c r="A14" s="2" t="s">
        <v>68</v>
      </c>
      <c r="C14" s="6">
        <v>125000</v>
      </c>
      <c r="E14" s="6">
        <v>2739850312</v>
      </c>
      <c r="F14" s="6"/>
      <c r="G14" s="6">
        <v>2783340000</v>
      </c>
      <c r="H14" s="6"/>
      <c r="I14" s="6">
        <f t="shared" si="0"/>
        <v>-43489688</v>
      </c>
      <c r="J14" s="6"/>
      <c r="K14" s="6">
        <v>125000</v>
      </c>
      <c r="L14" s="6"/>
      <c r="M14" s="6">
        <v>2739850312</v>
      </c>
      <c r="N14" s="6"/>
      <c r="O14" s="6">
        <v>2783340000</v>
      </c>
      <c r="P14" s="6"/>
      <c r="Q14" s="6">
        <f t="shared" si="1"/>
        <v>-43489688</v>
      </c>
      <c r="R14" s="6"/>
      <c r="S14" s="6"/>
      <c r="T14" s="6"/>
      <c r="U14" s="6"/>
      <c r="V14" s="6"/>
    </row>
    <row r="15" spans="1:22" x14ac:dyDescent="0.55000000000000004">
      <c r="A15" s="2" t="s">
        <v>53</v>
      </c>
      <c r="C15" s="6">
        <v>11771160</v>
      </c>
      <c r="E15" s="6">
        <v>175750846401</v>
      </c>
      <c r="F15" s="6"/>
      <c r="G15" s="6">
        <v>199270100813</v>
      </c>
      <c r="H15" s="6"/>
      <c r="I15" s="6">
        <f t="shared" si="0"/>
        <v>-23519254412</v>
      </c>
      <c r="J15" s="6"/>
      <c r="K15" s="6">
        <v>11771160</v>
      </c>
      <c r="L15" s="6"/>
      <c r="M15" s="6">
        <v>175750846401</v>
      </c>
      <c r="N15" s="6"/>
      <c r="O15" s="6">
        <v>199270100813</v>
      </c>
      <c r="P15" s="6"/>
      <c r="Q15" s="6">
        <f t="shared" si="1"/>
        <v>-23519254412</v>
      </c>
      <c r="R15" s="6"/>
      <c r="S15" s="6"/>
      <c r="T15" s="6"/>
      <c r="U15" s="6"/>
      <c r="V15" s="6"/>
    </row>
    <row r="16" spans="1:22" x14ac:dyDescent="0.55000000000000004">
      <c r="A16" s="2" t="s">
        <v>24</v>
      </c>
      <c r="C16" s="6">
        <v>33214162</v>
      </c>
      <c r="E16" s="6">
        <v>347003811606</v>
      </c>
      <c r="F16" s="6"/>
      <c r="G16" s="6">
        <v>372096380285</v>
      </c>
      <c r="H16" s="6"/>
      <c r="I16" s="6">
        <f t="shared" si="0"/>
        <v>-25092568679</v>
      </c>
      <c r="J16" s="6"/>
      <c r="K16" s="6">
        <v>33214162</v>
      </c>
      <c r="L16" s="6"/>
      <c r="M16" s="6">
        <v>347003811606</v>
      </c>
      <c r="N16" s="6"/>
      <c r="O16" s="6">
        <v>372096380285</v>
      </c>
      <c r="P16" s="6"/>
      <c r="Q16" s="6">
        <f t="shared" si="1"/>
        <v>-25092568679</v>
      </c>
      <c r="R16" s="6"/>
      <c r="S16" s="6"/>
      <c r="T16" s="6"/>
      <c r="U16" s="6"/>
      <c r="V16" s="6"/>
    </row>
    <row r="17" spans="1:22" x14ac:dyDescent="0.55000000000000004">
      <c r="A17" s="2" t="s">
        <v>64</v>
      </c>
      <c r="C17" s="6">
        <v>37520192</v>
      </c>
      <c r="E17" s="6">
        <v>195436001533</v>
      </c>
      <c r="F17" s="6"/>
      <c r="G17" s="6">
        <v>189773411734</v>
      </c>
      <c r="H17" s="6"/>
      <c r="I17" s="6">
        <f t="shared" si="0"/>
        <v>5662589799</v>
      </c>
      <c r="J17" s="6"/>
      <c r="K17" s="6">
        <v>37520192</v>
      </c>
      <c r="L17" s="6"/>
      <c r="M17" s="6">
        <v>195436001533</v>
      </c>
      <c r="N17" s="6"/>
      <c r="O17" s="6">
        <v>189773411734</v>
      </c>
      <c r="P17" s="6"/>
      <c r="Q17" s="6">
        <f t="shared" si="1"/>
        <v>5662589799</v>
      </c>
      <c r="R17" s="6"/>
      <c r="S17" s="6"/>
      <c r="T17" s="6"/>
      <c r="U17" s="6"/>
      <c r="V17" s="6"/>
    </row>
    <row r="18" spans="1:22" x14ac:dyDescent="0.55000000000000004">
      <c r="A18" s="2" t="s">
        <v>37</v>
      </c>
      <c r="C18" s="6">
        <v>408649836</v>
      </c>
      <c r="E18" s="6">
        <v>382251485676</v>
      </c>
      <c r="F18" s="6"/>
      <c r="G18" s="6">
        <v>467963561636</v>
      </c>
      <c r="H18" s="6"/>
      <c r="I18" s="6">
        <f t="shared" si="0"/>
        <v>-85712075960</v>
      </c>
      <c r="J18" s="6"/>
      <c r="K18" s="6">
        <v>408649836</v>
      </c>
      <c r="L18" s="6"/>
      <c r="M18" s="6">
        <v>382251485676</v>
      </c>
      <c r="N18" s="6"/>
      <c r="O18" s="6">
        <v>467963561636</v>
      </c>
      <c r="P18" s="6"/>
      <c r="Q18" s="6">
        <f t="shared" si="1"/>
        <v>-85712075960</v>
      </c>
      <c r="R18" s="6"/>
      <c r="S18" s="6"/>
      <c r="T18" s="6"/>
      <c r="U18" s="6"/>
      <c r="V18" s="6"/>
    </row>
    <row r="19" spans="1:22" x14ac:dyDescent="0.55000000000000004">
      <c r="A19" s="2" t="s">
        <v>45</v>
      </c>
      <c r="C19" s="6">
        <v>52019947</v>
      </c>
      <c r="E19" s="6">
        <v>283373147168</v>
      </c>
      <c r="F19" s="6"/>
      <c r="G19" s="6">
        <v>310779674175</v>
      </c>
      <c r="H19" s="6"/>
      <c r="I19" s="6">
        <f t="shared" si="0"/>
        <v>-27406527007</v>
      </c>
      <c r="J19" s="6"/>
      <c r="K19" s="6">
        <v>52019947</v>
      </c>
      <c r="L19" s="6"/>
      <c r="M19" s="6">
        <v>283373147168</v>
      </c>
      <c r="N19" s="6"/>
      <c r="O19" s="6">
        <v>310779674175</v>
      </c>
      <c r="P19" s="6"/>
      <c r="Q19" s="6">
        <f t="shared" si="1"/>
        <v>-27406527007</v>
      </c>
      <c r="R19" s="6"/>
      <c r="S19" s="6"/>
      <c r="T19" s="6"/>
      <c r="U19" s="6"/>
      <c r="V19" s="6"/>
    </row>
    <row r="20" spans="1:22" x14ac:dyDescent="0.55000000000000004">
      <c r="A20" s="2" t="s">
        <v>54</v>
      </c>
      <c r="C20" s="6">
        <v>10054271</v>
      </c>
      <c r="E20" s="6">
        <v>123531378362</v>
      </c>
      <c r="F20" s="6"/>
      <c r="G20" s="6">
        <v>149716832351</v>
      </c>
      <c r="H20" s="6"/>
      <c r="I20" s="6">
        <f t="shared" si="0"/>
        <v>-26185453989</v>
      </c>
      <c r="J20" s="6"/>
      <c r="K20" s="6">
        <v>10054271</v>
      </c>
      <c r="L20" s="6"/>
      <c r="M20" s="6">
        <v>123531378362</v>
      </c>
      <c r="N20" s="6"/>
      <c r="O20" s="6">
        <v>149716832351</v>
      </c>
      <c r="P20" s="6"/>
      <c r="Q20" s="6">
        <f t="shared" si="1"/>
        <v>-26185453989</v>
      </c>
      <c r="R20" s="6"/>
      <c r="S20" s="6"/>
      <c r="T20" s="6"/>
      <c r="U20" s="6"/>
      <c r="V20" s="6"/>
    </row>
    <row r="21" spans="1:22" x14ac:dyDescent="0.55000000000000004">
      <c r="A21" s="2" t="s">
        <v>57</v>
      </c>
      <c r="C21" s="6">
        <v>3748659</v>
      </c>
      <c r="E21" s="6">
        <v>13116767765</v>
      </c>
      <c r="F21" s="6"/>
      <c r="G21" s="6">
        <v>13150304956</v>
      </c>
      <c r="H21" s="6"/>
      <c r="I21" s="6">
        <f t="shared" si="0"/>
        <v>-33537191</v>
      </c>
      <c r="J21" s="6"/>
      <c r="K21" s="6">
        <v>3748659</v>
      </c>
      <c r="L21" s="6"/>
      <c r="M21" s="6">
        <v>13116767765</v>
      </c>
      <c r="N21" s="6"/>
      <c r="O21" s="6">
        <v>13150304956</v>
      </c>
      <c r="P21" s="6"/>
      <c r="Q21" s="6">
        <f t="shared" si="1"/>
        <v>-33537191</v>
      </c>
      <c r="R21" s="6"/>
      <c r="S21" s="6"/>
      <c r="T21" s="6"/>
      <c r="U21" s="6"/>
      <c r="V21" s="6"/>
    </row>
    <row r="22" spans="1:22" x14ac:dyDescent="0.55000000000000004">
      <c r="A22" s="2" t="s">
        <v>61</v>
      </c>
      <c r="C22" s="6">
        <v>28125252</v>
      </c>
      <c r="E22" s="6">
        <v>123350284583</v>
      </c>
      <c r="F22" s="6"/>
      <c r="G22" s="6">
        <v>131374203821</v>
      </c>
      <c r="H22" s="6"/>
      <c r="I22" s="6">
        <f t="shared" si="0"/>
        <v>-8023919238</v>
      </c>
      <c r="J22" s="6"/>
      <c r="K22" s="6">
        <v>28125252</v>
      </c>
      <c r="L22" s="6"/>
      <c r="M22" s="6">
        <v>123350284583</v>
      </c>
      <c r="N22" s="6"/>
      <c r="O22" s="6">
        <v>131374203821</v>
      </c>
      <c r="P22" s="6"/>
      <c r="Q22" s="6">
        <f t="shared" si="1"/>
        <v>-8023919238</v>
      </c>
      <c r="R22" s="6"/>
      <c r="S22" s="6"/>
      <c r="T22" s="6"/>
      <c r="U22" s="6"/>
      <c r="V22" s="6"/>
    </row>
    <row r="23" spans="1:22" x14ac:dyDescent="0.55000000000000004">
      <c r="A23" s="2" t="s">
        <v>29</v>
      </c>
      <c r="C23" s="6">
        <v>60067417</v>
      </c>
      <c r="E23" s="6">
        <v>617998664242</v>
      </c>
      <c r="F23" s="6"/>
      <c r="G23" s="6">
        <v>633523268389</v>
      </c>
      <c r="H23" s="6"/>
      <c r="I23" s="6">
        <f t="shared" si="0"/>
        <v>-15524604147</v>
      </c>
      <c r="J23" s="6"/>
      <c r="K23" s="6">
        <v>60067417</v>
      </c>
      <c r="L23" s="6"/>
      <c r="M23" s="6">
        <v>617998664242</v>
      </c>
      <c r="N23" s="6"/>
      <c r="O23" s="6">
        <v>633523268389</v>
      </c>
      <c r="P23" s="6"/>
      <c r="Q23" s="6">
        <f t="shared" si="1"/>
        <v>-15524604147</v>
      </c>
      <c r="R23" s="6"/>
      <c r="S23" s="6"/>
      <c r="T23" s="6"/>
      <c r="U23" s="6"/>
      <c r="V23" s="6"/>
    </row>
    <row r="24" spans="1:22" x14ac:dyDescent="0.55000000000000004">
      <c r="A24" s="2" t="s">
        <v>47</v>
      </c>
      <c r="C24" s="6">
        <v>10814617</v>
      </c>
      <c r="E24" s="6">
        <v>374216899704</v>
      </c>
      <c r="F24" s="6"/>
      <c r="G24" s="6">
        <v>377119472612</v>
      </c>
      <c r="H24" s="6"/>
      <c r="I24" s="6">
        <f t="shared" si="0"/>
        <v>-2902572908</v>
      </c>
      <c r="J24" s="6"/>
      <c r="K24" s="6">
        <v>10814617</v>
      </c>
      <c r="L24" s="6"/>
      <c r="M24" s="6">
        <v>374216899704</v>
      </c>
      <c r="N24" s="6"/>
      <c r="O24" s="6">
        <v>377119472612</v>
      </c>
      <c r="P24" s="6"/>
      <c r="Q24" s="6">
        <f t="shared" si="1"/>
        <v>-2902572908</v>
      </c>
      <c r="R24" s="6"/>
      <c r="S24" s="6"/>
      <c r="T24" s="6"/>
      <c r="U24" s="6"/>
      <c r="V24" s="6"/>
    </row>
    <row r="25" spans="1:22" x14ac:dyDescent="0.55000000000000004">
      <c r="A25" s="2" t="s">
        <v>60</v>
      </c>
      <c r="C25" s="6">
        <v>43581378</v>
      </c>
      <c r="E25" s="6">
        <v>1569991773344</v>
      </c>
      <c r="F25" s="6"/>
      <c r="G25" s="6">
        <v>1633241993793</v>
      </c>
      <c r="H25" s="6"/>
      <c r="I25" s="6">
        <f t="shared" si="0"/>
        <v>-63250220449</v>
      </c>
      <c r="J25" s="6"/>
      <c r="K25" s="6">
        <v>43581378</v>
      </c>
      <c r="L25" s="6"/>
      <c r="M25" s="6">
        <v>1569991773344</v>
      </c>
      <c r="N25" s="6"/>
      <c r="O25" s="6">
        <v>1633241993793</v>
      </c>
      <c r="P25" s="6"/>
      <c r="Q25" s="6">
        <f t="shared" si="1"/>
        <v>-63250220449</v>
      </c>
      <c r="R25" s="6"/>
      <c r="S25" s="6"/>
      <c r="T25" s="6"/>
      <c r="U25" s="6"/>
      <c r="V25" s="6"/>
    </row>
    <row r="26" spans="1:22" x14ac:dyDescent="0.55000000000000004">
      <c r="A26" s="2" t="s">
        <v>46</v>
      </c>
      <c r="C26" s="6">
        <v>10936278</v>
      </c>
      <c r="E26" s="6">
        <v>232969969136</v>
      </c>
      <c r="F26" s="6"/>
      <c r="G26" s="6">
        <v>231556712207</v>
      </c>
      <c r="H26" s="6"/>
      <c r="I26" s="6">
        <f t="shared" si="0"/>
        <v>1413256929</v>
      </c>
      <c r="J26" s="6"/>
      <c r="K26" s="6">
        <v>10936278</v>
      </c>
      <c r="L26" s="6"/>
      <c r="M26" s="6">
        <v>232969969136</v>
      </c>
      <c r="N26" s="6"/>
      <c r="O26" s="6">
        <v>231556712207</v>
      </c>
      <c r="P26" s="6"/>
      <c r="Q26" s="6">
        <f t="shared" si="1"/>
        <v>1413256929</v>
      </c>
      <c r="R26" s="6"/>
      <c r="S26" s="6"/>
      <c r="T26" s="6"/>
      <c r="U26" s="6"/>
      <c r="V26" s="6"/>
    </row>
    <row r="27" spans="1:22" x14ac:dyDescent="0.55000000000000004">
      <c r="A27" s="2" t="s">
        <v>22</v>
      </c>
      <c r="C27" s="6">
        <v>41932695</v>
      </c>
      <c r="E27" s="6">
        <v>136345732365</v>
      </c>
      <c r="F27" s="6"/>
      <c r="G27" s="6">
        <v>168816941616</v>
      </c>
      <c r="H27" s="6"/>
      <c r="I27" s="6">
        <f t="shared" si="0"/>
        <v>-32471209251</v>
      </c>
      <c r="J27" s="6"/>
      <c r="K27" s="6">
        <v>41932695</v>
      </c>
      <c r="L27" s="6"/>
      <c r="M27" s="6">
        <v>136345732365</v>
      </c>
      <c r="N27" s="6"/>
      <c r="O27" s="6">
        <v>168816941616</v>
      </c>
      <c r="P27" s="6"/>
      <c r="Q27" s="6">
        <f t="shared" si="1"/>
        <v>-32471209251</v>
      </c>
      <c r="R27" s="6"/>
      <c r="S27" s="6"/>
      <c r="T27" s="6"/>
      <c r="U27" s="6"/>
      <c r="V27" s="6"/>
    </row>
    <row r="28" spans="1:22" x14ac:dyDescent="0.55000000000000004">
      <c r="A28" s="2" t="s">
        <v>65</v>
      </c>
      <c r="C28" s="6">
        <v>48035577</v>
      </c>
      <c r="E28" s="6">
        <v>275038648225</v>
      </c>
      <c r="F28" s="6"/>
      <c r="G28" s="6">
        <v>296048544964</v>
      </c>
      <c r="H28" s="6"/>
      <c r="I28" s="6">
        <f t="shared" si="0"/>
        <v>-21009896739</v>
      </c>
      <c r="J28" s="6"/>
      <c r="K28" s="6">
        <v>48035577</v>
      </c>
      <c r="L28" s="6"/>
      <c r="M28" s="6">
        <v>275038648225</v>
      </c>
      <c r="N28" s="6"/>
      <c r="O28" s="6">
        <v>296048544964</v>
      </c>
      <c r="P28" s="6"/>
      <c r="Q28" s="6">
        <f t="shared" si="1"/>
        <v>-21009896739</v>
      </c>
      <c r="R28" s="6"/>
      <c r="S28" s="6"/>
      <c r="T28" s="6"/>
      <c r="U28" s="6"/>
      <c r="V28" s="6"/>
    </row>
    <row r="29" spans="1:22" x14ac:dyDescent="0.55000000000000004">
      <c r="A29" s="2" t="s">
        <v>43</v>
      </c>
      <c r="C29" s="6">
        <v>196010367</v>
      </c>
      <c r="E29" s="6">
        <v>1322991475098</v>
      </c>
      <c r="F29" s="6"/>
      <c r="G29" s="6">
        <v>1354166531948</v>
      </c>
      <c r="H29" s="6"/>
      <c r="I29" s="6">
        <f t="shared" si="0"/>
        <v>-31175056850</v>
      </c>
      <c r="J29" s="6"/>
      <c r="K29" s="6">
        <v>196010367</v>
      </c>
      <c r="L29" s="6"/>
      <c r="M29" s="6">
        <v>1322991475098</v>
      </c>
      <c r="N29" s="6"/>
      <c r="O29" s="6">
        <v>1354166531948</v>
      </c>
      <c r="P29" s="6"/>
      <c r="Q29" s="6">
        <f t="shared" si="1"/>
        <v>-31175056850</v>
      </c>
      <c r="R29" s="6"/>
      <c r="S29" s="6"/>
      <c r="T29" s="6"/>
      <c r="U29" s="6"/>
      <c r="V29" s="6"/>
    </row>
    <row r="30" spans="1:22" x14ac:dyDescent="0.55000000000000004">
      <c r="A30" s="2" t="s">
        <v>55</v>
      </c>
      <c r="C30" s="6">
        <v>54879611</v>
      </c>
      <c r="E30" s="6">
        <v>319681033063</v>
      </c>
      <c r="F30" s="6"/>
      <c r="G30" s="6">
        <v>355686064095</v>
      </c>
      <c r="H30" s="6"/>
      <c r="I30" s="6">
        <f t="shared" si="0"/>
        <v>-36005031032</v>
      </c>
      <c r="J30" s="6"/>
      <c r="K30" s="6">
        <v>54879611</v>
      </c>
      <c r="L30" s="6"/>
      <c r="M30" s="6">
        <v>319681033063</v>
      </c>
      <c r="N30" s="6"/>
      <c r="O30" s="6">
        <v>355686064095</v>
      </c>
      <c r="P30" s="6"/>
      <c r="Q30" s="6">
        <f t="shared" si="1"/>
        <v>-36005031032</v>
      </c>
      <c r="R30" s="6"/>
      <c r="S30" s="6"/>
      <c r="T30" s="6"/>
      <c r="U30" s="6"/>
      <c r="V30" s="6"/>
    </row>
    <row r="31" spans="1:22" x14ac:dyDescent="0.55000000000000004">
      <c r="A31" s="2" t="s">
        <v>17</v>
      </c>
      <c r="C31" s="6">
        <v>71100000</v>
      </c>
      <c r="E31" s="6">
        <v>188848823760</v>
      </c>
      <c r="F31" s="6"/>
      <c r="G31" s="6">
        <v>184042790820</v>
      </c>
      <c r="H31" s="6"/>
      <c r="I31" s="6">
        <f t="shared" si="0"/>
        <v>4806032940</v>
      </c>
      <c r="J31" s="6"/>
      <c r="K31" s="6">
        <v>71100000</v>
      </c>
      <c r="L31" s="6"/>
      <c r="M31" s="6">
        <v>188848823760</v>
      </c>
      <c r="N31" s="6"/>
      <c r="O31" s="6">
        <v>184042790820</v>
      </c>
      <c r="P31" s="6"/>
      <c r="Q31" s="6">
        <f t="shared" si="1"/>
        <v>4806032940</v>
      </c>
      <c r="R31" s="6"/>
      <c r="S31" s="6"/>
      <c r="T31" s="6"/>
      <c r="U31" s="6"/>
      <c r="V31" s="6"/>
    </row>
    <row r="32" spans="1:22" x14ac:dyDescent="0.55000000000000004">
      <c r="A32" s="2" t="s">
        <v>70</v>
      </c>
      <c r="C32" s="6">
        <v>182602419</v>
      </c>
      <c r="E32" s="6">
        <v>377008596178</v>
      </c>
      <c r="F32" s="6"/>
      <c r="G32" s="6">
        <v>394978673704</v>
      </c>
      <c r="H32" s="6"/>
      <c r="I32" s="6">
        <f t="shared" si="0"/>
        <v>-17970077526</v>
      </c>
      <c r="J32" s="6"/>
      <c r="K32" s="6">
        <v>182602419</v>
      </c>
      <c r="L32" s="6"/>
      <c r="M32" s="6">
        <v>377008596178</v>
      </c>
      <c r="N32" s="6"/>
      <c r="O32" s="6">
        <v>394978673704</v>
      </c>
      <c r="P32" s="6"/>
      <c r="Q32" s="6">
        <f t="shared" si="1"/>
        <v>-17970077526</v>
      </c>
      <c r="R32" s="6"/>
      <c r="S32" s="6"/>
      <c r="T32" s="6"/>
      <c r="U32" s="6"/>
      <c r="V32" s="6"/>
    </row>
    <row r="33" spans="1:22" x14ac:dyDescent="0.55000000000000004">
      <c r="A33" s="2" t="s">
        <v>66</v>
      </c>
      <c r="C33" s="6">
        <v>33813330</v>
      </c>
      <c r="E33" s="6">
        <v>149069843944</v>
      </c>
      <c r="F33" s="6"/>
      <c r="G33" s="6">
        <v>152901627982</v>
      </c>
      <c r="H33" s="6"/>
      <c r="I33" s="6">
        <f t="shared" si="0"/>
        <v>-3831784038</v>
      </c>
      <c r="J33" s="6"/>
      <c r="K33" s="6">
        <v>33813330</v>
      </c>
      <c r="L33" s="6"/>
      <c r="M33" s="6">
        <v>149069843944</v>
      </c>
      <c r="N33" s="6"/>
      <c r="O33" s="6">
        <v>152901627982</v>
      </c>
      <c r="P33" s="6"/>
      <c r="Q33" s="6">
        <f t="shared" si="1"/>
        <v>-3831784038</v>
      </c>
      <c r="R33" s="6"/>
      <c r="S33" s="6"/>
      <c r="T33" s="6"/>
      <c r="U33" s="6"/>
      <c r="V33" s="6"/>
    </row>
    <row r="34" spans="1:22" x14ac:dyDescent="0.55000000000000004">
      <c r="A34" s="2" t="s">
        <v>44</v>
      </c>
      <c r="C34" s="6">
        <v>8302349</v>
      </c>
      <c r="E34" s="6">
        <v>286542424814</v>
      </c>
      <c r="F34" s="6"/>
      <c r="G34" s="6">
        <v>303552516881</v>
      </c>
      <c r="H34" s="6"/>
      <c r="I34" s="6">
        <f t="shared" si="0"/>
        <v>-17010092067</v>
      </c>
      <c r="J34" s="6"/>
      <c r="K34" s="6">
        <v>8302349</v>
      </c>
      <c r="L34" s="6"/>
      <c r="M34" s="6">
        <v>286542424814</v>
      </c>
      <c r="N34" s="6"/>
      <c r="O34" s="6">
        <v>303552516881</v>
      </c>
      <c r="P34" s="6"/>
      <c r="Q34" s="6">
        <f t="shared" si="1"/>
        <v>-17010092067</v>
      </c>
      <c r="R34" s="6"/>
      <c r="S34" s="6"/>
      <c r="T34" s="6"/>
      <c r="U34" s="6"/>
      <c r="V34" s="6"/>
    </row>
    <row r="35" spans="1:22" x14ac:dyDescent="0.55000000000000004">
      <c r="A35" s="2" t="s">
        <v>40</v>
      </c>
      <c r="C35" s="6">
        <v>10913082</v>
      </c>
      <c r="E35" s="6">
        <v>65414339447</v>
      </c>
      <c r="F35" s="6"/>
      <c r="G35" s="6">
        <v>76696414576</v>
      </c>
      <c r="H35" s="6"/>
      <c r="I35" s="6">
        <f t="shared" si="0"/>
        <v>-11282075129</v>
      </c>
      <c r="J35" s="6"/>
      <c r="K35" s="6">
        <v>10913082</v>
      </c>
      <c r="L35" s="6"/>
      <c r="M35" s="6">
        <v>65414339447</v>
      </c>
      <c r="N35" s="6"/>
      <c r="O35" s="6">
        <v>76696414576</v>
      </c>
      <c r="P35" s="6"/>
      <c r="Q35" s="6">
        <f t="shared" si="1"/>
        <v>-11282075129</v>
      </c>
      <c r="R35" s="6"/>
      <c r="S35" s="6"/>
      <c r="T35" s="6"/>
      <c r="U35" s="6"/>
      <c r="V35" s="6"/>
    </row>
    <row r="36" spans="1:22" x14ac:dyDescent="0.55000000000000004">
      <c r="A36" s="2" t="s">
        <v>72</v>
      </c>
      <c r="C36" s="6">
        <v>14000000</v>
      </c>
      <c r="E36" s="6">
        <v>335913480</v>
      </c>
      <c r="F36" s="6"/>
      <c r="G36" s="6">
        <v>306968972</v>
      </c>
      <c r="H36" s="6"/>
      <c r="I36" s="6">
        <f t="shared" si="0"/>
        <v>28944508</v>
      </c>
      <c r="J36" s="6"/>
      <c r="K36" s="6">
        <v>14000000</v>
      </c>
      <c r="L36" s="6"/>
      <c r="M36" s="6">
        <v>335913480</v>
      </c>
      <c r="N36" s="6"/>
      <c r="O36" s="6">
        <v>306968972</v>
      </c>
      <c r="P36" s="6"/>
      <c r="Q36" s="6">
        <f t="shared" si="1"/>
        <v>28944508</v>
      </c>
      <c r="R36" s="6"/>
      <c r="S36" s="6"/>
      <c r="T36" s="6"/>
      <c r="U36" s="6"/>
      <c r="V36" s="6"/>
    </row>
    <row r="37" spans="1:22" x14ac:dyDescent="0.55000000000000004">
      <c r="A37" s="2" t="s">
        <v>27</v>
      </c>
      <c r="C37" s="6">
        <v>590000</v>
      </c>
      <c r="E37" s="6">
        <v>65364254775</v>
      </c>
      <c r="F37" s="6"/>
      <c r="G37" s="6">
        <v>70290766575</v>
      </c>
      <c r="H37" s="6"/>
      <c r="I37" s="6">
        <f t="shared" si="0"/>
        <v>-4926511800</v>
      </c>
      <c r="J37" s="6"/>
      <c r="K37" s="6">
        <v>590000</v>
      </c>
      <c r="L37" s="6"/>
      <c r="M37" s="6">
        <v>65364254775</v>
      </c>
      <c r="N37" s="6"/>
      <c r="O37" s="6">
        <v>70290766575</v>
      </c>
      <c r="P37" s="6"/>
      <c r="Q37" s="6">
        <f t="shared" si="1"/>
        <v>-4926511800</v>
      </c>
      <c r="R37" s="6"/>
      <c r="S37" s="6"/>
      <c r="T37" s="6"/>
      <c r="U37" s="6"/>
      <c r="V37" s="6"/>
    </row>
    <row r="38" spans="1:22" x14ac:dyDescent="0.55000000000000004">
      <c r="A38" s="2" t="s">
        <v>63</v>
      </c>
      <c r="C38" s="6">
        <v>17109100</v>
      </c>
      <c r="E38" s="6">
        <v>235381043833</v>
      </c>
      <c r="F38" s="6"/>
      <c r="G38" s="6">
        <v>238782504004</v>
      </c>
      <c r="H38" s="6"/>
      <c r="I38" s="6">
        <f t="shared" si="0"/>
        <v>-3401460171</v>
      </c>
      <c r="J38" s="6"/>
      <c r="K38" s="6">
        <v>17109100</v>
      </c>
      <c r="L38" s="6"/>
      <c r="M38" s="6">
        <v>235381043833</v>
      </c>
      <c r="N38" s="6"/>
      <c r="O38" s="6">
        <v>238782504004</v>
      </c>
      <c r="P38" s="6"/>
      <c r="Q38" s="6">
        <f t="shared" si="1"/>
        <v>-3401460171</v>
      </c>
      <c r="R38" s="6"/>
      <c r="S38" s="6"/>
      <c r="T38" s="6"/>
      <c r="U38" s="6"/>
      <c r="V38" s="6"/>
    </row>
    <row r="39" spans="1:22" x14ac:dyDescent="0.55000000000000004">
      <c r="A39" s="2" t="s">
        <v>19</v>
      </c>
      <c r="C39" s="6">
        <v>67322904</v>
      </c>
      <c r="E39" s="6">
        <v>173128074749</v>
      </c>
      <c r="F39" s="6"/>
      <c r="G39" s="6">
        <v>187382531619</v>
      </c>
      <c r="H39" s="6"/>
      <c r="I39" s="6">
        <f t="shared" si="0"/>
        <v>-14254456870</v>
      </c>
      <c r="J39" s="6"/>
      <c r="K39" s="6">
        <v>67322904</v>
      </c>
      <c r="L39" s="6"/>
      <c r="M39" s="6">
        <v>173128074749</v>
      </c>
      <c r="N39" s="6"/>
      <c r="O39" s="6">
        <v>187382531619</v>
      </c>
      <c r="P39" s="6"/>
      <c r="Q39" s="6">
        <f t="shared" si="1"/>
        <v>-14254456870</v>
      </c>
      <c r="R39" s="6"/>
      <c r="S39" s="6"/>
      <c r="T39" s="6"/>
      <c r="U39" s="6"/>
      <c r="V39" s="6"/>
    </row>
    <row r="40" spans="1:22" x14ac:dyDescent="0.55000000000000004">
      <c r="A40" s="2" t="s">
        <v>21</v>
      </c>
      <c r="C40" s="6">
        <v>16925390</v>
      </c>
      <c r="E40" s="6">
        <v>765186625113</v>
      </c>
      <c r="F40" s="6"/>
      <c r="G40" s="6">
        <v>832148867148</v>
      </c>
      <c r="H40" s="6"/>
      <c r="I40" s="6">
        <f t="shared" si="0"/>
        <v>-66962242035</v>
      </c>
      <c r="J40" s="6"/>
      <c r="K40" s="6">
        <v>16925390</v>
      </c>
      <c r="L40" s="6"/>
      <c r="M40" s="6">
        <v>765186625113</v>
      </c>
      <c r="N40" s="6"/>
      <c r="O40" s="6">
        <v>832148867148</v>
      </c>
      <c r="P40" s="6"/>
      <c r="Q40" s="6">
        <f t="shared" si="1"/>
        <v>-66962242035</v>
      </c>
      <c r="R40" s="6"/>
      <c r="S40" s="6"/>
      <c r="T40" s="6"/>
      <c r="U40" s="6"/>
      <c r="V40" s="6"/>
    </row>
    <row r="41" spans="1:22" x14ac:dyDescent="0.55000000000000004">
      <c r="A41" s="2" t="s">
        <v>18</v>
      </c>
      <c r="C41" s="6">
        <v>133098532</v>
      </c>
      <c r="E41" s="6">
        <v>244899508704</v>
      </c>
      <c r="F41" s="6"/>
      <c r="G41" s="6">
        <v>278373077423</v>
      </c>
      <c r="H41" s="6"/>
      <c r="I41" s="6">
        <f t="shared" si="0"/>
        <v>-33473568719</v>
      </c>
      <c r="J41" s="6"/>
      <c r="K41" s="6">
        <v>133098532</v>
      </c>
      <c r="L41" s="6"/>
      <c r="M41" s="6">
        <v>244899508704</v>
      </c>
      <c r="N41" s="6"/>
      <c r="O41" s="6">
        <v>278373077423</v>
      </c>
      <c r="P41" s="6"/>
      <c r="Q41" s="6">
        <f t="shared" si="1"/>
        <v>-33473568719</v>
      </c>
      <c r="R41" s="6"/>
      <c r="S41" s="6"/>
      <c r="T41" s="6"/>
      <c r="U41" s="6"/>
      <c r="V41" s="6"/>
    </row>
    <row r="42" spans="1:22" x14ac:dyDescent="0.55000000000000004">
      <c r="A42" s="2" t="s">
        <v>49</v>
      </c>
      <c r="C42" s="6">
        <v>38728319</v>
      </c>
      <c r="E42" s="6">
        <v>625205660551</v>
      </c>
      <c r="F42" s="6"/>
      <c r="G42" s="6">
        <v>642914687882</v>
      </c>
      <c r="H42" s="6"/>
      <c r="I42" s="6">
        <f t="shared" si="0"/>
        <v>-17709027331</v>
      </c>
      <c r="J42" s="6"/>
      <c r="K42" s="6">
        <v>38728319</v>
      </c>
      <c r="L42" s="6"/>
      <c r="M42" s="6">
        <v>625205660551</v>
      </c>
      <c r="N42" s="6"/>
      <c r="O42" s="6">
        <v>642914687882</v>
      </c>
      <c r="P42" s="6"/>
      <c r="Q42" s="6">
        <f t="shared" si="1"/>
        <v>-17709027331</v>
      </c>
      <c r="R42" s="6"/>
      <c r="S42" s="6"/>
      <c r="T42" s="6"/>
      <c r="U42" s="6"/>
      <c r="V42" s="6"/>
    </row>
    <row r="43" spans="1:22" x14ac:dyDescent="0.55000000000000004">
      <c r="A43" s="2" t="s">
        <v>16</v>
      </c>
      <c r="C43" s="6">
        <v>6037077</v>
      </c>
      <c r="E43" s="6">
        <v>12956496650</v>
      </c>
      <c r="F43" s="6"/>
      <c r="G43" s="6">
        <v>15494985802</v>
      </c>
      <c r="H43" s="6"/>
      <c r="I43" s="6">
        <f t="shared" si="0"/>
        <v>-2538489152</v>
      </c>
      <c r="J43" s="6"/>
      <c r="K43" s="6">
        <v>6037077</v>
      </c>
      <c r="L43" s="6"/>
      <c r="M43" s="6">
        <v>12956496650</v>
      </c>
      <c r="N43" s="6"/>
      <c r="O43" s="6">
        <v>15494985802</v>
      </c>
      <c r="P43" s="6"/>
      <c r="Q43" s="6">
        <f t="shared" si="1"/>
        <v>-2538489152</v>
      </c>
      <c r="R43" s="6"/>
      <c r="S43" s="6"/>
      <c r="T43" s="6"/>
      <c r="U43" s="6"/>
      <c r="V43" s="6"/>
    </row>
    <row r="44" spans="1:22" x14ac:dyDescent="0.55000000000000004">
      <c r="A44" s="2" t="s">
        <v>56</v>
      </c>
      <c r="C44" s="6">
        <v>320750288</v>
      </c>
      <c r="E44" s="6">
        <v>1227222179753</v>
      </c>
      <c r="F44" s="6"/>
      <c r="G44" s="6">
        <v>1331802297955</v>
      </c>
      <c r="H44" s="6"/>
      <c r="I44" s="6">
        <f t="shared" si="0"/>
        <v>-104580118202</v>
      </c>
      <c r="J44" s="6"/>
      <c r="K44" s="6">
        <v>320750288</v>
      </c>
      <c r="L44" s="6"/>
      <c r="M44" s="6">
        <v>1227222179753</v>
      </c>
      <c r="N44" s="6"/>
      <c r="O44" s="6">
        <v>1331802297955</v>
      </c>
      <c r="P44" s="6"/>
      <c r="Q44" s="6">
        <f t="shared" si="1"/>
        <v>-104580118202</v>
      </c>
      <c r="R44" s="6"/>
      <c r="S44" s="6"/>
      <c r="T44" s="6"/>
      <c r="U44" s="6"/>
      <c r="V44" s="6"/>
    </row>
    <row r="45" spans="1:22" x14ac:dyDescent="0.55000000000000004">
      <c r="A45" s="2" t="s">
        <v>20</v>
      </c>
      <c r="C45" s="6">
        <v>1562500</v>
      </c>
      <c r="E45" s="6">
        <v>3437238515</v>
      </c>
      <c r="F45" s="6"/>
      <c r="G45" s="6">
        <v>3980859609</v>
      </c>
      <c r="H45" s="6"/>
      <c r="I45" s="6">
        <f t="shared" si="0"/>
        <v>-543621094</v>
      </c>
      <c r="J45" s="6"/>
      <c r="K45" s="6">
        <v>1562500</v>
      </c>
      <c r="L45" s="6"/>
      <c r="M45" s="6">
        <v>3437238515</v>
      </c>
      <c r="N45" s="6"/>
      <c r="O45" s="6">
        <v>3980859609</v>
      </c>
      <c r="P45" s="6"/>
      <c r="Q45" s="6">
        <f t="shared" si="1"/>
        <v>-543621094</v>
      </c>
      <c r="R45" s="6"/>
      <c r="S45" s="6"/>
      <c r="T45" s="6"/>
      <c r="U45" s="6"/>
      <c r="V45" s="6"/>
    </row>
    <row r="46" spans="1:22" x14ac:dyDescent="0.55000000000000004">
      <c r="A46" s="2" t="s">
        <v>51</v>
      </c>
      <c r="C46" s="6">
        <v>25135539</v>
      </c>
      <c r="E46" s="6">
        <v>105990537947</v>
      </c>
      <c r="F46" s="6"/>
      <c r="G46" s="6">
        <v>111862243862</v>
      </c>
      <c r="H46" s="6"/>
      <c r="I46" s="6">
        <f t="shared" si="0"/>
        <v>-5871705915</v>
      </c>
      <c r="J46" s="6"/>
      <c r="K46" s="6">
        <v>25135539</v>
      </c>
      <c r="L46" s="6"/>
      <c r="M46" s="6">
        <v>105990537947</v>
      </c>
      <c r="N46" s="6"/>
      <c r="O46" s="6">
        <v>111862243862</v>
      </c>
      <c r="P46" s="6"/>
      <c r="Q46" s="6">
        <f t="shared" si="1"/>
        <v>-5871705915</v>
      </c>
      <c r="R46" s="6"/>
      <c r="S46" s="6"/>
      <c r="T46" s="6"/>
      <c r="U46" s="6"/>
      <c r="V46" s="6"/>
    </row>
    <row r="47" spans="1:22" x14ac:dyDescent="0.55000000000000004">
      <c r="A47" s="2" t="s">
        <v>62</v>
      </c>
      <c r="C47" s="6">
        <v>27038968</v>
      </c>
      <c r="E47" s="6">
        <v>189221726428</v>
      </c>
      <c r="F47" s="6"/>
      <c r="G47" s="6">
        <v>210455414479</v>
      </c>
      <c r="H47" s="6"/>
      <c r="I47" s="6">
        <f t="shared" si="0"/>
        <v>-21233688051</v>
      </c>
      <c r="J47" s="6"/>
      <c r="K47" s="6">
        <v>27038968</v>
      </c>
      <c r="L47" s="6"/>
      <c r="M47" s="6">
        <v>189221726428</v>
      </c>
      <c r="N47" s="6"/>
      <c r="O47" s="6">
        <v>210455414479</v>
      </c>
      <c r="P47" s="6"/>
      <c r="Q47" s="6">
        <f t="shared" si="1"/>
        <v>-21233688051</v>
      </c>
      <c r="R47" s="6"/>
      <c r="S47" s="6"/>
      <c r="T47" s="6"/>
      <c r="U47" s="6"/>
      <c r="V47" s="6"/>
    </row>
    <row r="48" spans="1:22" x14ac:dyDescent="0.55000000000000004">
      <c r="A48" s="2" t="s">
        <v>25</v>
      </c>
      <c r="C48" s="6">
        <v>3402614</v>
      </c>
      <c r="E48" s="6">
        <v>682392834121</v>
      </c>
      <c r="F48" s="6"/>
      <c r="G48" s="6">
        <v>658310370781</v>
      </c>
      <c r="H48" s="6"/>
      <c r="I48" s="6">
        <f t="shared" si="0"/>
        <v>24082463340</v>
      </c>
      <c r="J48" s="6"/>
      <c r="K48" s="6">
        <v>3402614</v>
      </c>
      <c r="L48" s="6"/>
      <c r="M48" s="6">
        <v>682392834121</v>
      </c>
      <c r="N48" s="6"/>
      <c r="O48" s="6">
        <v>658310370781</v>
      </c>
      <c r="P48" s="6"/>
      <c r="Q48" s="6">
        <f t="shared" si="1"/>
        <v>24082463340</v>
      </c>
      <c r="R48" s="6"/>
      <c r="S48" s="6"/>
      <c r="T48" s="6"/>
      <c r="U48" s="6"/>
      <c r="V48" s="6"/>
    </row>
    <row r="49" spans="1:22" x14ac:dyDescent="0.55000000000000004">
      <c r="A49" s="2" t="s">
        <v>32</v>
      </c>
      <c r="C49" s="6">
        <v>76796991</v>
      </c>
      <c r="E49" s="6">
        <v>203904270621</v>
      </c>
      <c r="F49" s="6"/>
      <c r="G49" s="6">
        <v>208255653408</v>
      </c>
      <c r="H49" s="6"/>
      <c r="I49" s="6">
        <f t="shared" si="0"/>
        <v>-4351382787</v>
      </c>
      <c r="J49" s="6"/>
      <c r="K49" s="6">
        <v>76796991</v>
      </c>
      <c r="L49" s="6"/>
      <c r="M49" s="6">
        <v>203904270621</v>
      </c>
      <c r="N49" s="6"/>
      <c r="O49" s="6">
        <v>208255653408</v>
      </c>
      <c r="P49" s="6"/>
      <c r="Q49" s="6">
        <f t="shared" si="1"/>
        <v>-4351382787</v>
      </c>
      <c r="R49" s="6"/>
      <c r="S49" s="6"/>
      <c r="T49" s="6"/>
      <c r="U49" s="6"/>
      <c r="V49" s="6"/>
    </row>
    <row r="50" spans="1:22" x14ac:dyDescent="0.55000000000000004">
      <c r="A50" s="2" t="s">
        <v>38</v>
      </c>
      <c r="C50" s="6">
        <v>8397292</v>
      </c>
      <c r="E50" s="6">
        <v>170619386621</v>
      </c>
      <c r="F50" s="6"/>
      <c r="G50" s="6">
        <v>166696142408</v>
      </c>
      <c r="H50" s="6"/>
      <c r="I50" s="6">
        <f t="shared" si="0"/>
        <v>3923244213</v>
      </c>
      <c r="J50" s="6"/>
      <c r="K50" s="6">
        <v>8397292</v>
      </c>
      <c r="L50" s="6"/>
      <c r="M50" s="6">
        <v>170619386621</v>
      </c>
      <c r="N50" s="6"/>
      <c r="O50" s="6">
        <v>166696142408</v>
      </c>
      <c r="P50" s="6"/>
      <c r="Q50" s="6">
        <f t="shared" si="1"/>
        <v>3923244213</v>
      </c>
      <c r="R50" s="6"/>
      <c r="S50" s="6"/>
      <c r="T50" s="6"/>
      <c r="U50" s="6"/>
      <c r="V50" s="6"/>
    </row>
    <row r="51" spans="1:22" x14ac:dyDescent="0.55000000000000004">
      <c r="A51" s="2" t="s">
        <v>31</v>
      </c>
      <c r="C51" s="6">
        <v>56125194</v>
      </c>
      <c r="E51" s="6">
        <v>346463656884</v>
      </c>
      <c r="F51" s="6"/>
      <c r="G51" s="6">
        <v>335305407065</v>
      </c>
      <c r="H51" s="6"/>
      <c r="I51" s="6">
        <f t="shared" si="0"/>
        <v>11158249819</v>
      </c>
      <c r="J51" s="6"/>
      <c r="K51" s="6">
        <v>56125194</v>
      </c>
      <c r="L51" s="6"/>
      <c r="M51" s="6">
        <v>346463656884</v>
      </c>
      <c r="N51" s="6"/>
      <c r="O51" s="6">
        <v>335305407065</v>
      </c>
      <c r="P51" s="6"/>
      <c r="Q51" s="6">
        <f t="shared" si="1"/>
        <v>11158249819</v>
      </c>
      <c r="R51" s="6"/>
      <c r="S51" s="6"/>
      <c r="T51" s="6"/>
      <c r="U51" s="6"/>
      <c r="V51" s="6"/>
    </row>
    <row r="52" spans="1:22" x14ac:dyDescent="0.55000000000000004">
      <c r="A52" s="2" t="s">
        <v>58</v>
      </c>
      <c r="C52" s="6">
        <v>29800000</v>
      </c>
      <c r="E52" s="6">
        <v>40464594540</v>
      </c>
      <c r="F52" s="6"/>
      <c r="G52" s="6">
        <v>47337058620</v>
      </c>
      <c r="H52" s="6"/>
      <c r="I52" s="6">
        <f t="shared" si="0"/>
        <v>-6872464080</v>
      </c>
      <c r="J52" s="6"/>
      <c r="K52" s="6">
        <v>29800000</v>
      </c>
      <c r="L52" s="6"/>
      <c r="M52" s="6">
        <v>40464594540</v>
      </c>
      <c r="N52" s="6"/>
      <c r="O52" s="6">
        <v>47337058620</v>
      </c>
      <c r="P52" s="6"/>
      <c r="Q52" s="6">
        <f t="shared" si="1"/>
        <v>-6872464080</v>
      </c>
      <c r="R52" s="6"/>
      <c r="S52" s="6"/>
      <c r="T52" s="6"/>
      <c r="U52" s="6"/>
      <c r="V52" s="6"/>
    </row>
    <row r="53" spans="1:22" x14ac:dyDescent="0.55000000000000004">
      <c r="A53" s="2" t="s">
        <v>39</v>
      </c>
      <c r="C53" s="6">
        <v>23612395</v>
      </c>
      <c r="E53" s="6">
        <v>211716549272</v>
      </c>
      <c r="F53" s="6"/>
      <c r="G53" s="6">
        <v>204909697910</v>
      </c>
      <c r="H53" s="6"/>
      <c r="I53" s="6">
        <f t="shared" si="0"/>
        <v>6806851362</v>
      </c>
      <c r="J53" s="6"/>
      <c r="K53" s="6">
        <v>23612395</v>
      </c>
      <c r="L53" s="6"/>
      <c r="M53" s="6">
        <v>211716549272</v>
      </c>
      <c r="N53" s="6"/>
      <c r="O53" s="6">
        <v>204909697910</v>
      </c>
      <c r="P53" s="6"/>
      <c r="Q53" s="6">
        <f t="shared" si="1"/>
        <v>6806851362</v>
      </c>
      <c r="R53" s="6"/>
      <c r="S53" s="6"/>
      <c r="T53" s="6"/>
      <c r="U53" s="6"/>
      <c r="V53" s="6"/>
    </row>
    <row r="54" spans="1:22" x14ac:dyDescent="0.55000000000000004">
      <c r="A54" s="2" t="s">
        <v>59</v>
      </c>
      <c r="C54" s="6">
        <v>69880139</v>
      </c>
      <c r="E54" s="6">
        <v>113296358394</v>
      </c>
      <c r="F54" s="6"/>
      <c r="G54" s="6">
        <v>129898338563</v>
      </c>
      <c r="H54" s="6"/>
      <c r="I54" s="6">
        <f t="shared" si="0"/>
        <v>-16601980169</v>
      </c>
      <c r="J54" s="6"/>
      <c r="K54" s="6">
        <v>69880139</v>
      </c>
      <c r="L54" s="6"/>
      <c r="M54" s="6">
        <v>113296358394</v>
      </c>
      <c r="N54" s="6"/>
      <c r="O54" s="6">
        <v>129898338563</v>
      </c>
      <c r="P54" s="6"/>
      <c r="Q54" s="6">
        <f t="shared" si="1"/>
        <v>-16601980169</v>
      </c>
      <c r="R54" s="6"/>
      <c r="S54" s="6"/>
      <c r="T54" s="6"/>
      <c r="U54" s="6"/>
      <c r="V54" s="6"/>
    </row>
    <row r="55" spans="1:22" x14ac:dyDescent="0.55000000000000004">
      <c r="A55" s="2" t="s">
        <v>67</v>
      </c>
      <c r="C55" s="6">
        <v>9416522</v>
      </c>
      <c r="E55" s="6">
        <v>110921850275</v>
      </c>
      <c r="F55" s="6"/>
      <c r="G55" s="6">
        <v>119627109410</v>
      </c>
      <c r="H55" s="6"/>
      <c r="I55" s="6">
        <f t="shared" si="0"/>
        <v>-8705259135</v>
      </c>
      <c r="J55" s="6"/>
      <c r="K55" s="6">
        <v>9416522</v>
      </c>
      <c r="L55" s="6"/>
      <c r="M55" s="6">
        <v>110921850275</v>
      </c>
      <c r="N55" s="6"/>
      <c r="O55" s="6">
        <v>119627109410</v>
      </c>
      <c r="P55" s="6"/>
      <c r="Q55" s="6">
        <f t="shared" si="1"/>
        <v>-8705259135</v>
      </c>
      <c r="R55" s="6"/>
      <c r="S55" s="6"/>
      <c r="T55" s="6"/>
      <c r="U55" s="6"/>
      <c r="V55" s="6"/>
    </row>
    <row r="56" spans="1:22" x14ac:dyDescent="0.55000000000000004">
      <c r="A56" s="2" t="s">
        <v>28</v>
      </c>
      <c r="C56" s="6">
        <v>7137123</v>
      </c>
      <c r="E56" s="6">
        <v>193896979039</v>
      </c>
      <c r="F56" s="6"/>
      <c r="G56" s="6">
        <v>177863053952</v>
      </c>
      <c r="H56" s="6"/>
      <c r="I56" s="6">
        <f t="shared" si="0"/>
        <v>16033925087</v>
      </c>
      <c r="J56" s="6"/>
      <c r="K56" s="6">
        <v>7137123</v>
      </c>
      <c r="L56" s="6"/>
      <c r="M56" s="6">
        <v>193896979039</v>
      </c>
      <c r="N56" s="6"/>
      <c r="O56" s="6">
        <v>177863053952</v>
      </c>
      <c r="P56" s="6"/>
      <c r="Q56" s="6">
        <f t="shared" si="1"/>
        <v>16033925087</v>
      </c>
      <c r="R56" s="6"/>
      <c r="S56" s="6"/>
      <c r="T56" s="6"/>
      <c r="U56" s="6"/>
      <c r="V56" s="6"/>
    </row>
    <row r="57" spans="1:22" x14ac:dyDescent="0.55000000000000004">
      <c r="A57" s="2" t="s">
        <v>35</v>
      </c>
      <c r="C57" s="6">
        <v>10766819</v>
      </c>
      <c r="E57" s="6">
        <v>150373727798</v>
      </c>
      <c r="F57" s="6"/>
      <c r="G57" s="6">
        <v>158935932940</v>
      </c>
      <c r="H57" s="6"/>
      <c r="I57" s="6">
        <f t="shared" si="0"/>
        <v>-8562205142</v>
      </c>
      <c r="J57" s="6"/>
      <c r="K57" s="6">
        <v>10766819</v>
      </c>
      <c r="L57" s="6"/>
      <c r="M57" s="6">
        <v>150373727798</v>
      </c>
      <c r="N57" s="6"/>
      <c r="O57" s="6">
        <v>158935932940</v>
      </c>
      <c r="P57" s="6"/>
      <c r="Q57" s="6">
        <f t="shared" si="1"/>
        <v>-8562205142</v>
      </c>
      <c r="R57" s="6"/>
      <c r="S57" s="6"/>
      <c r="T57" s="6"/>
      <c r="U57" s="6"/>
      <c r="V57" s="6"/>
    </row>
    <row r="58" spans="1:22" x14ac:dyDescent="0.55000000000000004">
      <c r="A58" s="2" t="s">
        <v>30</v>
      </c>
      <c r="C58" s="6">
        <v>9728038</v>
      </c>
      <c r="E58" s="6">
        <v>177834172038</v>
      </c>
      <c r="F58" s="6"/>
      <c r="G58" s="6">
        <v>190898728073</v>
      </c>
      <c r="H58" s="6"/>
      <c r="I58" s="6">
        <f t="shared" si="0"/>
        <v>-13064556035</v>
      </c>
      <c r="J58" s="6"/>
      <c r="K58" s="6">
        <v>9728038</v>
      </c>
      <c r="L58" s="6"/>
      <c r="M58" s="6">
        <v>177834172038</v>
      </c>
      <c r="N58" s="6"/>
      <c r="O58" s="6">
        <v>190898728073</v>
      </c>
      <c r="P58" s="6"/>
      <c r="Q58" s="6">
        <f t="shared" si="1"/>
        <v>-13064556035</v>
      </c>
      <c r="R58" s="6"/>
      <c r="S58" s="6"/>
      <c r="T58" s="6"/>
      <c r="U58" s="6"/>
      <c r="V58" s="6"/>
    </row>
    <row r="59" spans="1:22" x14ac:dyDescent="0.55000000000000004">
      <c r="A59" s="2" t="s">
        <v>36</v>
      </c>
      <c r="C59" s="6">
        <v>48180816</v>
      </c>
      <c r="E59" s="6">
        <v>102637142330</v>
      </c>
      <c r="F59" s="6"/>
      <c r="G59" s="6">
        <v>116526442972</v>
      </c>
      <c r="H59" s="6"/>
      <c r="I59" s="6">
        <f t="shared" si="0"/>
        <v>-13889300642</v>
      </c>
      <c r="J59" s="6"/>
      <c r="K59" s="6">
        <v>48180816</v>
      </c>
      <c r="L59" s="6"/>
      <c r="M59" s="6">
        <v>102637142330</v>
      </c>
      <c r="N59" s="6"/>
      <c r="O59" s="6">
        <v>116526442972</v>
      </c>
      <c r="P59" s="6"/>
      <c r="Q59" s="6">
        <f t="shared" si="1"/>
        <v>-13889300642</v>
      </c>
      <c r="R59" s="6"/>
      <c r="S59" s="6"/>
      <c r="T59" s="6"/>
      <c r="U59" s="6"/>
      <c r="V59" s="6"/>
    </row>
    <row r="60" spans="1:22" x14ac:dyDescent="0.55000000000000004">
      <c r="A60" s="2" t="s">
        <v>52</v>
      </c>
      <c r="C60" s="6">
        <v>10750602</v>
      </c>
      <c r="E60" s="6">
        <v>211167925741</v>
      </c>
      <c r="F60" s="6"/>
      <c r="G60" s="6">
        <v>194069308272</v>
      </c>
      <c r="H60" s="6"/>
      <c r="I60" s="6">
        <f t="shared" si="0"/>
        <v>17098617469</v>
      </c>
      <c r="J60" s="6"/>
      <c r="K60" s="6">
        <v>10750602</v>
      </c>
      <c r="L60" s="6"/>
      <c r="M60" s="6">
        <v>211167925741</v>
      </c>
      <c r="N60" s="6"/>
      <c r="O60" s="6">
        <v>194069308272</v>
      </c>
      <c r="P60" s="6"/>
      <c r="Q60" s="6">
        <f t="shared" si="1"/>
        <v>17098617469</v>
      </c>
      <c r="R60" s="6"/>
      <c r="S60" s="6"/>
      <c r="T60" s="6"/>
      <c r="U60" s="6"/>
      <c r="V60" s="6"/>
    </row>
    <row r="61" spans="1:22" x14ac:dyDescent="0.55000000000000004">
      <c r="A61" s="2" t="s">
        <v>23</v>
      </c>
      <c r="C61" s="6">
        <v>25541711</v>
      </c>
      <c r="E61" s="6">
        <v>171634627660</v>
      </c>
      <c r="F61" s="6"/>
      <c r="G61" s="6">
        <v>199817236639</v>
      </c>
      <c r="H61" s="6"/>
      <c r="I61" s="6">
        <f t="shared" si="0"/>
        <v>-28182608979</v>
      </c>
      <c r="J61" s="6"/>
      <c r="K61" s="6">
        <v>25541711</v>
      </c>
      <c r="L61" s="6"/>
      <c r="M61" s="6">
        <v>171634627660</v>
      </c>
      <c r="N61" s="6"/>
      <c r="O61" s="6">
        <v>199817236639</v>
      </c>
      <c r="P61" s="6"/>
      <c r="Q61" s="6">
        <f t="shared" si="1"/>
        <v>-28182608979</v>
      </c>
      <c r="R61" s="6"/>
      <c r="S61" s="6"/>
      <c r="T61" s="6"/>
      <c r="U61" s="6"/>
      <c r="V61" s="6"/>
    </row>
    <row r="62" spans="1:22" x14ac:dyDescent="0.55000000000000004">
      <c r="A62" s="2" t="s">
        <v>71</v>
      </c>
      <c r="C62" s="6">
        <v>100657472</v>
      </c>
      <c r="E62" s="6">
        <v>490286944203</v>
      </c>
      <c r="F62" s="6"/>
      <c r="G62" s="6">
        <v>544318566616</v>
      </c>
      <c r="H62" s="6"/>
      <c r="I62" s="6">
        <f t="shared" si="0"/>
        <v>-54031622413</v>
      </c>
      <c r="J62" s="6"/>
      <c r="K62" s="6">
        <v>100657472</v>
      </c>
      <c r="L62" s="6"/>
      <c r="M62" s="6">
        <v>490286944203</v>
      </c>
      <c r="N62" s="6"/>
      <c r="O62" s="6">
        <v>544318566616</v>
      </c>
      <c r="P62" s="6"/>
      <c r="Q62" s="6">
        <f t="shared" si="1"/>
        <v>-54031622413</v>
      </c>
      <c r="R62" s="6"/>
      <c r="S62" s="6"/>
      <c r="T62" s="6"/>
      <c r="U62" s="6"/>
      <c r="V62" s="6"/>
    </row>
    <row r="63" spans="1:22" x14ac:dyDescent="0.55000000000000004">
      <c r="A63" s="2" t="s">
        <v>69</v>
      </c>
      <c r="C63" s="6">
        <v>22742425</v>
      </c>
      <c r="E63" s="6">
        <v>155762971165</v>
      </c>
      <c r="F63" s="6"/>
      <c r="G63" s="6">
        <v>163223316664</v>
      </c>
      <c r="H63" s="6"/>
      <c r="I63" s="6">
        <f t="shared" si="0"/>
        <v>-7460345499</v>
      </c>
      <c r="J63" s="6"/>
      <c r="K63" s="6">
        <v>22742425</v>
      </c>
      <c r="L63" s="6"/>
      <c r="M63" s="6">
        <v>155762971165</v>
      </c>
      <c r="N63" s="6"/>
      <c r="O63" s="6">
        <v>163223316664</v>
      </c>
      <c r="P63" s="6"/>
      <c r="Q63" s="6">
        <f t="shared" si="1"/>
        <v>-7460345499</v>
      </c>
      <c r="R63" s="6"/>
      <c r="S63" s="6"/>
      <c r="T63" s="6"/>
      <c r="U63" s="6"/>
      <c r="V63" s="6"/>
    </row>
    <row r="64" spans="1:22" x14ac:dyDescent="0.55000000000000004">
      <c r="A64" s="2" t="s">
        <v>33</v>
      </c>
      <c r="C64" s="6">
        <v>72357391</v>
      </c>
      <c r="E64" s="6">
        <v>105229002797</v>
      </c>
      <c r="F64" s="6"/>
      <c r="G64" s="6">
        <v>118171608120</v>
      </c>
      <c r="H64" s="6"/>
      <c r="I64" s="6">
        <f t="shared" si="0"/>
        <v>-12942605323</v>
      </c>
      <c r="J64" s="6"/>
      <c r="K64" s="6">
        <v>72357391</v>
      </c>
      <c r="L64" s="6"/>
      <c r="M64" s="6">
        <v>105229002797</v>
      </c>
      <c r="N64" s="6"/>
      <c r="O64" s="6">
        <v>118171608120</v>
      </c>
      <c r="P64" s="6"/>
      <c r="Q64" s="6">
        <f t="shared" si="1"/>
        <v>-12942605323</v>
      </c>
      <c r="R64" s="6"/>
      <c r="S64" s="6"/>
      <c r="T64" s="6"/>
      <c r="U64" s="6"/>
      <c r="V64" s="6"/>
    </row>
    <row r="65" spans="1:22" x14ac:dyDescent="0.55000000000000004">
      <c r="A65" s="20" t="s">
        <v>146</v>
      </c>
      <c r="C65" s="7" t="s">
        <v>153</v>
      </c>
      <c r="E65" s="21">
        <v>1518302615</v>
      </c>
      <c r="F65" s="6"/>
      <c r="G65" s="6">
        <v>0</v>
      </c>
      <c r="H65" s="6"/>
      <c r="I65" s="6">
        <f t="shared" si="0"/>
        <v>1518302615</v>
      </c>
      <c r="J65" s="6"/>
      <c r="K65" s="6" t="s">
        <v>153</v>
      </c>
      <c r="L65" s="6"/>
      <c r="M65" s="21">
        <v>1518302615</v>
      </c>
      <c r="N65" s="6"/>
      <c r="O65" s="6">
        <v>0</v>
      </c>
      <c r="P65" s="6"/>
      <c r="Q65" s="6">
        <f t="shared" si="1"/>
        <v>1518302615</v>
      </c>
      <c r="R65" s="6"/>
      <c r="S65" s="6"/>
      <c r="T65" s="6"/>
      <c r="U65" s="6"/>
      <c r="V65" s="6"/>
    </row>
    <row r="66" spans="1:22" x14ac:dyDescent="0.55000000000000004">
      <c r="A66" s="20" t="s">
        <v>147</v>
      </c>
      <c r="C66" s="7" t="s">
        <v>153</v>
      </c>
      <c r="E66" s="21">
        <v>100503690</v>
      </c>
      <c r="F66" s="6"/>
      <c r="G66" s="6">
        <v>0</v>
      </c>
      <c r="H66" s="6"/>
      <c r="I66" s="6">
        <f t="shared" si="0"/>
        <v>100503690</v>
      </c>
      <c r="J66" s="6"/>
      <c r="K66" s="6" t="s">
        <v>153</v>
      </c>
      <c r="L66" s="6"/>
      <c r="M66" s="21">
        <v>100503690</v>
      </c>
      <c r="N66" s="6"/>
      <c r="O66" s="6">
        <v>0</v>
      </c>
      <c r="P66" s="6"/>
      <c r="Q66" s="6">
        <f t="shared" si="1"/>
        <v>100503690</v>
      </c>
      <c r="R66" s="6"/>
      <c r="S66" s="6"/>
      <c r="T66" s="6"/>
      <c r="U66" s="6"/>
      <c r="V66" s="6"/>
    </row>
    <row r="67" spans="1:22" x14ac:dyDescent="0.55000000000000004">
      <c r="A67" s="20" t="s">
        <v>148</v>
      </c>
      <c r="C67" s="7" t="s">
        <v>153</v>
      </c>
      <c r="E67" s="21">
        <v>797398271</v>
      </c>
      <c r="F67" s="6"/>
      <c r="G67" s="6">
        <v>0</v>
      </c>
      <c r="H67" s="6"/>
      <c r="I67" s="6">
        <f t="shared" si="0"/>
        <v>797398271</v>
      </c>
      <c r="J67" s="6"/>
      <c r="K67" s="6" t="s">
        <v>153</v>
      </c>
      <c r="L67" s="6"/>
      <c r="M67" s="21">
        <v>797398271</v>
      </c>
      <c r="N67" s="6"/>
      <c r="O67" s="6">
        <v>0</v>
      </c>
      <c r="P67" s="6"/>
      <c r="Q67" s="6">
        <f t="shared" si="1"/>
        <v>797398271</v>
      </c>
      <c r="R67" s="6"/>
      <c r="S67" s="6"/>
      <c r="T67" s="6"/>
      <c r="U67" s="6"/>
      <c r="V67" s="6"/>
    </row>
    <row r="68" spans="1:22" x14ac:dyDescent="0.55000000000000004">
      <c r="A68" s="20" t="s">
        <v>149</v>
      </c>
      <c r="C68" s="7" t="s">
        <v>153</v>
      </c>
      <c r="E68" s="21">
        <v>57035535</v>
      </c>
      <c r="F68" s="6"/>
      <c r="G68" s="6">
        <v>0</v>
      </c>
      <c r="H68" s="6"/>
      <c r="I68" s="6">
        <f t="shared" si="0"/>
        <v>57035535</v>
      </c>
      <c r="J68" s="6"/>
      <c r="K68" s="6" t="s">
        <v>153</v>
      </c>
      <c r="L68" s="6"/>
      <c r="M68" s="21">
        <v>57035535</v>
      </c>
      <c r="N68" s="6"/>
      <c r="O68" s="6">
        <v>0</v>
      </c>
      <c r="P68" s="6"/>
      <c r="Q68" s="6">
        <f t="shared" si="1"/>
        <v>57035535</v>
      </c>
      <c r="R68" s="6"/>
      <c r="S68" s="6"/>
      <c r="T68" s="6"/>
      <c r="U68" s="6"/>
      <c r="V68" s="6"/>
    </row>
    <row r="69" spans="1:22" x14ac:dyDescent="0.55000000000000004">
      <c r="A69" s="20" t="s">
        <v>150</v>
      </c>
      <c r="C69" s="7" t="s">
        <v>153</v>
      </c>
      <c r="E69" s="21">
        <v>110513904</v>
      </c>
      <c r="F69" s="6"/>
      <c r="G69" s="6">
        <v>0</v>
      </c>
      <c r="H69" s="6"/>
      <c r="I69" s="6">
        <f t="shared" si="0"/>
        <v>110513904</v>
      </c>
      <c r="J69" s="6"/>
      <c r="K69" s="6" t="s">
        <v>153</v>
      </c>
      <c r="L69" s="6"/>
      <c r="M69" s="21">
        <v>110513904</v>
      </c>
      <c r="N69" s="6"/>
      <c r="O69" s="6">
        <v>0</v>
      </c>
      <c r="P69" s="6"/>
      <c r="Q69" s="6">
        <f t="shared" si="1"/>
        <v>110513904</v>
      </c>
      <c r="R69" s="6"/>
      <c r="S69" s="6"/>
      <c r="T69" s="6"/>
      <c r="U69" s="6"/>
      <c r="V69" s="6"/>
    </row>
    <row r="70" spans="1:22" x14ac:dyDescent="0.55000000000000004">
      <c r="A70" s="20" t="s">
        <v>151</v>
      </c>
      <c r="C70" s="7" t="s">
        <v>153</v>
      </c>
      <c r="E70" s="21">
        <v>176427545</v>
      </c>
      <c r="F70" s="6"/>
      <c r="G70" s="6">
        <v>0</v>
      </c>
      <c r="H70" s="6"/>
      <c r="I70" s="6">
        <f t="shared" si="0"/>
        <v>176427545</v>
      </c>
      <c r="J70" s="6"/>
      <c r="K70" s="6" t="s">
        <v>153</v>
      </c>
      <c r="L70" s="6"/>
      <c r="M70" s="21">
        <v>176427545</v>
      </c>
      <c r="N70" s="6"/>
      <c r="O70" s="6">
        <v>0</v>
      </c>
      <c r="P70" s="6"/>
      <c r="Q70" s="6">
        <f t="shared" si="1"/>
        <v>176427545</v>
      </c>
      <c r="R70" s="6"/>
      <c r="S70" s="6"/>
      <c r="T70" s="6"/>
      <c r="U70" s="6"/>
      <c r="V70" s="6"/>
    </row>
    <row r="71" spans="1:22" x14ac:dyDescent="0.55000000000000004">
      <c r="A71" s="20" t="s">
        <v>152</v>
      </c>
      <c r="C71" s="7" t="s">
        <v>153</v>
      </c>
      <c r="E71" s="21">
        <v>712733127</v>
      </c>
      <c r="F71" s="6"/>
      <c r="G71" s="6">
        <v>0</v>
      </c>
      <c r="H71" s="6"/>
      <c r="I71" s="6">
        <f>E71-G71</f>
        <v>712733127</v>
      </c>
      <c r="J71" s="6"/>
      <c r="K71" s="6" t="s">
        <v>153</v>
      </c>
      <c r="L71" s="6"/>
      <c r="M71" s="21">
        <v>712733127</v>
      </c>
      <c r="N71" s="6"/>
      <c r="O71" s="6">
        <v>0</v>
      </c>
      <c r="P71" s="6"/>
      <c r="Q71" s="6">
        <f>M71-O71</f>
        <v>712733127</v>
      </c>
      <c r="R71" s="6"/>
      <c r="S71" s="6"/>
      <c r="T71" s="6"/>
      <c r="U71" s="6"/>
      <c r="V71" s="6"/>
    </row>
    <row r="72" spans="1:22" x14ac:dyDescent="0.55000000000000004">
      <c r="A72" s="2" t="s">
        <v>84</v>
      </c>
      <c r="C72" s="6">
        <v>41368</v>
      </c>
      <c r="E72" s="6">
        <v>40946897029</v>
      </c>
      <c r="F72" s="6"/>
      <c r="G72" s="6">
        <v>40946897029</v>
      </c>
      <c r="H72" s="6"/>
      <c r="I72" s="6">
        <f>E72-G72</f>
        <v>0</v>
      </c>
      <c r="J72" s="6"/>
      <c r="K72" s="6">
        <v>41368</v>
      </c>
      <c r="L72" s="6"/>
      <c r="M72" s="6">
        <v>40946897029</v>
      </c>
      <c r="N72" s="6"/>
      <c r="O72" s="6">
        <v>40946897029</v>
      </c>
      <c r="P72" s="6"/>
      <c r="Q72" s="6">
        <f t="shared" si="1"/>
        <v>0</v>
      </c>
      <c r="R72" s="6"/>
      <c r="S72" s="6"/>
      <c r="T72" s="6"/>
      <c r="U72" s="6"/>
      <c r="V72" s="6"/>
    </row>
    <row r="73" spans="1:22" ht="24.75" thickBot="1" x14ac:dyDescent="0.6">
      <c r="A73" s="2" t="s">
        <v>74</v>
      </c>
      <c r="C73" s="2" t="s">
        <v>74</v>
      </c>
      <c r="E73" s="8">
        <f>SUM(E8:E72)</f>
        <v>18538415806836</v>
      </c>
      <c r="F73" s="6"/>
      <c r="G73" s="8">
        <f>SUM(G8:G72)</f>
        <v>19427311605088</v>
      </c>
      <c r="H73" s="6"/>
      <c r="I73" s="8">
        <f>SUM(I8:I72)</f>
        <v>-888895798252</v>
      </c>
      <c r="J73" s="6"/>
      <c r="K73" s="6" t="s">
        <v>74</v>
      </c>
      <c r="L73" s="6"/>
      <c r="M73" s="8">
        <f>SUM(M8:M72)</f>
        <v>18538415806836</v>
      </c>
      <c r="N73" s="6"/>
      <c r="O73" s="8">
        <f>SUM(O8:O72)</f>
        <v>19427311605088</v>
      </c>
      <c r="P73" s="6"/>
      <c r="Q73" s="8">
        <f>SUM(Q8:Q72)</f>
        <v>-888895798252</v>
      </c>
      <c r="S73" s="4"/>
    </row>
    <row r="74" spans="1:22" ht="24.75" thickTop="1" x14ac:dyDescent="0.55000000000000004">
      <c r="S74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1"/>
  <sheetViews>
    <sheetView rightToLeft="1" topLeftCell="J1" workbookViewId="0">
      <selection activeCell="M24" sqref="M24"/>
    </sheetView>
  </sheetViews>
  <sheetFormatPr defaultRowHeight="24" x14ac:dyDescent="0.55000000000000004"/>
  <cols>
    <col min="1" max="1" width="39.28515625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2" style="2" customWidth="1"/>
    <col min="12" max="12" width="1" style="2" customWidth="1"/>
    <col min="13" max="13" width="13" style="2" customWidth="1"/>
    <col min="14" max="14" width="1" style="2" customWidth="1"/>
    <col min="15" max="15" width="15" style="2" customWidth="1"/>
    <col min="16" max="16" width="1" style="2" customWidth="1"/>
    <col min="17" max="17" width="21" style="2" customWidth="1"/>
    <col min="18" max="18" width="1" style="2" customWidth="1"/>
    <col min="19" max="19" width="21" style="2" customWidth="1"/>
    <col min="20" max="20" width="1" style="2" customWidth="1"/>
    <col min="21" max="21" width="11" style="2" customWidth="1"/>
    <col min="22" max="22" width="1" style="2" customWidth="1"/>
    <col min="23" max="23" width="18" style="2" customWidth="1"/>
    <col min="24" max="24" width="1" style="2" customWidth="1"/>
    <col min="25" max="25" width="11" style="2" customWidth="1"/>
    <col min="26" max="26" width="1" style="2" customWidth="1"/>
    <col min="27" max="27" width="14" style="2" customWidth="1"/>
    <col min="28" max="28" width="1" style="2" customWidth="1"/>
    <col min="29" max="29" width="15" style="2" customWidth="1"/>
    <col min="30" max="30" width="1" style="2" customWidth="1"/>
    <col min="31" max="31" width="23" style="2" customWidth="1"/>
    <col min="32" max="32" width="1" style="2" customWidth="1"/>
    <col min="33" max="33" width="21" style="2" customWidth="1"/>
    <col min="34" max="34" width="1" style="2" customWidth="1"/>
    <col min="35" max="35" width="21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8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  <c r="T2" s="30" t="s">
        <v>0</v>
      </c>
      <c r="U2" s="30" t="s">
        <v>0</v>
      </c>
      <c r="V2" s="30" t="s">
        <v>0</v>
      </c>
      <c r="W2" s="30" t="s">
        <v>0</v>
      </c>
      <c r="X2" s="30" t="s">
        <v>0</v>
      </c>
      <c r="Y2" s="30" t="s">
        <v>0</v>
      </c>
      <c r="Z2" s="30" t="s">
        <v>0</v>
      </c>
      <c r="AA2" s="30" t="s">
        <v>0</v>
      </c>
      <c r="AB2" s="30" t="s">
        <v>0</v>
      </c>
      <c r="AC2" s="30" t="s">
        <v>0</v>
      </c>
      <c r="AD2" s="30" t="s">
        <v>0</v>
      </c>
      <c r="AE2" s="30" t="s">
        <v>0</v>
      </c>
      <c r="AF2" s="30" t="s">
        <v>0</v>
      </c>
      <c r="AG2" s="30" t="s">
        <v>0</v>
      </c>
      <c r="AH2" s="30" t="s">
        <v>0</v>
      </c>
      <c r="AI2" s="30" t="s">
        <v>0</v>
      </c>
      <c r="AJ2" s="30" t="s">
        <v>0</v>
      </c>
      <c r="AK2" s="30" t="s">
        <v>0</v>
      </c>
    </row>
    <row r="3" spans="1:38" ht="24.75" x14ac:dyDescent="0.5500000000000000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  <c r="R3" s="30" t="s">
        <v>1</v>
      </c>
      <c r="S3" s="30" t="s">
        <v>1</v>
      </c>
      <c r="T3" s="30" t="s">
        <v>1</v>
      </c>
      <c r="U3" s="30" t="s">
        <v>1</v>
      </c>
      <c r="V3" s="30" t="s">
        <v>1</v>
      </c>
      <c r="W3" s="30" t="s">
        <v>1</v>
      </c>
      <c r="X3" s="30" t="s">
        <v>1</v>
      </c>
      <c r="Y3" s="30" t="s">
        <v>1</v>
      </c>
      <c r="Z3" s="30" t="s">
        <v>1</v>
      </c>
      <c r="AA3" s="30" t="s">
        <v>1</v>
      </c>
      <c r="AB3" s="30" t="s">
        <v>1</v>
      </c>
      <c r="AC3" s="30" t="s">
        <v>1</v>
      </c>
      <c r="AD3" s="30" t="s">
        <v>1</v>
      </c>
      <c r="AE3" s="30" t="s">
        <v>1</v>
      </c>
      <c r="AF3" s="30" t="s">
        <v>1</v>
      </c>
      <c r="AG3" s="30" t="s">
        <v>1</v>
      </c>
      <c r="AH3" s="30" t="s">
        <v>1</v>
      </c>
      <c r="AI3" s="30" t="s">
        <v>1</v>
      </c>
      <c r="AJ3" s="30" t="s">
        <v>1</v>
      </c>
      <c r="AK3" s="30" t="s">
        <v>1</v>
      </c>
    </row>
    <row r="4" spans="1:38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  <c r="T4" s="30" t="s">
        <v>2</v>
      </c>
      <c r="U4" s="30" t="s">
        <v>2</v>
      </c>
      <c r="V4" s="30" t="s">
        <v>2</v>
      </c>
      <c r="W4" s="30" t="s">
        <v>2</v>
      </c>
      <c r="X4" s="30" t="s">
        <v>2</v>
      </c>
      <c r="Y4" s="30" t="s">
        <v>2</v>
      </c>
      <c r="Z4" s="30" t="s">
        <v>2</v>
      </c>
      <c r="AA4" s="30" t="s">
        <v>2</v>
      </c>
      <c r="AB4" s="30" t="s">
        <v>2</v>
      </c>
      <c r="AC4" s="30" t="s">
        <v>2</v>
      </c>
      <c r="AD4" s="30" t="s">
        <v>2</v>
      </c>
      <c r="AE4" s="30" t="s">
        <v>2</v>
      </c>
      <c r="AF4" s="30" t="s">
        <v>2</v>
      </c>
      <c r="AG4" s="30" t="s">
        <v>2</v>
      </c>
      <c r="AH4" s="30" t="s">
        <v>2</v>
      </c>
      <c r="AI4" s="30" t="s">
        <v>2</v>
      </c>
      <c r="AJ4" s="30" t="s">
        <v>2</v>
      </c>
      <c r="AK4" s="30" t="s">
        <v>2</v>
      </c>
    </row>
    <row r="6" spans="1:38" ht="24.75" x14ac:dyDescent="0.55000000000000004">
      <c r="A6" s="29" t="s">
        <v>76</v>
      </c>
      <c r="B6" s="29" t="s">
        <v>76</v>
      </c>
      <c r="C6" s="29" t="s">
        <v>76</v>
      </c>
      <c r="D6" s="29" t="s">
        <v>76</v>
      </c>
      <c r="E6" s="29" t="s">
        <v>76</v>
      </c>
      <c r="F6" s="29" t="s">
        <v>76</v>
      </c>
      <c r="G6" s="29" t="s">
        <v>76</v>
      </c>
      <c r="H6" s="29" t="s">
        <v>76</v>
      </c>
      <c r="I6" s="29" t="s">
        <v>76</v>
      </c>
      <c r="J6" s="29" t="s">
        <v>76</v>
      </c>
      <c r="K6" s="29" t="s">
        <v>76</v>
      </c>
      <c r="L6" s="29" t="s">
        <v>76</v>
      </c>
      <c r="M6" s="29" t="s">
        <v>76</v>
      </c>
      <c r="O6" s="29" t="s">
        <v>145</v>
      </c>
      <c r="P6" s="29" t="s">
        <v>4</v>
      </c>
      <c r="Q6" s="29" t="s">
        <v>4</v>
      </c>
      <c r="R6" s="29" t="s">
        <v>4</v>
      </c>
      <c r="S6" s="29" t="s">
        <v>4</v>
      </c>
      <c r="U6" s="29" t="s">
        <v>5</v>
      </c>
      <c r="V6" s="29" t="s">
        <v>5</v>
      </c>
      <c r="W6" s="29" t="s">
        <v>5</v>
      </c>
      <c r="X6" s="29" t="s">
        <v>5</v>
      </c>
      <c r="Y6" s="29" t="s">
        <v>5</v>
      </c>
      <c r="Z6" s="29" t="s">
        <v>5</v>
      </c>
      <c r="AA6" s="29" t="s">
        <v>5</v>
      </c>
      <c r="AC6" s="29" t="s">
        <v>6</v>
      </c>
      <c r="AD6" s="29" t="s">
        <v>6</v>
      </c>
      <c r="AE6" s="29" t="s">
        <v>6</v>
      </c>
      <c r="AF6" s="29" t="s">
        <v>6</v>
      </c>
      <c r="AG6" s="29" t="s">
        <v>6</v>
      </c>
      <c r="AH6" s="29" t="s">
        <v>6</v>
      </c>
      <c r="AI6" s="29" t="s">
        <v>6</v>
      </c>
      <c r="AJ6" s="29" t="s">
        <v>6</v>
      </c>
      <c r="AK6" s="29" t="s">
        <v>6</v>
      </c>
    </row>
    <row r="7" spans="1:38" ht="24.75" x14ac:dyDescent="0.55000000000000004">
      <c r="A7" s="29" t="s">
        <v>77</v>
      </c>
      <c r="C7" s="29" t="s">
        <v>78</v>
      </c>
      <c r="E7" s="29" t="s">
        <v>79</v>
      </c>
      <c r="G7" s="29" t="s">
        <v>80</v>
      </c>
      <c r="I7" s="29" t="s">
        <v>81</v>
      </c>
      <c r="K7" s="29" t="s">
        <v>82</v>
      </c>
      <c r="M7" s="29" t="s">
        <v>75</v>
      </c>
      <c r="O7" s="29" t="s">
        <v>7</v>
      </c>
      <c r="Q7" s="29" t="s">
        <v>8</v>
      </c>
      <c r="S7" s="29" t="s">
        <v>9</v>
      </c>
      <c r="U7" s="29" t="s">
        <v>10</v>
      </c>
      <c r="V7" s="29" t="s">
        <v>10</v>
      </c>
      <c r="W7" s="29" t="s">
        <v>10</v>
      </c>
      <c r="Y7" s="29" t="s">
        <v>11</v>
      </c>
      <c r="Z7" s="29" t="s">
        <v>11</v>
      </c>
      <c r="AA7" s="29" t="s">
        <v>11</v>
      </c>
      <c r="AC7" s="29" t="s">
        <v>7</v>
      </c>
      <c r="AE7" s="29" t="s">
        <v>83</v>
      </c>
      <c r="AG7" s="29" t="s">
        <v>8</v>
      </c>
      <c r="AI7" s="29" t="s">
        <v>9</v>
      </c>
      <c r="AK7" s="29" t="s">
        <v>13</v>
      </c>
    </row>
    <row r="8" spans="1:38" ht="24.75" x14ac:dyDescent="0.55000000000000004">
      <c r="A8" s="29" t="s">
        <v>77</v>
      </c>
      <c r="C8" s="29" t="s">
        <v>78</v>
      </c>
      <c r="E8" s="29" t="s">
        <v>79</v>
      </c>
      <c r="G8" s="29" t="s">
        <v>80</v>
      </c>
      <c r="I8" s="29" t="s">
        <v>81</v>
      </c>
      <c r="K8" s="29" t="s">
        <v>82</v>
      </c>
      <c r="M8" s="29" t="s">
        <v>75</v>
      </c>
      <c r="O8" s="29" t="s">
        <v>7</v>
      </c>
      <c r="Q8" s="29" t="s">
        <v>8</v>
      </c>
      <c r="S8" s="29" t="s">
        <v>9</v>
      </c>
      <c r="U8" s="29" t="s">
        <v>7</v>
      </c>
      <c r="W8" s="29" t="s">
        <v>8</v>
      </c>
      <c r="Y8" s="29" t="s">
        <v>7</v>
      </c>
      <c r="AA8" s="29" t="s">
        <v>14</v>
      </c>
      <c r="AC8" s="29" t="s">
        <v>7</v>
      </c>
      <c r="AE8" s="29" t="s">
        <v>83</v>
      </c>
      <c r="AG8" s="29" t="s">
        <v>8</v>
      </c>
      <c r="AI8" s="29" t="s">
        <v>9</v>
      </c>
      <c r="AK8" s="29" t="s">
        <v>13</v>
      </c>
    </row>
    <row r="9" spans="1:38" x14ac:dyDescent="0.55000000000000004">
      <c r="A9" s="2" t="s">
        <v>84</v>
      </c>
      <c r="C9" s="6" t="s">
        <v>85</v>
      </c>
      <c r="D9" s="6"/>
      <c r="E9" s="6" t="s">
        <v>85</v>
      </c>
      <c r="F9" s="6"/>
      <c r="G9" s="6" t="s">
        <v>86</v>
      </c>
      <c r="H9" s="7"/>
      <c r="I9" s="7" t="s">
        <v>87</v>
      </c>
      <c r="J9" s="7"/>
      <c r="K9" s="13">
        <v>17</v>
      </c>
      <c r="L9" s="7"/>
      <c r="M9" s="13">
        <v>17</v>
      </c>
      <c r="N9" s="7"/>
      <c r="O9" s="13">
        <v>41368</v>
      </c>
      <c r="P9" s="7"/>
      <c r="Q9" s="13">
        <v>39178459006</v>
      </c>
      <c r="R9" s="7"/>
      <c r="S9" s="13">
        <v>40946897029</v>
      </c>
      <c r="T9" s="7"/>
      <c r="U9" s="13">
        <v>0</v>
      </c>
      <c r="V9" s="7"/>
      <c r="W9" s="13">
        <v>0</v>
      </c>
      <c r="X9" s="7"/>
      <c r="Y9" s="13">
        <v>0</v>
      </c>
      <c r="Z9" s="7"/>
      <c r="AA9" s="13">
        <v>0</v>
      </c>
      <c r="AB9" s="7"/>
      <c r="AC9" s="13">
        <v>41368</v>
      </c>
      <c r="AD9" s="7"/>
      <c r="AE9" s="13">
        <v>990000</v>
      </c>
      <c r="AF9" s="7"/>
      <c r="AG9" s="13">
        <v>39178459006</v>
      </c>
      <c r="AH9" s="7"/>
      <c r="AI9" s="13">
        <v>40946897029</v>
      </c>
      <c r="AJ9" s="7"/>
      <c r="AK9" s="7" t="s">
        <v>88</v>
      </c>
      <c r="AL9" s="7"/>
    </row>
    <row r="10" spans="1:38" x14ac:dyDescent="0.55000000000000004">
      <c r="A10" s="7" t="s">
        <v>74</v>
      </c>
      <c r="B10" s="7"/>
      <c r="C10" s="7" t="s">
        <v>74</v>
      </c>
      <c r="D10" s="7"/>
      <c r="E10" s="7" t="s">
        <v>74</v>
      </c>
      <c r="F10" s="7"/>
      <c r="G10" s="7" t="s">
        <v>74</v>
      </c>
      <c r="H10" s="7"/>
      <c r="I10" s="7" t="s">
        <v>74</v>
      </c>
      <c r="J10" s="7"/>
      <c r="K10" s="7" t="s">
        <v>74</v>
      </c>
      <c r="L10" s="7"/>
      <c r="M10" s="7" t="s">
        <v>74</v>
      </c>
      <c r="N10" s="7"/>
      <c r="O10" s="7" t="s">
        <v>74</v>
      </c>
      <c r="P10" s="7"/>
      <c r="Q10" s="14">
        <f>SUM(Q9:Q9)</f>
        <v>39178459006</v>
      </c>
      <c r="R10" s="7"/>
      <c r="S10" s="14">
        <f>SUM(S9:S9)</f>
        <v>40946897029</v>
      </c>
      <c r="T10" s="7"/>
      <c r="U10" s="7" t="s">
        <v>74</v>
      </c>
      <c r="V10" s="7"/>
      <c r="W10" s="14">
        <f>SUM(W9:W9)</f>
        <v>0</v>
      </c>
      <c r="X10" s="7"/>
      <c r="Y10" s="7" t="s">
        <v>74</v>
      </c>
      <c r="Z10" s="7"/>
      <c r="AA10" s="14">
        <f>SUM(AA9:AA9)</f>
        <v>0</v>
      </c>
      <c r="AB10" s="7"/>
      <c r="AC10" s="7" t="s">
        <v>74</v>
      </c>
      <c r="AD10" s="7"/>
      <c r="AE10" s="7" t="s">
        <v>74</v>
      </c>
      <c r="AF10" s="7"/>
      <c r="AG10" s="14">
        <f>SUM(AG9:AG9)</f>
        <v>39178459006</v>
      </c>
      <c r="AH10" s="7"/>
      <c r="AI10" s="14">
        <f>SUM(AI9:AI9)</f>
        <v>40946897029</v>
      </c>
      <c r="AJ10" s="7"/>
      <c r="AK10" s="15" t="s">
        <v>88</v>
      </c>
      <c r="AL10" s="7"/>
    </row>
    <row r="11" spans="1:38" x14ac:dyDescent="0.5500000000000000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9"/>
  <sheetViews>
    <sheetView rightToLeft="1" workbookViewId="0">
      <selection activeCell="C18" sqref="C18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25" style="2" customWidth="1"/>
    <col min="12" max="12" width="1" style="2" customWidth="1"/>
    <col min="13" max="13" width="16.5703125" style="2" bestFit="1" customWidth="1"/>
    <col min="14" max="16384" width="9.140625" style="2"/>
  </cols>
  <sheetData>
    <row r="2" spans="1:14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</row>
    <row r="3" spans="1:14" ht="24.75" x14ac:dyDescent="0.5500000000000000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</row>
    <row r="4" spans="1:14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</row>
    <row r="6" spans="1:14" ht="25.5" thickBot="1" x14ac:dyDescent="0.6">
      <c r="A6" s="29" t="s">
        <v>90</v>
      </c>
      <c r="C6" s="29" t="s">
        <v>145</v>
      </c>
      <c r="E6" s="29" t="s">
        <v>5</v>
      </c>
      <c r="F6" s="29" t="s">
        <v>5</v>
      </c>
      <c r="G6" s="29" t="s">
        <v>5</v>
      </c>
      <c r="I6" s="29" t="s">
        <v>6</v>
      </c>
      <c r="J6" s="29" t="s">
        <v>6</v>
      </c>
      <c r="K6" s="29" t="s">
        <v>6</v>
      </c>
    </row>
    <row r="7" spans="1:14" ht="25.5" thickBot="1" x14ac:dyDescent="0.6">
      <c r="A7" s="29" t="s">
        <v>90</v>
      </c>
      <c r="C7" s="29" t="s">
        <v>92</v>
      </c>
      <c r="E7" s="29" t="s">
        <v>93</v>
      </c>
      <c r="G7" s="29" t="s">
        <v>94</v>
      </c>
      <c r="I7" s="16" t="s">
        <v>92</v>
      </c>
      <c r="K7" s="16" t="s">
        <v>89</v>
      </c>
    </row>
    <row r="8" spans="1:14" x14ac:dyDescent="0.55000000000000004">
      <c r="A8" s="2" t="s">
        <v>95</v>
      </c>
      <c r="C8" s="6">
        <v>674272587</v>
      </c>
      <c r="D8" s="6"/>
      <c r="E8" s="6">
        <v>420176716490</v>
      </c>
      <c r="F8" s="6"/>
      <c r="G8" s="6">
        <v>420710612800</v>
      </c>
      <c r="I8" s="6">
        <v>140376277</v>
      </c>
      <c r="J8" s="6"/>
      <c r="K8" s="18">
        <f>I8/سهام!$Y$71</f>
        <v>6.7323511739013294E-6</v>
      </c>
      <c r="M8" s="17"/>
      <c r="N8" s="17"/>
    </row>
    <row r="9" spans="1:14" x14ac:dyDescent="0.55000000000000004">
      <c r="A9" s="2" t="s">
        <v>97</v>
      </c>
      <c r="C9" s="6">
        <v>2758742580</v>
      </c>
      <c r="D9" s="6"/>
      <c r="E9" s="6">
        <v>400109357014</v>
      </c>
      <c r="F9" s="6"/>
      <c r="G9" s="6">
        <v>400000538074</v>
      </c>
      <c r="I9" s="6">
        <v>2867561520</v>
      </c>
      <c r="J9" s="6"/>
      <c r="K9" s="18">
        <f>I9/سهام!$Y$71</f>
        <v>1.3752630841895231E-4</v>
      </c>
      <c r="M9" s="17"/>
      <c r="N9" s="17"/>
    </row>
    <row r="10" spans="1:14" x14ac:dyDescent="0.55000000000000004">
      <c r="A10" s="2" t="s">
        <v>99</v>
      </c>
      <c r="C10" s="6">
        <v>91206107693</v>
      </c>
      <c r="D10" s="6"/>
      <c r="E10" s="6">
        <v>1208403906223</v>
      </c>
      <c r="F10" s="6"/>
      <c r="G10" s="6">
        <v>960301283853</v>
      </c>
      <c r="I10" s="6">
        <v>339308730063</v>
      </c>
      <c r="J10" s="6"/>
      <c r="K10" s="18">
        <f>I10/سهام!$Y$71</f>
        <v>1.6273016894119561E-2</v>
      </c>
      <c r="M10" s="17"/>
      <c r="N10" s="17"/>
    </row>
    <row r="11" spans="1:14" x14ac:dyDescent="0.55000000000000004">
      <c r="A11" s="2" t="s">
        <v>101</v>
      </c>
      <c r="C11" s="6">
        <v>50000000000</v>
      </c>
      <c r="D11" s="6"/>
      <c r="E11" s="6">
        <v>0</v>
      </c>
      <c r="F11" s="6"/>
      <c r="G11" s="6">
        <v>0</v>
      </c>
      <c r="I11" s="6">
        <v>50000000000</v>
      </c>
      <c r="J11" s="6"/>
      <c r="K11" s="18">
        <f>I11/سهام!$Y$71</f>
        <v>2.3979661370778942E-3</v>
      </c>
      <c r="M11" s="17"/>
      <c r="N11" s="17"/>
    </row>
    <row r="12" spans="1:14" x14ac:dyDescent="0.55000000000000004">
      <c r="A12" s="2" t="s">
        <v>103</v>
      </c>
      <c r="C12" s="6">
        <v>234304515</v>
      </c>
      <c r="D12" s="6"/>
      <c r="E12" s="6">
        <v>17151665394</v>
      </c>
      <c r="F12" s="6"/>
      <c r="G12" s="6">
        <v>16851404000</v>
      </c>
      <c r="I12" s="6">
        <v>534565909</v>
      </c>
      <c r="J12" s="6"/>
      <c r="K12" s="18">
        <f>I12/سهام!$Y$71</f>
        <v>2.5637418956365262E-5</v>
      </c>
      <c r="M12" s="17"/>
      <c r="N12" s="17"/>
    </row>
    <row r="13" spans="1:14" x14ac:dyDescent="0.55000000000000004">
      <c r="A13" s="2" t="s">
        <v>103</v>
      </c>
      <c r="C13" s="6">
        <v>350000000000</v>
      </c>
      <c r="D13" s="6"/>
      <c r="E13" s="6">
        <v>0</v>
      </c>
      <c r="F13" s="6"/>
      <c r="G13" s="6">
        <v>0</v>
      </c>
      <c r="I13" s="6">
        <v>350000000000</v>
      </c>
      <c r="J13" s="6"/>
      <c r="K13" s="18">
        <f>I13/سهام!$Y$71</f>
        <v>1.6785762959545262E-2</v>
      </c>
      <c r="M13" s="17"/>
      <c r="N13" s="17"/>
    </row>
    <row r="14" spans="1:14" x14ac:dyDescent="0.55000000000000004">
      <c r="A14" s="2" t="s">
        <v>103</v>
      </c>
      <c r="C14" s="6">
        <v>150000000000</v>
      </c>
      <c r="D14" s="6"/>
      <c r="E14" s="6">
        <v>0</v>
      </c>
      <c r="F14" s="6"/>
      <c r="G14" s="6">
        <v>0</v>
      </c>
      <c r="I14" s="6">
        <v>150000000000</v>
      </c>
      <c r="J14" s="6"/>
      <c r="K14" s="18">
        <f>I14/سهام!$Y$71</f>
        <v>7.1938984112336832E-3</v>
      </c>
      <c r="M14" s="17"/>
      <c r="N14" s="17"/>
    </row>
    <row r="15" spans="1:14" x14ac:dyDescent="0.55000000000000004">
      <c r="A15" s="2" t="s">
        <v>107</v>
      </c>
      <c r="C15" s="6">
        <v>150000000000</v>
      </c>
      <c r="D15" s="6"/>
      <c r="E15" s="6">
        <v>0</v>
      </c>
      <c r="F15" s="6"/>
      <c r="G15" s="6">
        <v>0</v>
      </c>
      <c r="I15" s="6">
        <v>150000000000</v>
      </c>
      <c r="J15" s="6"/>
      <c r="K15" s="18">
        <f>I15/سهام!$Y$71</f>
        <v>7.1938984112336832E-3</v>
      </c>
      <c r="M15" s="17"/>
      <c r="N15" s="17"/>
    </row>
    <row r="16" spans="1:14" x14ac:dyDescent="0.55000000000000004">
      <c r="A16" s="2" t="s">
        <v>109</v>
      </c>
      <c r="C16" s="6">
        <v>250000000000</v>
      </c>
      <c r="D16" s="6"/>
      <c r="E16" s="6">
        <v>0</v>
      </c>
      <c r="F16" s="6"/>
      <c r="G16" s="6">
        <v>0</v>
      </c>
      <c r="I16" s="6">
        <v>250000000000</v>
      </c>
      <c r="J16" s="6"/>
      <c r="K16" s="18">
        <f>I16/سهام!$Y$71</f>
        <v>1.1989830685389471E-2</v>
      </c>
      <c r="M16" s="17"/>
      <c r="N16" s="17"/>
    </row>
    <row r="17" spans="1:14" ht="24.75" thickBot="1" x14ac:dyDescent="0.6">
      <c r="A17" s="2" t="s">
        <v>97</v>
      </c>
      <c r="C17" s="6">
        <v>0</v>
      </c>
      <c r="D17" s="6"/>
      <c r="E17" s="6">
        <v>400000000000</v>
      </c>
      <c r="F17" s="6"/>
      <c r="G17" s="6">
        <v>0</v>
      </c>
      <c r="I17" s="6">
        <v>400000000000</v>
      </c>
      <c r="J17" s="6"/>
      <c r="K17" s="18">
        <f>I17/سهام!$Y$71</f>
        <v>1.9183729096623154E-2</v>
      </c>
      <c r="M17" s="17"/>
      <c r="N17" s="17"/>
    </row>
    <row r="18" spans="1:14" ht="24.75" thickBot="1" x14ac:dyDescent="0.6">
      <c r="A18" s="2" t="s">
        <v>74</v>
      </c>
      <c r="B18" s="7"/>
      <c r="C18" s="14">
        <f>SUM(C8:C17)</f>
        <v>1044873427375</v>
      </c>
      <c r="D18" s="7"/>
      <c r="E18" s="14">
        <f>SUM(E8:E17)</f>
        <v>2445841645121</v>
      </c>
      <c r="F18" s="7"/>
      <c r="G18" s="14">
        <f>SUM(G8:G17)</f>
        <v>1797863838727</v>
      </c>
      <c r="H18" s="7"/>
      <c r="I18" s="14">
        <f>SUM(I8:I17)</f>
        <v>1692851233769</v>
      </c>
      <c r="J18" s="7"/>
      <c r="K18" s="19">
        <f>SUM(K8:K17)</f>
        <v>8.1187998673771924E-2</v>
      </c>
    </row>
    <row r="19" spans="1:14" ht="24.75" thickTop="1" x14ac:dyDescent="0.5500000000000000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</sheetData>
  <mergeCells count="10"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tabSelected="1" workbookViewId="0">
      <selection activeCell="M21" sqref="M21"/>
    </sheetView>
  </sheetViews>
  <sheetFormatPr defaultRowHeight="24" x14ac:dyDescent="0.55000000000000004"/>
  <cols>
    <col min="1" max="1" width="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31.42578125" style="2" customWidth="1"/>
    <col min="10" max="16384" width="9.140625" style="2"/>
  </cols>
  <sheetData>
    <row r="2" spans="1:9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</row>
    <row r="3" spans="1:9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</row>
    <row r="4" spans="1:9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</row>
    <row r="6" spans="1:9" ht="25.5" thickBot="1" x14ac:dyDescent="0.6">
      <c r="A6" s="29" t="s">
        <v>115</v>
      </c>
      <c r="C6" s="29" t="s">
        <v>92</v>
      </c>
      <c r="E6" s="29" t="s">
        <v>133</v>
      </c>
      <c r="G6" s="29" t="s">
        <v>13</v>
      </c>
    </row>
    <row r="7" spans="1:9" x14ac:dyDescent="0.55000000000000004">
      <c r="A7" s="2" t="s">
        <v>142</v>
      </c>
      <c r="C7" s="6">
        <f>'درآمدسرمایه‌گذاری در سهام'!I83</f>
        <v>-760123057771</v>
      </c>
      <c r="E7" s="11">
        <f>C7/$C$11</f>
        <v>1.0736518912613622</v>
      </c>
      <c r="G7" s="11">
        <v>-3.645498705093924E-2</v>
      </c>
    </row>
    <row r="8" spans="1:9" x14ac:dyDescent="0.55000000000000004">
      <c r="A8" s="2" t="s">
        <v>143</v>
      </c>
      <c r="C8" s="6">
        <f>'درآمدسرمایه‌گذاری در اوراق بها'!I9</f>
        <v>602637942</v>
      </c>
      <c r="E8" s="11">
        <f t="shared" ref="E8:E9" si="0">C8/$C$11</f>
        <v>-8.5120870832612204E-4</v>
      </c>
      <c r="G8" s="11">
        <v>2.8902107556686243E-5</v>
      </c>
    </row>
    <row r="9" spans="1:9" x14ac:dyDescent="0.55000000000000004">
      <c r="A9" s="2" t="s">
        <v>144</v>
      </c>
      <c r="C9" s="6">
        <f>'درآمد سپرده بانکی'!E17</f>
        <v>27476253864</v>
      </c>
      <c r="E9" s="11">
        <f t="shared" si="0"/>
        <v>-3.8809415954789088E-2</v>
      </c>
      <c r="G9" s="11">
        <v>1.3177425267925529E-3</v>
      </c>
    </row>
    <row r="10" spans="1:9" ht="24.75" thickBot="1" x14ac:dyDescent="0.6">
      <c r="A10" s="2" t="s">
        <v>166</v>
      </c>
      <c r="C10" s="6">
        <f>'سایر درآمدها'!C10</f>
        <v>24065105007</v>
      </c>
      <c r="E10" s="11">
        <f>C10/$C$11</f>
        <v>-3.3991266598247083E-2</v>
      </c>
      <c r="G10" s="11">
        <v>1.1541461378401937E-3</v>
      </c>
      <c r="I10" s="4"/>
    </row>
    <row r="11" spans="1:9" ht="24.75" thickBot="1" x14ac:dyDescent="0.6">
      <c r="A11" s="2" t="s">
        <v>74</v>
      </c>
      <c r="C11" s="8">
        <f>SUM(C7:C10)</f>
        <v>-707979060958</v>
      </c>
      <c r="E11" s="28">
        <f>SUM(E7:E10)</f>
        <v>0.99999999999999978</v>
      </c>
      <c r="G11" s="28">
        <f>SUM(G7:G10)</f>
        <v>-3.3954196278749814E-2</v>
      </c>
    </row>
    <row r="12" spans="1:9" ht="24.75" thickTop="1" x14ac:dyDescent="0.5500000000000000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73" workbookViewId="0">
      <selection activeCell="A81" sqref="A81:C81"/>
    </sheetView>
  </sheetViews>
  <sheetFormatPr defaultRowHeight="24" x14ac:dyDescent="0.55000000000000004"/>
  <cols>
    <col min="1" max="1" width="44.5703125" style="2" bestFit="1" customWidth="1"/>
    <col min="2" max="2" width="1" style="2" customWidth="1"/>
    <col min="3" max="3" width="21" style="2" customWidth="1"/>
    <col min="4" max="4" width="1" style="2" customWidth="1"/>
    <col min="5" max="5" width="23" style="24" customWidth="1"/>
    <col min="6" max="6" width="1" style="2" customWidth="1"/>
    <col min="7" max="7" width="21" style="2" customWidth="1"/>
    <col min="8" max="8" width="1" style="2" customWidth="1"/>
    <col min="9" max="9" width="23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3" style="2" customWidth="1"/>
    <col min="16" max="16" width="1" style="2" customWidth="1"/>
    <col min="17" max="17" width="21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  <c r="T2" s="30" t="s">
        <v>0</v>
      </c>
      <c r="U2" s="30" t="s">
        <v>0</v>
      </c>
    </row>
    <row r="3" spans="1:21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  <c r="L3" s="30" t="s">
        <v>111</v>
      </c>
      <c r="M3" s="30" t="s">
        <v>111</v>
      </c>
      <c r="N3" s="30" t="s">
        <v>111</v>
      </c>
      <c r="O3" s="30" t="s">
        <v>111</v>
      </c>
      <c r="P3" s="30" t="s">
        <v>111</v>
      </c>
      <c r="Q3" s="30" t="s">
        <v>111</v>
      </c>
      <c r="R3" s="30" t="s">
        <v>111</v>
      </c>
      <c r="S3" s="30" t="s">
        <v>111</v>
      </c>
      <c r="T3" s="30" t="s">
        <v>111</v>
      </c>
      <c r="U3" s="30" t="s">
        <v>111</v>
      </c>
    </row>
    <row r="4" spans="1:21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  <c r="T4" s="30" t="s">
        <v>2</v>
      </c>
      <c r="U4" s="30" t="s">
        <v>2</v>
      </c>
    </row>
    <row r="6" spans="1:21" ht="24.75" x14ac:dyDescent="0.55000000000000004">
      <c r="A6" s="29" t="s">
        <v>3</v>
      </c>
      <c r="C6" s="29" t="s">
        <v>113</v>
      </c>
      <c r="D6" s="29" t="s">
        <v>113</v>
      </c>
      <c r="E6" s="29" t="s">
        <v>113</v>
      </c>
      <c r="F6" s="29" t="s">
        <v>113</v>
      </c>
      <c r="G6" s="29" t="s">
        <v>113</v>
      </c>
      <c r="H6" s="29" t="s">
        <v>113</v>
      </c>
      <c r="I6" s="29" t="s">
        <v>113</v>
      </c>
      <c r="J6" s="29" t="s">
        <v>113</v>
      </c>
      <c r="K6" s="29" t="s">
        <v>113</v>
      </c>
      <c r="M6" s="29" t="s">
        <v>114</v>
      </c>
      <c r="N6" s="29" t="s">
        <v>114</v>
      </c>
      <c r="O6" s="29" t="s">
        <v>114</v>
      </c>
      <c r="P6" s="29" t="s">
        <v>114</v>
      </c>
      <c r="Q6" s="29" t="s">
        <v>114</v>
      </c>
      <c r="R6" s="29" t="s">
        <v>114</v>
      </c>
      <c r="S6" s="29" t="s">
        <v>114</v>
      </c>
      <c r="T6" s="29" t="s">
        <v>114</v>
      </c>
      <c r="U6" s="29" t="s">
        <v>114</v>
      </c>
    </row>
    <row r="7" spans="1:21" ht="25.5" thickBot="1" x14ac:dyDescent="0.6">
      <c r="A7" s="29" t="s">
        <v>3</v>
      </c>
      <c r="C7" s="29" t="s">
        <v>130</v>
      </c>
      <c r="E7" s="31" t="s">
        <v>131</v>
      </c>
      <c r="G7" s="29" t="s">
        <v>132</v>
      </c>
      <c r="I7" s="29" t="s">
        <v>92</v>
      </c>
      <c r="K7" s="29" t="s">
        <v>133</v>
      </c>
      <c r="M7" s="29" t="s">
        <v>130</v>
      </c>
      <c r="O7" s="29" t="s">
        <v>131</v>
      </c>
      <c r="Q7" s="29" t="s">
        <v>132</v>
      </c>
      <c r="S7" s="29" t="s">
        <v>92</v>
      </c>
      <c r="U7" s="29" t="s">
        <v>133</v>
      </c>
    </row>
    <row r="8" spans="1:21" x14ac:dyDescent="0.55000000000000004">
      <c r="A8" s="2" t="s">
        <v>64</v>
      </c>
      <c r="C8" s="6">
        <v>0</v>
      </c>
      <c r="D8" s="6"/>
      <c r="E8" s="22">
        <v>5662589799</v>
      </c>
      <c r="F8" s="6"/>
      <c r="G8" s="6">
        <v>8968632006</v>
      </c>
      <c r="H8" s="6"/>
      <c r="I8" s="6">
        <f>C8+E8+G8</f>
        <v>14631221805</v>
      </c>
      <c r="K8" s="11">
        <f>I8/$I$83</f>
        <v>-1.9248490958694093E-2</v>
      </c>
      <c r="M8" s="6">
        <v>0</v>
      </c>
      <c r="N8" s="6"/>
      <c r="O8" s="6">
        <v>5662589799</v>
      </c>
      <c r="P8" s="6"/>
      <c r="Q8" s="6">
        <v>8968632006</v>
      </c>
      <c r="R8" s="6"/>
      <c r="S8" s="6">
        <f>M8+O8+Q8</f>
        <v>14631221805</v>
      </c>
      <c r="U8" s="11">
        <f>S8/$S$83</f>
        <v>-1.9248490958694093E-2</v>
      </c>
    </row>
    <row r="9" spans="1:21" x14ac:dyDescent="0.55000000000000004">
      <c r="A9" s="2" t="s">
        <v>29</v>
      </c>
      <c r="C9" s="6">
        <v>0</v>
      </c>
      <c r="D9" s="6"/>
      <c r="E9" s="22">
        <v>-15524604146</v>
      </c>
      <c r="F9" s="6"/>
      <c r="G9" s="6">
        <v>22457616</v>
      </c>
      <c r="H9" s="6"/>
      <c r="I9" s="6">
        <f t="shared" ref="I9:I72" si="0">C9+E9+G9</f>
        <v>-15502146530</v>
      </c>
      <c r="K9" s="11">
        <f t="shared" ref="K9:K72" si="1">I9/$I$83</f>
        <v>2.0394259023609682E-2</v>
      </c>
      <c r="M9" s="6">
        <v>0</v>
      </c>
      <c r="N9" s="6"/>
      <c r="O9" s="6">
        <v>-15524604146</v>
      </c>
      <c r="P9" s="6"/>
      <c r="Q9" s="6">
        <v>22457616</v>
      </c>
      <c r="R9" s="6"/>
      <c r="S9" s="6">
        <f t="shared" ref="S9:S72" si="2">M9+O9+Q9</f>
        <v>-15502146530</v>
      </c>
      <c r="U9" s="11">
        <f t="shared" ref="U9:U72" si="3">S9/$S$83</f>
        <v>2.0394259023609682E-2</v>
      </c>
    </row>
    <row r="10" spans="1:21" x14ac:dyDescent="0.55000000000000004">
      <c r="A10" s="2" t="s">
        <v>22</v>
      </c>
      <c r="C10" s="6">
        <v>0</v>
      </c>
      <c r="D10" s="6"/>
      <c r="E10" s="22">
        <v>-32471209250</v>
      </c>
      <c r="F10" s="6"/>
      <c r="G10" s="6">
        <v>-886323355</v>
      </c>
      <c r="H10" s="6"/>
      <c r="I10" s="6">
        <f t="shared" si="0"/>
        <v>-33357532605</v>
      </c>
      <c r="K10" s="11">
        <f t="shared" si="1"/>
        <v>4.3884384592697785E-2</v>
      </c>
      <c r="M10" s="6">
        <v>0</v>
      </c>
      <c r="N10" s="6"/>
      <c r="O10" s="6">
        <v>-32471209250</v>
      </c>
      <c r="P10" s="6"/>
      <c r="Q10" s="6">
        <v>-886323355</v>
      </c>
      <c r="R10" s="6"/>
      <c r="S10" s="6">
        <f t="shared" si="2"/>
        <v>-33357532605</v>
      </c>
      <c r="U10" s="11">
        <f t="shared" si="3"/>
        <v>4.3884384592697785E-2</v>
      </c>
    </row>
    <row r="11" spans="1:21" x14ac:dyDescent="0.55000000000000004">
      <c r="A11" s="2" t="s">
        <v>55</v>
      </c>
      <c r="C11" s="6">
        <v>0</v>
      </c>
      <c r="D11" s="6"/>
      <c r="E11" s="22">
        <v>-36005031031</v>
      </c>
      <c r="F11" s="6"/>
      <c r="G11" s="6">
        <v>-2244564779</v>
      </c>
      <c r="H11" s="6"/>
      <c r="I11" s="6">
        <f t="shared" si="0"/>
        <v>-38249595810</v>
      </c>
      <c r="K11" s="11">
        <f t="shared" si="1"/>
        <v>5.0320267776330689E-2</v>
      </c>
      <c r="M11" s="6">
        <v>0</v>
      </c>
      <c r="N11" s="6"/>
      <c r="O11" s="6">
        <v>-36005031031</v>
      </c>
      <c r="P11" s="6"/>
      <c r="Q11" s="6">
        <v>-2244564779</v>
      </c>
      <c r="R11" s="6"/>
      <c r="S11" s="6">
        <f t="shared" si="2"/>
        <v>-38249595810</v>
      </c>
      <c r="U11" s="11">
        <f t="shared" si="3"/>
        <v>5.0320267776330689E-2</v>
      </c>
    </row>
    <row r="12" spans="1:21" x14ac:dyDescent="0.55000000000000004">
      <c r="A12" s="2" t="s">
        <v>44</v>
      </c>
      <c r="C12" s="6">
        <v>0</v>
      </c>
      <c r="D12" s="6"/>
      <c r="E12" s="22">
        <v>-17010092066</v>
      </c>
      <c r="F12" s="6"/>
      <c r="G12" s="6">
        <v>92377346</v>
      </c>
      <c r="H12" s="6"/>
      <c r="I12" s="6">
        <f t="shared" si="0"/>
        <v>-16917714720</v>
      </c>
      <c r="K12" s="11">
        <f t="shared" si="1"/>
        <v>2.2256547209092491E-2</v>
      </c>
      <c r="M12" s="6">
        <v>0</v>
      </c>
      <c r="N12" s="6"/>
      <c r="O12" s="6">
        <v>-17010092066</v>
      </c>
      <c r="P12" s="6"/>
      <c r="Q12" s="6">
        <v>92377346</v>
      </c>
      <c r="R12" s="6"/>
      <c r="S12" s="6">
        <f t="shared" si="2"/>
        <v>-16917714720</v>
      </c>
      <c r="U12" s="11">
        <f t="shared" si="3"/>
        <v>2.2256547209092491E-2</v>
      </c>
    </row>
    <row r="13" spans="1:21" x14ac:dyDescent="0.55000000000000004">
      <c r="A13" s="2" t="s">
        <v>21</v>
      </c>
      <c r="C13" s="6">
        <v>0</v>
      </c>
      <c r="D13" s="6"/>
      <c r="E13" s="22">
        <v>-66962242034</v>
      </c>
      <c r="F13" s="6"/>
      <c r="G13" s="6">
        <v>493048829</v>
      </c>
      <c r="H13" s="6"/>
      <c r="I13" s="6">
        <f t="shared" si="0"/>
        <v>-66469193205</v>
      </c>
      <c r="K13" s="11">
        <f t="shared" si="1"/>
        <v>8.7445305763931946E-2</v>
      </c>
      <c r="M13" s="6">
        <v>0</v>
      </c>
      <c r="N13" s="6"/>
      <c r="O13" s="6">
        <v>-66962242034</v>
      </c>
      <c r="P13" s="6"/>
      <c r="Q13" s="6">
        <v>493048829</v>
      </c>
      <c r="R13" s="6"/>
      <c r="S13" s="6">
        <f t="shared" si="2"/>
        <v>-66469193205</v>
      </c>
      <c r="U13" s="11">
        <f t="shared" si="3"/>
        <v>8.7445305763931946E-2</v>
      </c>
    </row>
    <row r="14" spans="1:21" x14ac:dyDescent="0.55000000000000004">
      <c r="A14" s="2" t="s">
        <v>18</v>
      </c>
      <c r="C14" s="6">
        <v>0</v>
      </c>
      <c r="D14" s="6"/>
      <c r="E14" s="22">
        <v>-33473568718</v>
      </c>
      <c r="F14" s="6"/>
      <c r="G14" s="6">
        <v>1829052115</v>
      </c>
      <c r="H14" s="6"/>
      <c r="I14" s="6">
        <f t="shared" si="0"/>
        <v>-31644516603</v>
      </c>
      <c r="K14" s="11">
        <f t="shared" si="1"/>
        <v>4.1630781068258883E-2</v>
      </c>
      <c r="M14" s="6">
        <v>0</v>
      </c>
      <c r="N14" s="6"/>
      <c r="O14" s="6">
        <v>-33473568718</v>
      </c>
      <c r="P14" s="6"/>
      <c r="Q14" s="6">
        <v>1829052115</v>
      </c>
      <c r="R14" s="6"/>
      <c r="S14" s="6">
        <f t="shared" si="2"/>
        <v>-31644516603</v>
      </c>
      <c r="U14" s="11">
        <f t="shared" si="3"/>
        <v>4.1630781068258883E-2</v>
      </c>
    </row>
    <row r="15" spans="1:21" x14ac:dyDescent="0.55000000000000004">
      <c r="A15" s="2" t="s">
        <v>51</v>
      </c>
      <c r="C15" s="6">
        <v>0</v>
      </c>
      <c r="D15" s="6"/>
      <c r="E15" s="22">
        <v>-5871705914</v>
      </c>
      <c r="F15" s="6"/>
      <c r="G15" s="6">
        <v>390540944</v>
      </c>
      <c r="H15" s="6"/>
      <c r="I15" s="6">
        <f t="shared" si="0"/>
        <v>-5481164970</v>
      </c>
      <c r="K15" s="11">
        <f t="shared" si="1"/>
        <v>7.2108915970436121E-3</v>
      </c>
      <c r="M15" s="6">
        <v>0</v>
      </c>
      <c r="N15" s="6"/>
      <c r="O15" s="6">
        <v>-5871705914</v>
      </c>
      <c r="P15" s="6"/>
      <c r="Q15" s="6">
        <v>390540944</v>
      </c>
      <c r="R15" s="6"/>
      <c r="S15" s="6">
        <f t="shared" si="2"/>
        <v>-5481164970</v>
      </c>
      <c r="U15" s="11">
        <f t="shared" si="3"/>
        <v>7.2108915970436121E-3</v>
      </c>
    </row>
    <row r="16" spans="1:21" x14ac:dyDescent="0.55000000000000004">
      <c r="A16" s="2" t="s">
        <v>30</v>
      </c>
      <c r="C16" s="6">
        <v>0</v>
      </c>
      <c r="D16" s="6"/>
      <c r="E16" s="22">
        <v>-13064556034</v>
      </c>
      <c r="F16" s="6"/>
      <c r="G16" s="6">
        <v>529491626</v>
      </c>
      <c r="H16" s="6"/>
      <c r="I16" s="6">
        <f t="shared" si="0"/>
        <v>-12535064408</v>
      </c>
      <c r="K16" s="11">
        <f t="shared" si="1"/>
        <v>1.6490835634901106E-2</v>
      </c>
      <c r="M16" s="6">
        <v>0</v>
      </c>
      <c r="N16" s="6"/>
      <c r="O16" s="6">
        <v>-13064556034</v>
      </c>
      <c r="P16" s="6"/>
      <c r="Q16" s="6">
        <v>529491626</v>
      </c>
      <c r="R16" s="6"/>
      <c r="S16" s="6">
        <f t="shared" si="2"/>
        <v>-12535064408</v>
      </c>
      <c r="U16" s="11">
        <f t="shared" si="3"/>
        <v>1.6490835634901106E-2</v>
      </c>
    </row>
    <row r="17" spans="1:21" x14ac:dyDescent="0.55000000000000004">
      <c r="A17" s="2" t="s">
        <v>71</v>
      </c>
      <c r="C17" s="6">
        <v>0</v>
      </c>
      <c r="D17" s="6"/>
      <c r="E17" s="22">
        <v>-54031622412</v>
      </c>
      <c r="F17" s="6"/>
      <c r="G17" s="6">
        <v>538191276</v>
      </c>
      <c r="H17" s="6"/>
      <c r="I17" s="6">
        <f t="shared" si="0"/>
        <v>-53493431136</v>
      </c>
      <c r="K17" s="11">
        <f t="shared" si="1"/>
        <v>7.0374698661115745E-2</v>
      </c>
      <c r="M17" s="6">
        <v>0</v>
      </c>
      <c r="N17" s="6"/>
      <c r="O17" s="6">
        <v>-54031622412</v>
      </c>
      <c r="P17" s="6"/>
      <c r="Q17" s="6">
        <v>538191276</v>
      </c>
      <c r="R17" s="6"/>
      <c r="S17" s="6">
        <f t="shared" si="2"/>
        <v>-53493431136</v>
      </c>
      <c r="U17" s="11">
        <f t="shared" si="3"/>
        <v>7.0374698661115745E-2</v>
      </c>
    </row>
    <row r="18" spans="1:21" x14ac:dyDescent="0.55000000000000004">
      <c r="A18" s="2" t="s">
        <v>62</v>
      </c>
      <c r="C18" s="6">
        <v>46504193654</v>
      </c>
      <c r="D18" s="6"/>
      <c r="E18" s="22">
        <v>-21233688050</v>
      </c>
      <c r="F18" s="6"/>
      <c r="G18" s="6">
        <v>0</v>
      </c>
      <c r="H18" s="6"/>
      <c r="I18" s="6">
        <f t="shared" si="0"/>
        <v>25270505604</v>
      </c>
      <c r="K18" s="11">
        <f t="shared" si="1"/>
        <v>-3.3245282254828229E-2</v>
      </c>
      <c r="M18" s="6">
        <v>46504193654</v>
      </c>
      <c r="N18" s="6"/>
      <c r="O18" s="6">
        <v>-21233688050</v>
      </c>
      <c r="P18" s="6"/>
      <c r="Q18" s="6">
        <v>0</v>
      </c>
      <c r="R18" s="6"/>
      <c r="S18" s="6">
        <f t="shared" si="2"/>
        <v>25270505604</v>
      </c>
      <c r="U18" s="11">
        <f t="shared" si="3"/>
        <v>-3.3245282254828229E-2</v>
      </c>
    </row>
    <row r="19" spans="1:21" x14ac:dyDescent="0.55000000000000004">
      <c r="A19" s="2" t="s">
        <v>37</v>
      </c>
      <c r="C19" s="6">
        <v>60144028282</v>
      </c>
      <c r="D19" s="6"/>
      <c r="E19" s="22">
        <v>-85712075959</v>
      </c>
      <c r="F19" s="6"/>
      <c r="G19" s="6">
        <v>0</v>
      </c>
      <c r="H19" s="6"/>
      <c r="I19" s="6">
        <f t="shared" si="0"/>
        <v>-25568047677</v>
      </c>
      <c r="K19" s="11">
        <f t="shared" si="1"/>
        <v>3.3636721601336829E-2</v>
      </c>
      <c r="M19" s="6">
        <v>60144028282</v>
      </c>
      <c r="N19" s="6"/>
      <c r="O19" s="6">
        <v>-85712075959</v>
      </c>
      <c r="P19" s="6"/>
      <c r="Q19" s="6">
        <v>0</v>
      </c>
      <c r="R19" s="6"/>
      <c r="S19" s="6">
        <f t="shared" si="2"/>
        <v>-25568047677</v>
      </c>
      <c r="U19" s="11">
        <f t="shared" si="3"/>
        <v>3.3636721601336829E-2</v>
      </c>
    </row>
    <row r="20" spans="1:21" x14ac:dyDescent="0.55000000000000004">
      <c r="A20" s="2" t="s">
        <v>41</v>
      </c>
      <c r="C20" s="6">
        <v>0</v>
      </c>
      <c r="D20" s="6"/>
      <c r="E20" s="22">
        <v>-63737487941</v>
      </c>
      <c r="F20" s="6"/>
      <c r="G20" s="6">
        <v>0</v>
      </c>
      <c r="H20" s="6"/>
      <c r="I20" s="6">
        <f t="shared" si="0"/>
        <v>-63737487941</v>
      </c>
      <c r="K20" s="11">
        <f t="shared" si="1"/>
        <v>8.3851538628370359E-2</v>
      </c>
      <c r="M20" s="6">
        <v>0</v>
      </c>
      <c r="N20" s="6"/>
      <c r="O20" s="6">
        <v>-63737487941</v>
      </c>
      <c r="P20" s="6"/>
      <c r="Q20" s="6">
        <v>0</v>
      </c>
      <c r="R20" s="6"/>
      <c r="S20" s="6">
        <f t="shared" si="2"/>
        <v>-63737487941</v>
      </c>
      <c r="U20" s="11">
        <f t="shared" si="3"/>
        <v>8.3851538628370359E-2</v>
      </c>
    </row>
    <row r="21" spans="1:21" x14ac:dyDescent="0.55000000000000004">
      <c r="A21" s="2" t="s">
        <v>34</v>
      </c>
      <c r="C21" s="6">
        <v>0</v>
      </c>
      <c r="D21" s="6"/>
      <c r="E21" s="22">
        <v>13234107655</v>
      </c>
      <c r="F21" s="6"/>
      <c r="G21" s="6">
        <v>0</v>
      </c>
      <c r="H21" s="6"/>
      <c r="I21" s="6">
        <f t="shared" si="0"/>
        <v>13234107655</v>
      </c>
      <c r="K21" s="11">
        <f t="shared" si="1"/>
        <v>-1.74104804737906E-2</v>
      </c>
      <c r="M21" s="6">
        <v>0</v>
      </c>
      <c r="N21" s="6"/>
      <c r="O21" s="6">
        <v>13234107655</v>
      </c>
      <c r="P21" s="6"/>
      <c r="Q21" s="6">
        <v>0</v>
      </c>
      <c r="R21" s="6"/>
      <c r="S21" s="6">
        <f t="shared" si="2"/>
        <v>13234107655</v>
      </c>
      <c r="U21" s="11">
        <f t="shared" si="3"/>
        <v>-1.74104804737906E-2</v>
      </c>
    </row>
    <row r="22" spans="1:21" x14ac:dyDescent="0.55000000000000004">
      <c r="A22" s="2" t="s">
        <v>42</v>
      </c>
      <c r="C22" s="6">
        <v>0</v>
      </c>
      <c r="D22" s="6"/>
      <c r="E22" s="22">
        <v>-23788238178</v>
      </c>
      <c r="F22" s="6"/>
      <c r="G22" s="6">
        <v>0</v>
      </c>
      <c r="H22" s="6"/>
      <c r="I22" s="6">
        <f t="shared" si="0"/>
        <v>-23788238178</v>
      </c>
      <c r="K22" s="11">
        <f t="shared" si="1"/>
        <v>3.1295246124696051E-2</v>
      </c>
      <c r="M22" s="6">
        <v>0</v>
      </c>
      <c r="N22" s="6"/>
      <c r="O22" s="6">
        <v>-23788238178</v>
      </c>
      <c r="P22" s="6"/>
      <c r="Q22" s="6">
        <v>0</v>
      </c>
      <c r="R22" s="6"/>
      <c r="S22" s="6">
        <f t="shared" si="2"/>
        <v>-23788238178</v>
      </c>
      <c r="U22" s="11">
        <f t="shared" si="3"/>
        <v>3.1295246124696051E-2</v>
      </c>
    </row>
    <row r="23" spans="1:21" x14ac:dyDescent="0.55000000000000004">
      <c r="A23" s="2" t="s">
        <v>26</v>
      </c>
      <c r="C23" s="6">
        <v>0</v>
      </c>
      <c r="D23" s="6"/>
      <c r="E23" s="22">
        <v>-8983769658</v>
      </c>
      <c r="F23" s="6"/>
      <c r="G23" s="6">
        <v>0</v>
      </c>
      <c r="H23" s="6"/>
      <c r="I23" s="6">
        <f t="shared" si="0"/>
        <v>-8983769658</v>
      </c>
      <c r="K23" s="11">
        <f t="shared" si="1"/>
        <v>1.1818835866319048E-2</v>
      </c>
      <c r="M23" s="6">
        <v>0</v>
      </c>
      <c r="N23" s="6"/>
      <c r="O23" s="6">
        <v>-8983769658</v>
      </c>
      <c r="P23" s="6"/>
      <c r="Q23" s="6">
        <v>0</v>
      </c>
      <c r="R23" s="6"/>
      <c r="S23" s="6">
        <f t="shared" si="2"/>
        <v>-8983769658</v>
      </c>
      <c r="U23" s="11">
        <f t="shared" si="3"/>
        <v>1.1818835866319048E-2</v>
      </c>
    </row>
    <row r="24" spans="1:21" x14ac:dyDescent="0.55000000000000004">
      <c r="A24" s="2" t="s">
        <v>48</v>
      </c>
      <c r="C24" s="6">
        <v>0</v>
      </c>
      <c r="D24" s="6"/>
      <c r="E24" s="22">
        <v>-485511316</v>
      </c>
      <c r="F24" s="6"/>
      <c r="G24" s="6">
        <v>0</v>
      </c>
      <c r="H24" s="6"/>
      <c r="I24" s="6">
        <f t="shared" si="0"/>
        <v>-485511316</v>
      </c>
      <c r="K24" s="11">
        <f t="shared" si="1"/>
        <v>6.3872725743082054E-4</v>
      </c>
      <c r="M24" s="6">
        <v>0</v>
      </c>
      <c r="N24" s="6"/>
      <c r="O24" s="6">
        <v>-485511316</v>
      </c>
      <c r="P24" s="6"/>
      <c r="Q24" s="6">
        <v>0</v>
      </c>
      <c r="R24" s="6"/>
      <c r="S24" s="6">
        <f t="shared" si="2"/>
        <v>-485511316</v>
      </c>
      <c r="U24" s="11">
        <f t="shared" si="3"/>
        <v>6.3872725743082054E-4</v>
      </c>
    </row>
    <row r="25" spans="1:21" x14ac:dyDescent="0.55000000000000004">
      <c r="A25" s="2" t="s">
        <v>50</v>
      </c>
      <c r="C25" s="6">
        <v>0</v>
      </c>
      <c r="D25" s="6"/>
      <c r="E25" s="22">
        <v>-1013323118</v>
      </c>
      <c r="F25" s="6"/>
      <c r="G25" s="6">
        <v>0</v>
      </c>
      <c r="H25" s="6"/>
      <c r="I25" s="6">
        <f t="shared" si="0"/>
        <v>-1013323118</v>
      </c>
      <c r="K25" s="11">
        <f t="shared" si="1"/>
        <v>1.3331040384059508E-3</v>
      </c>
      <c r="M25" s="6">
        <v>0</v>
      </c>
      <c r="N25" s="6"/>
      <c r="O25" s="6">
        <v>-1013323118</v>
      </c>
      <c r="P25" s="6"/>
      <c r="Q25" s="6">
        <v>0</v>
      </c>
      <c r="R25" s="6"/>
      <c r="S25" s="6">
        <f t="shared" si="2"/>
        <v>-1013323118</v>
      </c>
      <c r="U25" s="11">
        <f t="shared" si="3"/>
        <v>1.3331040384059508E-3</v>
      </c>
    </row>
    <row r="26" spans="1:21" x14ac:dyDescent="0.55000000000000004">
      <c r="A26" s="2" t="s">
        <v>68</v>
      </c>
      <c r="C26" s="6">
        <v>0</v>
      </c>
      <c r="D26" s="6"/>
      <c r="E26" s="22">
        <v>-43489687</v>
      </c>
      <c r="F26" s="6"/>
      <c r="G26" s="6">
        <v>0</v>
      </c>
      <c r="H26" s="6"/>
      <c r="I26" s="6">
        <f t="shared" si="0"/>
        <v>-43489687</v>
      </c>
      <c r="K26" s="11">
        <f t="shared" si="1"/>
        <v>5.7214008383760948E-5</v>
      </c>
      <c r="M26" s="6">
        <v>0</v>
      </c>
      <c r="N26" s="6"/>
      <c r="O26" s="6">
        <v>-43489687</v>
      </c>
      <c r="P26" s="6"/>
      <c r="Q26" s="6">
        <v>0</v>
      </c>
      <c r="R26" s="6"/>
      <c r="S26" s="6">
        <f t="shared" si="2"/>
        <v>-43489687</v>
      </c>
      <c r="U26" s="11">
        <f t="shared" si="3"/>
        <v>5.7214008383760948E-5</v>
      </c>
    </row>
    <row r="27" spans="1:21" x14ac:dyDescent="0.55000000000000004">
      <c r="A27" s="2" t="s">
        <v>53</v>
      </c>
      <c r="C27" s="6">
        <v>0</v>
      </c>
      <c r="D27" s="6"/>
      <c r="E27" s="22">
        <v>-23519254411</v>
      </c>
      <c r="F27" s="6"/>
      <c r="G27" s="6">
        <v>0</v>
      </c>
      <c r="H27" s="6"/>
      <c r="I27" s="6">
        <f t="shared" si="0"/>
        <v>-23519254411</v>
      </c>
      <c r="K27" s="11">
        <f t="shared" si="1"/>
        <v>3.0941377413241915E-2</v>
      </c>
      <c r="M27" s="6">
        <v>0</v>
      </c>
      <c r="N27" s="6"/>
      <c r="O27" s="6">
        <v>-23519254411</v>
      </c>
      <c r="P27" s="6"/>
      <c r="Q27" s="6">
        <v>0</v>
      </c>
      <c r="R27" s="6"/>
      <c r="S27" s="6">
        <f t="shared" si="2"/>
        <v>-23519254411</v>
      </c>
      <c r="U27" s="11">
        <f t="shared" si="3"/>
        <v>3.0941377413241915E-2</v>
      </c>
    </row>
    <row r="28" spans="1:21" x14ac:dyDescent="0.55000000000000004">
      <c r="A28" s="2" t="s">
        <v>24</v>
      </c>
      <c r="C28" s="6">
        <v>0</v>
      </c>
      <c r="D28" s="6"/>
      <c r="E28" s="22">
        <v>-25092568678</v>
      </c>
      <c r="F28" s="6"/>
      <c r="G28" s="6">
        <v>0</v>
      </c>
      <c r="H28" s="6"/>
      <c r="I28" s="6">
        <f t="shared" si="0"/>
        <v>-25092568678</v>
      </c>
      <c r="K28" s="11">
        <f t="shared" si="1"/>
        <v>3.3011192623970585E-2</v>
      </c>
      <c r="M28" s="6">
        <v>0</v>
      </c>
      <c r="N28" s="6"/>
      <c r="O28" s="6">
        <v>-25092568678</v>
      </c>
      <c r="P28" s="6"/>
      <c r="Q28" s="6">
        <v>0</v>
      </c>
      <c r="R28" s="6"/>
      <c r="S28" s="6">
        <f t="shared" si="2"/>
        <v>-25092568678</v>
      </c>
      <c r="U28" s="11">
        <f t="shared" si="3"/>
        <v>3.3011192623970585E-2</v>
      </c>
    </row>
    <row r="29" spans="1:21" x14ac:dyDescent="0.55000000000000004">
      <c r="A29" s="2" t="s">
        <v>45</v>
      </c>
      <c r="C29" s="6">
        <v>0</v>
      </c>
      <c r="D29" s="6"/>
      <c r="E29" s="22">
        <v>-27406527006</v>
      </c>
      <c r="F29" s="6"/>
      <c r="G29" s="6">
        <v>0</v>
      </c>
      <c r="H29" s="6"/>
      <c r="I29" s="6">
        <f t="shared" si="0"/>
        <v>-27406527006</v>
      </c>
      <c r="K29" s="11">
        <f t="shared" si="1"/>
        <v>3.6055381725121516E-2</v>
      </c>
      <c r="M29" s="6">
        <v>0</v>
      </c>
      <c r="N29" s="6"/>
      <c r="O29" s="6">
        <v>-27406527006</v>
      </c>
      <c r="P29" s="6"/>
      <c r="Q29" s="6">
        <v>0</v>
      </c>
      <c r="R29" s="6"/>
      <c r="S29" s="6">
        <f t="shared" si="2"/>
        <v>-27406527006</v>
      </c>
      <c r="U29" s="11">
        <f t="shared" si="3"/>
        <v>3.6055381725121516E-2</v>
      </c>
    </row>
    <row r="30" spans="1:21" x14ac:dyDescent="0.55000000000000004">
      <c r="A30" s="2" t="s">
        <v>54</v>
      </c>
      <c r="C30" s="6">
        <v>0</v>
      </c>
      <c r="D30" s="6"/>
      <c r="E30" s="22">
        <v>-26185453988</v>
      </c>
      <c r="F30" s="6"/>
      <c r="G30" s="6">
        <v>0</v>
      </c>
      <c r="H30" s="6"/>
      <c r="I30" s="6">
        <f t="shared" si="0"/>
        <v>-26185453988</v>
      </c>
      <c r="K30" s="11">
        <f t="shared" si="1"/>
        <v>3.4448966809120019E-2</v>
      </c>
      <c r="M30" s="6">
        <v>0</v>
      </c>
      <c r="N30" s="6"/>
      <c r="O30" s="6">
        <v>-26185453988</v>
      </c>
      <c r="P30" s="6"/>
      <c r="Q30" s="6">
        <v>0</v>
      </c>
      <c r="R30" s="6"/>
      <c r="S30" s="6">
        <f t="shared" si="2"/>
        <v>-26185453988</v>
      </c>
      <c r="U30" s="11">
        <f t="shared" si="3"/>
        <v>3.4448966809120019E-2</v>
      </c>
    </row>
    <row r="31" spans="1:21" x14ac:dyDescent="0.55000000000000004">
      <c r="A31" s="2" t="s">
        <v>57</v>
      </c>
      <c r="C31" s="6">
        <v>0</v>
      </c>
      <c r="D31" s="6"/>
      <c r="E31" s="22">
        <v>-33537190</v>
      </c>
      <c r="F31" s="6"/>
      <c r="G31" s="6">
        <v>0</v>
      </c>
      <c r="H31" s="6"/>
      <c r="I31" s="6">
        <f t="shared" si="0"/>
        <v>-33537190</v>
      </c>
      <c r="K31" s="11">
        <f t="shared" si="1"/>
        <v>4.4120737632068583E-5</v>
      </c>
      <c r="M31" s="6">
        <v>0</v>
      </c>
      <c r="N31" s="6"/>
      <c r="O31" s="6">
        <v>-33537190</v>
      </c>
      <c r="P31" s="6"/>
      <c r="Q31" s="6">
        <v>0</v>
      </c>
      <c r="R31" s="6"/>
      <c r="S31" s="6">
        <f t="shared" si="2"/>
        <v>-33537190</v>
      </c>
      <c r="U31" s="11">
        <f t="shared" si="3"/>
        <v>4.4120737632068583E-5</v>
      </c>
    </row>
    <row r="32" spans="1:21" x14ac:dyDescent="0.55000000000000004">
      <c r="A32" s="2" t="s">
        <v>61</v>
      </c>
      <c r="C32" s="6">
        <v>0</v>
      </c>
      <c r="D32" s="6"/>
      <c r="E32" s="22">
        <v>-8023919237</v>
      </c>
      <c r="F32" s="6"/>
      <c r="G32" s="6">
        <v>0</v>
      </c>
      <c r="H32" s="6"/>
      <c r="I32" s="6">
        <f t="shared" si="0"/>
        <v>-8023919237</v>
      </c>
      <c r="K32" s="11">
        <f t="shared" si="1"/>
        <v>1.0556079249233014E-2</v>
      </c>
      <c r="M32" s="6">
        <v>0</v>
      </c>
      <c r="N32" s="6"/>
      <c r="O32" s="6">
        <v>-8023919237</v>
      </c>
      <c r="P32" s="6"/>
      <c r="Q32" s="6">
        <v>0</v>
      </c>
      <c r="R32" s="6"/>
      <c r="S32" s="6">
        <f t="shared" si="2"/>
        <v>-8023919237</v>
      </c>
      <c r="U32" s="11">
        <f t="shared" si="3"/>
        <v>1.0556079249233014E-2</v>
      </c>
    </row>
    <row r="33" spans="1:21" x14ac:dyDescent="0.55000000000000004">
      <c r="A33" s="2" t="s">
        <v>47</v>
      </c>
      <c r="C33" s="6">
        <v>0</v>
      </c>
      <c r="D33" s="6"/>
      <c r="E33" s="22">
        <v>-2902572907</v>
      </c>
      <c r="F33" s="6"/>
      <c r="G33" s="6">
        <v>0</v>
      </c>
      <c r="H33" s="6"/>
      <c r="I33" s="6">
        <f t="shared" si="0"/>
        <v>-2902572907</v>
      </c>
      <c r="K33" s="11">
        <f t="shared" si="1"/>
        <v>3.818556584129368E-3</v>
      </c>
      <c r="M33" s="6">
        <v>0</v>
      </c>
      <c r="N33" s="6"/>
      <c r="O33" s="6">
        <v>-2902572907</v>
      </c>
      <c r="P33" s="6"/>
      <c r="Q33" s="6">
        <v>0</v>
      </c>
      <c r="R33" s="6"/>
      <c r="S33" s="6">
        <f t="shared" si="2"/>
        <v>-2902572907</v>
      </c>
      <c r="U33" s="11">
        <f t="shared" si="3"/>
        <v>3.818556584129368E-3</v>
      </c>
    </row>
    <row r="34" spans="1:21" x14ac:dyDescent="0.55000000000000004">
      <c r="A34" s="2" t="s">
        <v>60</v>
      </c>
      <c r="C34" s="6">
        <v>0</v>
      </c>
      <c r="D34" s="6"/>
      <c r="E34" s="22">
        <v>-63250220448</v>
      </c>
      <c r="F34" s="6"/>
      <c r="G34" s="6">
        <v>0</v>
      </c>
      <c r="H34" s="6"/>
      <c r="I34" s="6">
        <f t="shared" si="0"/>
        <v>-63250220448</v>
      </c>
      <c r="K34" s="11">
        <f t="shared" si="1"/>
        <v>8.3210500985822222E-2</v>
      </c>
      <c r="M34" s="6">
        <v>0</v>
      </c>
      <c r="N34" s="6"/>
      <c r="O34" s="6">
        <v>-63250220448</v>
      </c>
      <c r="P34" s="6"/>
      <c r="Q34" s="6">
        <v>0</v>
      </c>
      <c r="R34" s="6"/>
      <c r="S34" s="6">
        <f t="shared" si="2"/>
        <v>-63250220448</v>
      </c>
      <c r="U34" s="11">
        <f t="shared" si="3"/>
        <v>8.3210500985822222E-2</v>
      </c>
    </row>
    <row r="35" spans="1:21" x14ac:dyDescent="0.55000000000000004">
      <c r="A35" s="2" t="s">
        <v>46</v>
      </c>
      <c r="C35" s="6">
        <v>0</v>
      </c>
      <c r="D35" s="6"/>
      <c r="E35" s="22">
        <v>1413256929</v>
      </c>
      <c r="F35" s="6"/>
      <c r="G35" s="6">
        <v>0</v>
      </c>
      <c r="H35" s="6"/>
      <c r="I35" s="6">
        <f t="shared" si="0"/>
        <v>1413256929</v>
      </c>
      <c r="K35" s="11">
        <f t="shared" si="1"/>
        <v>-1.8592475449228745E-3</v>
      </c>
      <c r="M35" s="6">
        <v>0</v>
      </c>
      <c r="N35" s="6"/>
      <c r="O35" s="6">
        <v>1413256929</v>
      </c>
      <c r="P35" s="6"/>
      <c r="Q35" s="6">
        <v>0</v>
      </c>
      <c r="R35" s="6"/>
      <c r="S35" s="6">
        <f t="shared" si="2"/>
        <v>1413256929</v>
      </c>
      <c r="U35" s="11">
        <f t="shared" si="3"/>
        <v>-1.8592475449228745E-3</v>
      </c>
    </row>
    <row r="36" spans="1:21" x14ac:dyDescent="0.55000000000000004">
      <c r="A36" s="2" t="s">
        <v>65</v>
      </c>
      <c r="C36" s="6">
        <v>0</v>
      </c>
      <c r="D36" s="6"/>
      <c r="E36" s="22">
        <v>-21009896738</v>
      </c>
      <c r="F36" s="6"/>
      <c r="G36" s="6">
        <v>0</v>
      </c>
      <c r="H36" s="6"/>
      <c r="I36" s="6">
        <f t="shared" si="0"/>
        <v>-21009896738</v>
      </c>
      <c r="K36" s="11">
        <f t="shared" si="1"/>
        <v>2.7640125533896893E-2</v>
      </c>
      <c r="M36" s="6">
        <v>0</v>
      </c>
      <c r="N36" s="6"/>
      <c r="O36" s="6">
        <v>-21009896738</v>
      </c>
      <c r="P36" s="6"/>
      <c r="Q36" s="6">
        <v>0</v>
      </c>
      <c r="R36" s="6"/>
      <c r="S36" s="6">
        <f t="shared" si="2"/>
        <v>-21009896738</v>
      </c>
      <c r="U36" s="11">
        <f t="shared" si="3"/>
        <v>2.7640125533896893E-2</v>
      </c>
    </row>
    <row r="37" spans="1:21" x14ac:dyDescent="0.55000000000000004">
      <c r="A37" s="2" t="s">
        <v>43</v>
      </c>
      <c r="C37" s="6">
        <v>0</v>
      </c>
      <c r="D37" s="6"/>
      <c r="E37" s="22">
        <v>-31175056849</v>
      </c>
      <c r="F37" s="6"/>
      <c r="G37" s="6">
        <v>0</v>
      </c>
      <c r="H37" s="6"/>
      <c r="I37" s="6">
        <f t="shared" si="0"/>
        <v>-31175056849</v>
      </c>
      <c r="K37" s="11">
        <f t="shared" si="1"/>
        <v>4.1013170867909676E-2</v>
      </c>
      <c r="M37" s="6">
        <v>0</v>
      </c>
      <c r="N37" s="6"/>
      <c r="O37" s="6">
        <v>-31175056849</v>
      </c>
      <c r="P37" s="6"/>
      <c r="Q37" s="6">
        <v>0</v>
      </c>
      <c r="R37" s="6"/>
      <c r="S37" s="6">
        <f t="shared" si="2"/>
        <v>-31175056849</v>
      </c>
      <c r="U37" s="11">
        <f t="shared" si="3"/>
        <v>4.1013170867909676E-2</v>
      </c>
    </row>
    <row r="38" spans="1:21" x14ac:dyDescent="0.55000000000000004">
      <c r="A38" s="2" t="s">
        <v>17</v>
      </c>
      <c r="C38" s="6">
        <v>0</v>
      </c>
      <c r="D38" s="6"/>
      <c r="E38" s="22">
        <v>4806032940</v>
      </c>
      <c r="F38" s="6"/>
      <c r="G38" s="6">
        <v>0</v>
      </c>
      <c r="H38" s="6"/>
      <c r="I38" s="6">
        <f t="shared" si="0"/>
        <v>4806032940</v>
      </c>
      <c r="K38" s="11">
        <f t="shared" si="1"/>
        <v>-6.3227037923218729E-3</v>
      </c>
      <c r="M38" s="6">
        <v>0</v>
      </c>
      <c r="N38" s="6"/>
      <c r="O38" s="6">
        <v>4806032940</v>
      </c>
      <c r="P38" s="6"/>
      <c r="Q38" s="6">
        <v>0</v>
      </c>
      <c r="R38" s="6"/>
      <c r="S38" s="6">
        <f t="shared" si="2"/>
        <v>4806032940</v>
      </c>
      <c r="U38" s="11">
        <f t="shared" si="3"/>
        <v>-6.3227037923218729E-3</v>
      </c>
    </row>
    <row r="39" spans="1:21" x14ac:dyDescent="0.55000000000000004">
      <c r="A39" s="2" t="s">
        <v>70</v>
      </c>
      <c r="C39" s="6">
        <v>0</v>
      </c>
      <c r="D39" s="6"/>
      <c r="E39" s="22">
        <v>-17970077525</v>
      </c>
      <c r="F39" s="6"/>
      <c r="G39" s="6">
        <v>0</v>
      </c>
      <c r="H39" s="6"/>
      <c r="I39" s="6">
        <f t="shared" si="0"/>
        <v>-17970077525</v>
      </c>
      <c r="K39" s="11">
        <f t="shared" si="1"/>
        <v>2.3641010940644025E-2</v>
      </c>
      <c r="M39" s="6">
        <v>0</v>
      </c>
      <c r="N39" s="6"/>
      <c r="O39" s="6">
        <v>-17970077525</v>
      </c>
      <c r="P39" s="6"/>
      <c r="Q39" s="6">
        <v>0</v>
      </c>
      <c r="R39" s="6"/>
      <c r="S39" s="6">
        <f t="shared" si="2"/>
        <v>-17970077525</v>
      </c>
      <c r="U39" s="11">
        <f t="shared" si="3"/>
        <v>2.3641010940644025E-2</v>
      </c>
    </row>
    <row r="40" spans="1:21" x14ac:dyDescent="0.55000000000000004">
      <c r="A40" s="2" t="s">
        <v>66</v>
      </c>
      <c r="C40" s="6">
        <v>0</v>
      </c>
      <c r="D40" s="6"/>
      <c r="E40" s="22">
        <v>-3831784037</v>
      </c>
      <c r="F40" s="6"/>
      <c r="G40" s="6">
        <v>0</v>
      </c>
      <c r="H40" s="6"/>
      <c r="I40" s="6">
        <f t="shared" si="0"/>
        <v>-3831784037</v>
      </c>
      <c r="K40" s="11">
        <f t="shared" si="1"/>
        <v>5.0410048712854465E-3</v>
      </c>
      <c r="M40" s="6">
        <v>0</v>
      </c>
      <c r="N40" s="6"/>
      <c r="O40" s="6">
        <v>-3831784037</v>
      </c>
      <c r="P40" s="6"/>
      <c r="Q40" s="6">
        <v>0</v>
      </c>
      <c r="R40" s="6"/>
      <c r="S40" s="6">
        <f t="shared" si="2"/>
        <v>-3831784037</v>
      </c>
      <c r="U40" s="11">
        <f t="shared" si="3"/>
        <v>5.0410048712854465E-3</v>
      </c>
    </row>
    <row r="41" spans="1:21" x14ac:dyDescent="0.55000000000000004">
      <c r="A41" s="2" t="s">
        <v>40</v>
      </c>
      <c r="C41" s="6">
        <v>0</v>
      </c>
      <c r="D41" s="6"/>
      <c r="E41" s="22">
        <v>-11282075128</v>
      </c>
      <c r="F41" s="6"/>
      <c r="G41" s="6">
        <v>0</v>
      </c>
      <c r="H41" s="6"/>
      <c r="I41" s="6">
        <f t="shared" si="0"/>
        <v>-11282075128</v>
      </c>
      <c r="K41" s="11">
        <f t="shared" si="1"/>
        <v>1.4842432435984486E-2</v>
      </c>
      <c r="M41" s="6">
        <v>0</v>
      </c>
      <c r="N41" s="6"/>
      <c r="O41" s="6">
        <v>-11282075128</v>
      </c>
      <c r="P41" s="6"/>
      <c r="Q41" s="6">
        <v>0</v>
      </c>
      <c r="R41" s="6"/>
      <c r="S41" s="6">
        <f t="shared" si="2"/>
        <v>-11282075128</v>
      </c>
      <c r="U41" s="11">
        <f t="shared" si="3"/>
        <v>1.4842432435984486E-2</v>
      </c>
    </row>
    <row r="42" spans="1:21" x14ac:dyDescent="0.55000000000000004">
      <c r="A42" s="2" t="s">
        <v>72</v>
      </c>
      <c r="C42" s="6">
        <v>0</v>
      </c>
      <c r="D42" s="6"/>
      <c r="E42" s="22">
        <v>28944508</v>
      </c>
      <c r="F42" s="6"/>
      <c r="G42" s="6">
        <v>0</v>
      </c>
      <c r="H42" s="6"/>
      <c r="I42" s="6">
        <f t="shared" si="0"/>
        <v>28944508</v>
      </c>
      <c r="K42" s="11">
        <f t="shared" si="1"/>
        <v>-3.8078713313706669E-5</v>
      </c>
      <c r="M42" s="6">
        <v>0</v>
      </c>
      <c r="N42" s="6"/>
      <c r="O42" s="6">
        <v>28944508</v>
      </c>
      <c r="P42" s="6"/>
      <c r="Q42" s="6">
        <v>0</v>
      </c>
      <c r="R42" s="6"/>
      <c r="S42" s="6">
        <f t="shared" si="2"/>
        <v>28944508</v>
      </c>
      <c r="U42" s="11">
        <f t="shared" si="3"/>
        <v>-3.8078713313706669E-5</v>
      </c>
    </row>
    <row r="43" spans="1:21" x14ac:dyDescent="0.55000000000000004">
      <c r="A43" s="2" t="s">
        <v>27</v>
      </c>
      <c r="C43" s="6">
        <v>0</v>
      </c>
      <c r="D43" s="6"/>
      <c r="E43" s="22">
        <v>-4926511800</v>
      </c>
      <c r="F43" s="6"/>
      <c r="G43" s="6">
        <v>0</v>
      </c>
      <c r="H43" s="6"/>
      <c r="I43" s="6">
        <f t="shared" si="0"/>
        <v>-4926511800</v>
      </c>
      <c r="K43" s="11">
        <f t="shared" si="1"/>
        <v>6.4812029442266909E-3</v>
      </c>
      <c r="M43" s="6">
        <v>0</v>
      </c>
      <c r="N43" s="6"/>
      <c r="O43" s="6">
        <v>-4926511800</v>
      </c>
      <c r="P43" s="6"/>
      <c r="Q43" s="6">
        <v>0</v>
      </c>
      <c r="R43" s="6"/>
      <c r="S43" s="6">
        <f t="shared" si="2"/>
        <v>-4926511800</v>
      </c>
      <c r="U43" s="11">
        <f t="shared" si="3"/>
        <v>6.4812029442266909E-3</v>
      </c>
    </row>
    <row r="44" spans="1:21" x14ac:dyDescent="0.55000000000000004">
      <c r="A44" s="2" t="s">
        <v>63</v>
      </c>
      <c r="C44" s="6">
        <v>0</v>
      </c>
      <c r="D44" s="6"/>
      <c r="E44" s="22">
        <v>-3401460170</v>
      </c>
      <c r="F44" s="6"/>
      <c r="G44" s="6">
        <v>0</v>
      </c>
      <c r="H44" s="6"/>
      <c r="I44" s="6">
        <f t="shared" si="0"/>
        <v>-3401460170</v>
      </c>
      <c r="K44" s="11">
        <f t="shared" si="1"/>
        <v>4.474880922537082E-3</v>
      </c>
      <c r="M44" s="6">
        <v>0</v>
      </c>
      <c r="N44" s="6"/>
      <c r="O44" s="6">
        <v>-3401460170</v>
      </c>
      <c r="P44" s="6"/>
      <c r="Q44" s="6">
        <v>0</v>
      </c>
      <c r="R44" s="6"/>
      <c r="S44" s="6">
        <f t="shared" si="2"/>
        <v>-3401460170</v>
      </c>
      <c r="U44" s="11">
        <f t="shared" si="3"/>
        <v>4.474880922537082E-3</v>
      </c>
    </row>
    <row r="45" spans="1:21" x14ac:dyDescent="0.55000000000000004">
      <c r="A45" s="2" t="s">
        <v>19</v>
      </c>
      <c r="C45" s="6">
        <v>0</v>
      </c>
      <c r="D45" s="6"/>
      <c r="E45" s="22">
        <v>-14254456869</v>
      </c>
      <c r="F45" s="6"/>
      <c r="G45" s="6">
        <v>0</v>
      </c>
      <c r="H45" s="6"/>
      <c r="I45" s="6">
        <f t="shared" si="0"/>
        <v>-14254456869</v>
      </c>
      <c r="K45" s="11">
        <f t="shared" si="1"/>
        <v>1.8752827878685922E-2</v>
      </c>
      <c r="M45" s="6">
        <v>0</v>
      </c>
      <c r="N45" s="6"/>
      <c r="O45" s="6">
        <v>-14254456869</v>
      </c>
      <c r="P45" s="6"/>
      <c r="Q45" s="6">
        <v>0</v>
      </c>
      <c r="R45" s="6"/>
      <c r="S45" s="6">
        <f t="shared" si="2"/>
        <v>-14254456869</v>
      </c>
      <c r="U45" s="11">
        <f t="shared" si="3"/>
        <v>1.8752827878685922E-2</v>
      </c>
    </row>
    <row r="46" spans="1:21" x14ac:dyDescent="0.55000000000000004">
      <c r="A46" s="2" t="s">
        <v>49</v>
      </c>
      <c r="C46" s="6">
        <v>0</v>
      </c>
      <c r="D46" s="6"/>
      <c r="E46" s="22">
        <v>-17709027330</v>
      </c>
      <c r="F46" s="6"/>
      <c r="G46" s="6">
        <v>0</v>
      </c>
      <c r="H46" s="6"/>
      <c r="I46" s="6">
        <f t="shared" si="0"/>
        <v>-17709027330</v>
      </c>
      <c r="K46" s="11">
        <f t="shared" si="1"/>
        <v>2.3297579449741077E-2</v>
      </c>
      <c r="M46" s="6">
        <v>0</v>
      </c>
      <c r="N46" s="6"/>
      <c r="O46" s="6">
        <v>-17709027330</v>
      </c>
      <c r="P46" s="6"/>
      <c r="Q46" s="6">
        <v>0</v>
      </c>
      <c r="R46" s="6"/>
      <c r="S46" s="6">
        <f t="shared" si="2"/>
        <v>-17709027330</v>
      </c>
      <c r="U46" s="11">
        <f t="shared" si="3"/>
        <v>2.3297579449741077E-2</v>
      </c>
    </row>
    <row r="47" spans="1:21" x14ac:dyDescent="0.55000000000000004">
      <c r="A47" s="2" t="s">
        <v>16</v>
      </c>
      <c r="C47" s="6">
        <v>0</v>
      </c>
      <c r="D47" s="6"/>
      <c r="E47" s="22">
        <v>-2538489151</v>
      </c>
      <c r="F47" s="6"/>
      <c r="G47" s="6">
        <v>0</v>
      </c>
      <c r="H47" s="6"/>
      <c r="I47" s="6">
        <f t="shared" si="0"/>
        <v>-2538489151</v>
      </c>
      <c r="K47" s="11">
        <f t="shared" si="1"/>
        <v>3.3395765659890862E-3</v>
      </c>
      <c r="M47" s="6">
        <v>0</v>
      </c>
      <c r="N47" s="6"/>
      <c r="O47" s="6">
        <v>-2538489151</v>
      </c>
      <c r="P47" s="6"/>
      <c r="Q47" s="6">
        <v>0</v>
      </c>
      <c r="R47" s="6"/>
      <c r="S47" s="6">
        <f t="shared" si="2"/>
        <v>-2538489151</v>
      </c>
      <c r="U47" s="11">
        <f t="shared" si="3"/>
        <v>3.3395765659890862E-3</v>
      </c>
    </row>
    <row r="48" spans="1:21" x14ac:dyDescent="0.55000000000000004">
      <c r="A48" s="2" t="s">
        <v>56</v>
      </c>
      <c r="C48" s="6">
        <v>0</v>
      </c>
      <c r="D48" s="6"/>
      <c r="E48" s="22">
        <v>-104580118201</v>
      </c>
      <c r="F48" s="6"/>
      <c r="G48" s="6">
        <v>0</v>
      </c>
      <c r="H48" s="6"/>
      <c r="I48" s="6">
        <f t="shared" si="0"/>
        <v>-104580118201</v>
      </c>
      <c r="K48" s="11">
        <f t="shared" si="1"/>
        <v>0.13758314148195008</v>
      </c>
      <c r="M48" s="6">
        <v>0</v>
      </c>
      <c r="N48" s="6"/>
      <c r="O48" s="6">
        <v>-104580118201</v>
      </c>
      <c r="P48" s="6"/>
      <c r="Q48" s="6">
        <v>0</v>
      </c>
      <c r="R48" s="6"/>
      <c r="S48" s="6">
        <f t="shared" si="2"/>
        <v>-104580118201</v>
      </c>
      <c r="U48" s="11">
        <f t="shared" si="3"/>
        <v>0.13758314148195008</v>
      </c>
    </row>
    <row r="49" spans="1:21" x14ac:dyDescent="0.55000000000000004">
      <c r="A49" s="2" t="s">
        <v>20</v>
      </c>
      <c r="C49" s="6">
        <v>0</v>
      </c>
      <c r="D49" s="6"/>
      <c r="E49" s="22">
        <v>-543621093</v>
      </c>
      <c r="F49" s="6"/>
      <c r="G49" s="6">
        <v>0</v>
      </c>
      <c r="H49" s="6"/>
      <c r="I49" s="6">
        <f t="shared" si="0"/>
        <v>-543621093</v>
      </c>
      <c r="K49" s="11">
        <f t="shared" si="1"/>
        <v>7.1517511203268236E-4</v>
      </c>
      <c r="M49" s="6">
        <v>0</v>
      </c>
      <c r="N49" s="6"/>
      <c r="O49" s="6">
        <v>-543621093</v>
      </c>
      <c r="P49" s="6"/>
      <c r="Q49" s="6">
        <v>0</v>
      </c>
      <c r="R49" s="6"/>
      <c r="S49" s="6">
        <f t="shared" si="2"/>
        <v>-543621093</v>
      </c>
      <c r="U49" s="11">
        <f t="shared" si="3"/>
        <v>7.1517511203268236E-4</v>
      </c>
    </row>
    <row r="50" spans="1:21" x14ac:dyDescent="0.55000000000000004">
      <c r="A50" s="2" t="s">
        <v>25</v>
      </c>
      <c r="C50" s="6">
        <v>0</v>
      </c>
      <c r="D50" s="6"/>
      <c r="E50" s="22">
        <v>24082463340</v>
      </c>
      <c r="F50" s="6"/>
      <c r="G50" s="6">
        <v>0</v>
      </c>
      <c r="H50" s="6"/>
      <c r="I50" s="6">
        <f t="shared" si="0"/>
        <v>24082463340</v>
      </c>
      <c r="K50" s="11">
        <f t="shared" si="1"/>
        <v>-3.1682321821179714E-2</v>
      </c>
      <c r="M50" s="6">
        <v>0</v>
      </c>
      <c r="N50" s="6"/>
      <c r="O50" s="6">
        <v>24082463340</v>
      </c>
      <c r="P50" s="6"/>
      <c r="Q50" s="6">
        <v>0</v>
      </c>
      <c r="R50" s="6"/>
      <c r="S50" s="6">
        <f t="shared" si="2"/>
        <v>24082463340</v>
      </c>
      <c r="U50" s="11">
        <f t="shared" si="3"/>
        <v>-3.1682321821179714E-2</v>
      </c>
    </row>
    <row r="51" spans="1:21" x14ac:dyDescent="0.55000000000000004">
      <c r="A51" s="2" t="s">
        <v>32</v>
      </c>
      <c r="C51" s="6">
        <v>0</v>
      </c>
      <c r="D51" s="6"/>
      <c r="E51" s="22">
        <v>-4351382786</v>
      </c>
      <c r="F51" s="6"/>
      <c r="G51" s="6">
        <v>0</v>
      </c>
      <c r="H51" s="6"/>
      <c r="I51" s="6">
        <f t="shared" si="0"/>
        <v>-4351382786</v>
      </c>
      <c r="K51" s="11">
        <f t="shared" si="1"/>
        <v>5.7245767530853245E-3</v>
      </c>
      <c r="M51" s="6">
        <v>0</v>
      </c>
      <c r="N51" s="6"/>
      <c r="O51" s="6">
        <v>-4351382786</v>
      </c>
      <c r="P51" s="6"/>
      <c r="Q51" s="6">
        <v>0</v>
      </c>
      <c r="R51" s="6"/>
      <c r="S51" s="6">
        <f t="shared" si="2"/>
        <v>-4351382786</v>
      </c>
      <c r="U51" s="11">
        <f t="shared" si="3"/>
        <v>5.7245767530853245E-3</v>
      </c>
    </row>
    <row r="52" spans="1:21" x14ac:dyDescent="0.55000000000000004">
      <c r="A52" s="2" t="s">
        <v>38</v>
      </c>
      <c r="C52" s="6">
        <v>0</v>
      </c>
      <c r="D52" s="6"/>
      <c r="E52" s="22">
        <v>3923244213</v>
      </c>
      <c r="F52" s="6"/>
      <c r="G52" s="6">
        <v>0</v>
      </c>
      <c r="H52" s="6"/>
      <c r="I52" s="6">
        <f t="shared" si="0"/>
        <v>3923244213</v>
      </c>
      <c r="K52" s="11">
        <f t="shared" si="1"/>
        <v>-5.1613277256772078E-3</v>
      </c>
      <c r="M52" s="6">
        <v>0</v>
      </c>
      <c r="N52" s="6"/>
      <c r="O52" s="6">
        <v>3923244213</v>
      </c>
      <c r="P52" s="6"/>
      <c r="Q52" s="6">
        <v>0</v>
      </c>
      <c r="R52" s="6"/>
      <c r="S52" s="6">
        <f t="shared" si="2"/>
        <v>3923244213</v>
      </c>
      <c r="U52" s="11">
        <f t="shared" si="3"/>
        <v>-5.1613277256772078E-3</v>
      </c>
    </row>
    <row r="53" spans="1:21" x14ac:dyDescent="0.55000000000000004">
      <c r="A53" s="2" t="s">
        <v>31</v>
      </c>
      <c r="C53" s="6">
        <v>0</v>
      </c>
      <c r="D53" s="6"/>
      <c r="E53" s="22">
        <v>11158249819</v>
      </c>
      <c r="F53" s="6"/>
      <c r="G53" s="6">
        <v>0</v>
      </c>
      <c r="H53" s="6"/>
      <c r="I53" s="6">
        <f t="shared" si="0"/>
        <v>11158249819</v>
      </c>
      <c r="K53" s="11">
        <f t="shared" si="1"/>
        <v>-1.4679530774557312E-2</v>
      </c>
      <c r="M53" s="6">
        <v>0</v>
      </c>
      <c r="N53" s="6"/>
      <c r="O53" s="6">
        <v>11158249819</v>
      </c>
      <c r="P53" s="6"/>
      <c r="Q53" s="6">
        <v>0</v>
      </c>
      <c r="R53" s="6"/>
      <c r="S53" s="6">
        <f t="shared" si="2"/>
        <v>11158249819</v>
      </c>
      <c r="U53" s="11">
        <f t="shared" si="3"/>
        <v>-1.4679530774557312E-2</v>
      </c>
    </row>
    <row r="54" spans="1:21" x14ac:dyDescent="0.55000000000000004">
      <c r="A54" s="2" t="s">
        <v>58</v>
      </c>
      <c r="C54" s="6">
        <v>0</v>
      </c>
      <c r="D54" s="6"/>
      <c r="E54" s="22">
        <v>-6872464080</v>
      </c>
      <c r="F54" s="6"/>
      <c r="G54" s="6">
        <v>0</v>
      </c>
      <c r="H54" s="6"/>
      <c r="I54" s="6">
        <f t="shared" si="0"/>
        <v>-6872464080</v>
      </c>
      <c r="K54" s="11">
        <f t="shared" si="1"/>
        <v>9.0412519522206723E-3</v>
      </c>
      <c r="M54" s="6">
        <v>0</v>
      </c>
      <c r="N54" s="6"/>
      <c r="O54" s="6">
        <v>-6872464080</v>
      </c>
      <c r="P54" s="6"/>
      <c r="Q54" s="6">
        <v>0</v>
      </c>
      <c r="R54" s="6"/>
      <c r="S54" s="6">
        <f t="shared" si="2"/>
        <v>-6872464080</v>
      </c>
      <c r="U54" s="11">
        <f t="shared" si="3"/>
        <v>9.0412519522206723E-3</v>
      </c>
    </row>
    <row r="55" spans="1:21" x14ac:dyDescent="0.55000000000000004">
      <c r="A55" s="2" t="s">
        <v>39</v>
      </c>
      <c r="C55" s="6">
        <v>0</v>
      </c>
      <c r="D55" s="6"/>
      <c r="E55" s="22">
        <v>6806851362</v>
      </c>
      <c r="F55" s="6"/>
      <c r="G55" s="6">
        <v>0</v>
      </c>
      <c r="H55" s="6"/>
      <c r="I55" s="6">
        <f t="shared" si="0"/>
        <v>6806851362</v>
      </c>
      <c r="K55" s="11">
        <f t="shared" si="1"/>
        <v>-8.9549334050733134E-3</v>
      </c>
      <c r="M55" s="6">
        <v>0</v>
      </c>
      <c r="N55" s="6"/>
      <c r="O55" s="6">
        <v>6806851362</v>
      </c>
      <c r="P55" s="6"/>
      <c r="Q55" s="6">
        <v>0</v>
      </c>
      <c r="R55" s="6"/>
      <c r="S55" s="6">
        <f t="shared" si="2"/>
        <v>6806851362</v>
      </c>
      <c r="U55" s="11">
        <f t="shared" si="3"/>
        <v>-8.9549334050733134E-3</v>
      </c>
    </row>
    <row r="56" spans="1:21" x14ac:dyDescent="0.55000000000000004">
      <c r="A56" s="2" t="s">
        <v>59</v>
      </c>
      <c r="C56" s="6">
        <v>0</v>
      </c>
      <c r="D56" s="6"/>
      <c r="E56" s="22">
        <v>-16601980168</v>
      </c>
      <c r="F56" s="6"/>
      <c r="G56" s="6">
        <v>0</v>
      </c>
      <c r="H56" s="6"/>
      <c r="I56" s="6">
        <f t="shared" si="0"/>
        <v>-16601980168</v>
      </c>
      <c r="K56" s="11">
        <f t="shared" si="1"/>
        <v>2.1841174265498507E-2</v>
      </c>
      <c r="M56" s="6">
        <v>0</v>
      </c>
      <c r="N56" s="6"/>
      <c r="O56" s="6">
        <v>-16601980168</v>
      </c>
      <c r="P56" s="6"/>
      <c r="Q56" s="6">
        <v>0</v>
      </c>
      <c r="R56" s="6"/>
      <c r="S56" s="6">
        <f t="shared" si="2"/>
        <v>-16601980168</v>
      </c>
      <c r="U56" s="11">
        <f t="shared" si="3"/>
        <v>2.1841174265498507E-2</v>
      </c>
    </row>
    <row r="57" spans="1:21" x14ac:dyDescent="0.55000000000000004">
      <c r="A57" s="2" t="s">
        <v>67</v>
      </c>
      <c r="C57" s="6">
        <v>0</v>
      </c>
      <c r="D57" s="6"/>
      <c r="E57" s="22">
        <v>-8705259134</v>
      </c>
      <c r="F57" s="6"/>
      <c r="G57" s="6">
        <v>0</v>
      </c>
      <c r="H57" s="6"/>
      <c r="I57" s="6">
        <f t="shared" si="0"/>
        <v>-8705259134</v>
      </c>
      <c r="K57" s="11">
        <f t="shared" si="1"/>
        <v>1.1452433977634457E-2</v>
      </c>
      <c r="M57" s="6">
        <v>0</v>
      </c>
      <c r="N57" s="6"/>
      <c r="O57" s="6">
        <v>-8705259134</v>
      </c>
      <c r="P57" s="6"/>
      <c r="Q57" s="6">
        <v>0</v>
      </c>
      <c r="R57" s="6"/>
      <c r="S57" s="6">
        <f t="shared" si="2"/>
        <v>-8705259134</v>
      </c>
      <c r="U57" s="11">
        <f t="shared" si="3"/>
        <v>1.1452433977634457E-2</v>
      </c>
    </row>
    <row r="58" spans="1:21" x14ac:dyDescent="0.55000000000000004">
      <c r="A58" s="2" t="s">
        <v>28</v>
      </c>
      <c r="C58" s="6">
        <v>0</v>
      </c>
      <c r="D58" s="6"/>
      <c r="E58" s="22">
        <v>16033925087</v>
      </c>
      <c r="F58" s="6"/>
      <c r="G58" s="6">
        <v>0</v>
      </c>
      <c r="H58" s="6"/>
      <c r="I58" s="6">
        <f t="shared" si="0"/>
        <v>16033925087</v>
      </c>
      <c r="K58" s="11">
        <f t="shared" si="1"/>
        <v>-2.1093854374077535E-2</v>
      </c>
      <c r="M58" s="6">
        <v>0</v>
      </c>
      <c r="N58" s="6"/>
      <c r="O58" s="6">
        <v>16033925087</v>
      </c>
      <c r="P58" s="6"/>
      <c r="Q58" s="6">
        <v>0</v>
      </c>
      <c r="R58" s="6"/>
      <c r="S58" s="6">
        <f t="shared" si="2"/>
        <v>16033925087</v>
      </c>
      <c r="U58" s="11">
        <f t="shared" si="3"/>
        <v>-2.1093854374077535E-2</v>
      </c>
    </row>
    <row r="59" spans="1:21" x14ac:dyDescent="0.55000000000000004">
      <c r="A59" s="2" t="s">
        <v>35</v>
      </c>
      <c r="C59" s="6">
        <v>0</v>
      </c>
      <c r="D59" s="6"/>
      <c r="E59" s="22">
        <v>-8562205141</v>
      </c>
      <c r="F59" s="6"/>
      <c r="G59" s="6">
        <v>0</v>
      </c>
      <c r="H59" s="6"/>
      <c r="I59" s="6">
        <f t="shared" si="0"/>
        <v>-8562205141</v>
      </c>
      <c r="K59" s="11">
        <f t="shared" si="1"/>
        <v>1.126423551221822E-2</v>
      </c>
      <c r="M59" s="6">
        <v>0</v>
      </c>
      <c r="N59" s="6"/>
      <c r="O59" s="6">
        <v>-8562205141</v>
      </c>
      <c r="P59" s="6"/>
      <c r="Q59" s="6">
        <v>0</v>
      </c>
      <c r="R59" s="6"/>
      <c r="S59" s="6">
        <f t="shared" si="2"/>
        <v>-8562205141</v>
      </c>
      <c r="U59" s="11">
        <f t="shared" si="3"/>
        <v>1.126423551221822E-2</v>
      </c>
    </row>
    <row r="60" spans="1:21" x14ac:dyDescent="0.55000000000000004">
      <c r="A60" s="2" t="s">
        <v>36</v>
      </c>
      <c r="C60" s="6">
        <v>0</v>
      </c>
      <c r="D60" s="6"/>
      <c r="E60" s="22">
        <v>-13889300641</v>
      </c>
      <c r="F60" s="6"/>
      <c r="G60" s="6">
        <v>0</v>
      </c>
      <c r="H60" s="6"/>
      <c r="I60" s="6">
        <f t="shared" si="0"/>
        <v>-13889300641</v>
      </c>
      <c r="K60" s="11">
        <f t="shared" si="1"/>
        <v>1.8272436941630558E-2</v>
      </c>
      <c r="M60" s="6">
        <v>0</v>
      </c>
      <c r="N60" s="6"/>
      <c r="O60" s="6">
        <v>-13889300641</v>
      </c>
      <c r="P60" s="6"/>
      <c r="Q60" s="6">
        <v>0</v>
      </c>
      <c r="R60" s="6"/>
      <c r="S60" s="6">
        <f t="shared" si="2"/>
        <v>-13889300641</v>
      </c>
      <c r="U60" s="11">
        <f t="shared" si="3"/>
        <v>1.8272436941630558E-2</v>
      </c>
    </row>
    <row r="61" spans="1:21" x14ac:dyDescent="0.55000000000000004">
      <c r="A61" s="2" t="s">
        <v>52</v>
      </c>
      <c r="C61" s="6">
        <v>0</v>
      </c>
      <c r="D61" s="6"/>
      <c r="E61" s="22">
        <v>17098617469</v>
      </c>
      <c r="F61" s="6"/>
      <c r="G61" s="6">
        <v>0</v>
      </c>
      <c r="H61" s="6"/>
      <c r="I61" s="6">
        <f t="shared" si="0"/>
        <v>17098617469</v>
      </c>
      <c r="K61" s="11">
        <f t="shared" si="1"/>
        <v>-2.2494538606867585E-2</v>
      </c>
      <c r="M61" s="6">
        <v>0</v>
      </c>
      <c r="N61" s="6"/>
      <c r="O61" s="6">
        <v>17098617469</v>
      </c>
      <c r="P61" s="6"/>
      <c r="Q61" s="6">
        <v>0</v>
      </c>
      <c r="R61" s="6"/>
      <c r="S61" s="6">
        <f t="shared" si="2"/>
        <v>17098617469</v>
      </c>
      <c r="U61" s="11">
        <f t="shared" si="3"/>
        <v>-2.2494538606867585E-2</v>
      </c>
    </row>
    <row r="62" spans="1:21" x14ac:dyDescent="0.55000000000000004">
      <c r="A62" s="2" t="s">
        <v>23</v>
      </c>
      <c r="C62" s="6">
        <v>0</v>
      </c>
      <c r="D62" s="6"/>
      <c r="E62" s="22">
        <v>-28182608978</v>
      </c>
      <c r="F62" s="6"/>
      <c r="G62" s="6">
        <v>0</v>
      </c>
      <c r="H62" s="6"/>
      <c r="I62" s="6">
        <f t="shared" si="0"/>
        <v>-28182608978</v>
      </c>
      <c r="K62" s="11">
        <f t="shared" si="1"/>
        <v>3.7076376896976716E-2</v>
      </c>
      <c r="M62" s="6">
        <v>0</v>
      </c>
      <c r="N62" s="6"/>
      <c r="O62" s="6">
        <v>-28182608978</v>
      </c>
      <c r="P62" s="6"/>
      <c r="Q62" s="6">
        <v>0</v>
      </c>
      <c r="R62" s="6"/>
      <c r="S62" s="6">
        <f t="shared" si="2"/>
        <v>-28182608978</v>
      </c>
      <c r="U62" s="11">
        <f t="shared" si="3"/>
        <v>3.7076376896976716E-2</v>
      </c>
    </row>
    <row r="63" spans="1:21" x14ac:dyDescent="0.55000000000000004">
      <c r="A63" s="2" t="s">
        <v>69</v>
      </c>
      <c r="C63" s="6">
        <v>0</v>
      </c>
      <c r="D63" s="6"/>
      <c r="E63" s="22">
        <v>-7460345498</v>
      </c>
      <c r="F63" s="6"/>
      <c r="G63" s="6">
        <v>0</v>
      </c>
      <c r="H63" s="6"/>
      <c r="I63" s="6">
        <f t="shared" si="0"/>
        <v>-7460345498</v>
      </c>
      <c r="K63" s="11">
        <f t="shared" si="1"/>
        <v>9.8146549058475679E-3</v>
      </c>
      <c r="M63" s="6">
        <v>0</v>
      </c>
      <c r="N63" s="6"/>
      <c r="O63" s="6">
        <v>-7460345498</v>
      </c>
      <c r="P63" s="6"/>
      <c r="Q63" s="6">
        <v>0</v>
      </c>
      <c r="R63" s="6"/>
      <c r="S63" s="6">
        <f t="shared" si="2"/>
        <v>-7460345498</v>
      </c>
      <c r="U63" s="11">
        <f t="shared" si="3"/>
        <v>9.8146549058475679E-3</v>
      </c>
    </row>
    <row r="64" spans="1:21" x14ac:dyDescent="0.55000000000000004">
      <c r="A64" s="2" t="s">
        <v>33</v>
      </c>
      <c r="C64" s="6">
        <v>0</v>
      </c>
      <c r="D64" s="6"/>
      <c r="E64" s="22">
        <v>-12942605322</v>
      </c>
      <c r="F64" s="6"/>
      <c r="G64" s="6">
        <v>0</v>
      </c>
      <c r="H64" s="6"/>
      <c r="I64" s="6">
        <f t="shared" si="0"/>
        <v>-12942605322</v>
      </c>
      <c r="K64" s="11">
        <f t="shared" si="1"/>
        <v>1.7026986867038546E-2</v>
      </c>
      <c r="M64" s="6">
        <v>0</v>
      </c>
      <c r="N64" s="6"/>
      <c r="O64" s="6">
        <v>-12942605322</v>
      </c>
      <c r="P64" s="6"/>
      <c r="Q64" s="6">
        <v>0</v>
      </c>
      <c r="R64" s="6"/>
      <c r="S64" s="6">
        <f t="shared" si="2"/>
        <v>-12942605322</v>
      </c>
      <c r="U64" s="11">
        <f t="shared" si="3"/>
        <v>1.7026986867038546E-2</v>
      </c>
    </row>
    <row r="65" spans="1:21" x14ac:dyDescent="0.55000000000000004">
      <c r="A65" s="20" t="s">
        <v>146</v>
      </c>
      <c r="C65" s="6">
        <v>0</v>
      </c>
      <c r="D65" s="6"/>
      <c r="E65" s="22">
        <v>1518302615</v>
      </c>
      <c r="F65" s="6"/>
      <c r="G65" s="6">
        <v>0</v>
      </c>
      <c r="H65" s="6"/>
      <c r="I65" s="6">
        <f>C65+E65+G65</f>
        <v>1518302615</v>
      </c>
      <c r="K65" s="11">
        <f>I65/$I$83</f>
        <v>-1.9974431764408001E-3</v>
      </c>
      <c r="M65" s="6">
        <v>0</v>
      </c>
      <c r="N65" s="6"/>
      <c r="O65" s="6">
        <v>1518302615</v>
      </c>
      <c r="P65" s="6"/>
      <c r="Q65" s="6">
        <v>0</v>
      </c>
      <c r="R65" s="6"/>
      <c r="S65" s="6">
        <f>M65+O65+Q65</f>
        <v>1518302615</v>
      </c>
      <c r="U65" s="11">
        <f>S65/$S$83</f>
        <v>-1.9974431764408001E-3</v>
      </c>
    </row>
    <row r="66" spans="1:21" x14ac:dyDescent="0.55000000000000004">
      <c r="A66" s="20" t="s">
        <v>147</v>
      </c>
      <c r="C66" s="6">
        <v>0</v>
      </c>
      <c r="D66" s="6"/>
      <c r="E66" s="22">
        <v>100503690</v>
      </c>
      <c r="F66" s="6"/>
      <c r="G66" s="6">
        <v>0</v>
      </c>
      <c r="H66" s="6"/>
      <c r="I66" s="6">
        <f t="shared" si="0"/>
        <v>100503690</v>
      </c>
      <c r="K66" s="11">
        <f t="shared" si="1"/>
        <v>-1.322202885079148E-4</v>
      </c>
      <c r="M66" s="6">
        <v>0</v>
      </c>
      <c r="N66" s="6"/>
      <c r="O66" s="6">
        <v>100503690</v>
      </c>
      <c r="P66" s="6"/>
      <c r="Q66" s="6">
        <v>0</v>
      </c>
      <c r="R66" s="6"/>
      <c r="S66" s="6">
        <f t="shared" si="2"/>
        <v>100503690</v>
      </c>
      <c r="U66" s="11">
        <f t="shared" si="3"/>
        <v>-1.322202885079148E-4</v>
      </c>
    </row>
    <row r="67" spans="1:21" x14ac:dyDescent="0.55000000000000004">
      <c r="A67" s="20" t="s">
        <v>148</v>
      </c>
      <c r="C67" s="6">
        <v>0</v>
      </c>
      <c r="D67" s="6"/>
      <c r="E67" s="22">
        <v>797398271</v>
      </c>
      <c r="F67" s="6"/>
      <c r="G67" s="6">
        <v>0</v>
      </c>
      <c r="H67" s="6"/>
      <c r="I67" s="6">
        <f t="shared" si="0"/>
        <v>797398271</v>
      </c>
      <c r="K67" s="11">
        <f t="shared" si="1"/>
        <v>-1.0490383929916646E-3</v>
      </c>
      <c r="M67" s="6">
        <v>0</v>
      </c>
      <c r="N67" s="6"/>
      <c r="O67" s="6">
        <v>797398271</v>
      </c>
      <c r="P67" s="6"/>
      <c r="Q67" s="6">
        <v>0</v>
      </c>
      <c r="R67" s="6"/>
      <c r="S67" s="6">
        <f t="shared" si="2"/>
        <v>797398271</v>
      </c>
      <c r="U67" s="11">
        <f t="shared" si="3"/>
        <v>-1.0490383929916646E-3</v>
      </c>
    </row>
    <row r="68" spans="1:21" x14ac:dyDescent="0.55000000000000004">
      <c r="A68" s="20" t="s">
        <v>149</v>
      </c>
      <c r="C68" s="6">
        <v>0</v>
      </c>
      <c r="D68" s="6"/>
      <c r="E68" s="22">
        <v>57035535</v>
      </c>
      <c r="F68" s="6"/>
      <c r="G68" s="6">
        <v>0</v>
      </c>
      <c r="H68" s="6"/>
      <c r="I68" s="6">
        <f t="shared" si="0"/>
        <v>57035535</v>
      </c>
      <c r="K68" s="11">
        <f t="shared" si="1"/>
        <v>-7.5034607116447881E-5</v>
      </c>
      <c r="M68" s="6">
        <v>0</v>
      </c>
      <c r="N68" s="6"/>
      <c r="O68" s="6">
        <v>57035535</v>
      </c>
      <c r="P68" s="6"/>
      <c r="Q68" s="6">
        <v>0</v>
      </c>
      <c r="R68" s="6"/>
      <c r="S68" s="6">
        <f t="shared" si="2"/>
        <v>57035535</v>
      </c>
      <c r="U68" s="11">
        <f t="shared" si="3"/>
        <v>-7.5034607116447881E-5</v>
      </c>
    </row>
    <row r="69" spans="1:21" x14ac:dyDescent="0.55000000000000004">
      <c r="A69" s="20" t="s">
        <v>150</v>
      </c>
      <c r="C69" s="6">
        <v>0</v>
      </c>
      <c r="D69" s="6"/>
      <c r="E69" s="22">
        <v>110513904</v>
      </c>
      <c r="F69" s="6"/>
      <c r="G69" s="6">
        <v>0</v>
      </c>
      <c r="H69" s="6"/>
      <c r="I69" s="6">
        <f t="shared" si="0"/>
        <v>110513904</v>
      </c>
      <c r="K69" s="11">
        <f t="shared" si="1"/>
        <v>-1.4538949038603457E-4</v>
      </c>
      <c r="M69" s="6">
        <v>0</v>
      </c>
      <c r="N69" s="6"/>
      <c r="O69" s="6">
        <v>110513904</v>
      </c>
      <c r="P69" s="6"/>
      <c r="Q69" s="6">
        <v>0</v>
      </c>
      <c r="R69" s="6"/>
      <c r="S69" s="6">
        <f t="shared" si="2"/>
        <v>110513904</v>
      </c>
      <c r="U69" s="11">
        <f t="shared" si="3"/>
        <v>-1.4538949038603457E-4</v>
      </c>
    </row>
    <row r="70" spans="1:21" x14ac:dyDescent="0.55000000000000004">
      <c r="A70" s="20" t="s">
        <v>151</v>
      </c>
      <c r="C70" s="6">
        <v>0</v>
      </c>
      <c r="D70" s="6"/>
      <c r="E70" s="22">
        <v>176427545</v>
      </c>
      <c r="F70" s="6"/>
      <c r="G70" s="6">
        <v>0</v>
      </c>
      <c r="H70" s="6"/>
      <c r="I70" s="6">
        <f t="shared" si="0"/>
        <v>176427545</v>
      </c>
      <c r="K70" s="11">
        <f t="shared" si="1"/>
        <v>-2.3210392474786866E-4</v>
      </c>
      <c r="M70" s="6">
        <v>0</v>
      </c>
      <c r="N70" s="6"/>
      <c r="O70" s="6">
        <v>176427545</v>
      </c>
      <c r="P70" s="6"/>
      <c r="Q70" s="6">
        <v>0</v>
      </c>
      <c r="R70" s="6"/>
      <c r="S70" s="6">
        <f t="shared" si="2"/>
        <v>176427545</v>
      </c>
      <c r="U70" s="11">
        <f t="shared" si="3"/>
        <v>-2.3210392474786866E-4</v>
      </c>
    </row>
    <row r="71" spans="1:21" x14ac:dyDescent="0.55000000000000004">
      <c r="A71" s="20" t="s">
        <v>152</v>
      </c>
      <c r="C71" s="6">
        <v>0</v>
      </c>
      <c r="D71" s="6"/>
      <c r="E71" s="22">
        <v>712733127</v>
      </c>
      <c r="F71" s="6"/>
      <c r="G71" s="6">
        <v>0</v>
      </c>
      <c r="H71" s="6"/>
      <c r="I71" s="6">
        <f t="shared" si="0"/>
        <v>712733127</v>
      </c>
      <c r="K71" s="11">
        <f t="shared" si="1"/>
        <v>-9.3765492273058108E-4</v>
      </c>
      <c r="M71" s="6">
        <v>0</v>
      </c>
      <c r="N71" s="6"/>
      <c r="O71" s="6">
        <v>712733127</v>
      </c>
      <c r="P71" s="6"/>
      <c r="Q71" s="6">
        <v>0</v>
      </c>
      <c r="R71" s="6"/>
      <c r="S71" s="6">
        <f t="shared" si="2"/>
        <v>712733127</v>
      </c>
      <c r="U71" s="11">
        <f t="shared" si="3"/>
        <v>-9.3765492273058108E-4</v>
      </c>
    </row>
    <row r="72" spans="1:21" x14ac:dyDescent="0.55000000000000004">
      <c r="A72" s="2" t="s">
        <v>15</v>
      </c>
      <c r="C72" s="6">
        <v>0</v>
      </c>
      <c r="D72" s="6"/>
      <c r="E72" s="22">
        <v>0</v>
      </c>
      <c r="F72" s="6"/>
      <c r="G72" s="6">
        <v>-95975280</v>
      </c>
      <c r="H72" s="6"/>
      <c r="I72" s="6">
        <f t="shared" si="0"/>
        <v>-95975280</v>
      </c>
      <c r="K72" s="11">
        <f t="shared" si="1"/>
        <v>1.2626281891966258E-4</v>
      </c>
      <c r="M72" s="6">
        <v>0</v>
      </c>
      <c r="N72" s="6"/>
      <c r="O72" s="6">
        <v>0</v>
      </c>
      <c r="P72" s="6"/>
      <c r="Q72" s="6">
        <v>-95975280</v>
      </c>
      <c r="R72" s="6"/>
      <c r="S72" s="6">
        <f t="shared" si="2"/>
        <v>-95975280</v>
      </c>
      <c r="U72" s="11">
        <f t="shared" si="3"/>
        <v>1.2626281891966258E-4</v>
      </c>
    </row>
    <row r="73" spans="1:21" x14ac:dyDescent="0.55000000000000004">
      <c r="A73" s="2" t="s">
        <v>73</v>
      </c>
      <c r="C73" s="6">
        <v>0</v>
      </c>
      <c r="D73" s="6"/>
      <c r="E73" s="22">
        <v>0</v>
      </c>
      <c r="F73" s="6"/>
      <c r="G73" s="6">
        <v>1544521133</v>
      </c>
      <c r="H73" s="6"/>
      <c r="I73" s="6">
        <f t="shared" ref="I73:I82" si="4">C73+E73+G73</f>
        <v>1544521133</v>
      </c>
      <c r="K73" s="11">
        <f t="shared" ref="K73:K82" si="5">I73/$I$83</f>
        <v>-2.0319356414857147E-3</v>
      </c>
      <c r="M73" s="6">
        <v>0</v>
      </c>
      <c r="N73" s="6"/>
      <c r="O73" s="6">
        <v>0</v>
      </c>
      <c r="P73" s="6"/>
      <c r="Q73" s="6">
        <v>1544521133</v>
      </c>
      <c r="R73" s="6"/>
      <c r="S73" s="6">
        <f t="shared" ref="S73:S82" si="6">M73+O73+Q73</f>
        <v>1544521133</v>
      </c>
      <c r="U73" s="11">
        <f t="shared" ref="U73:U82" si="7">S73/$S$83</f>
        <v>-2.0319356414857147E-3</v>
      </c>
    </row>
    <row r="74" spans="1:21" x14ac:dyDescent="0.55000000000000004">
      <c r="A74" s="2" t="s">
        <v>154</v>
      </c>
      <c r="C74" s="6">
        <v>0</v>
      </c>
      <c r="D74" s="6"/>
      <c r="E74" s="22">
        <v>0</v>
      </c>
      <c r="F74" s="6"/>
      <c r="G74" s="6">
        <v>1077538128</v>
      </c>
      <c r="H74" s="6"/>
      <c r="I74" s="6">
        <f t="shared" si="4"/>
        <v>1077538128</v>
      </c>
      <c r="K74" s="11">
        <f t="shared" si="5"/>
        <v>-1.4175837938133259E-3</v>
      </c>
      <c r="M74" s="6">
        <v>0</v>
      </c>
      <c r="N74" s="6"/>
      <c r="O74" s="6">
        <v>0</v>
      </c>
      <c r="P74" s="6"/>
      <c r="Q74" s="6">
        <v>1077538128</v>
      </c>
      <c r="R74" s="6"/>
      <c r="S74" s="6">
        <f t="shared" si="6"/>
        <v>1077538128</v>
      </c>
      <c r="U74" s="11">
        <f t="shared" si="7"/>
        <v>-1.4175837938133259E-3</v>
      </c>
    </row>
    <row r="75" spans="1:21" x14ac:dyDescent="0.55000000000000004">
      <c r="A75" s="2" t="s">
        <v>155</v>
      </c>
      <c r="C75" s="6">
        <v>0</v>
      </c>
      <c r="D75" s="6"/>
      <c r="E75" s="22">
        <v>0</v>
      </c>
      <c r="F75" s="6"/>
      <c r="G75" s="6">
        <v>197587091</v>
      </c>
      <c r="H75" s="6"/>
      <c r="I75" s="6">
        <f t="shared" si="4"/>
        <v>197587091</v>
      </c>
      <c r="K75" s="11">
        <f t="shared" si="5"/>
        <v>-2.5994092532781248E-4</v>
      </c>
      <c r="M75" s="6">
        <v>0</v>
      </c>
      <c r="N75" s="6"/>
      <c r="O75" s="6">
        <v>0</v>
      </c>
      <c r="P75" s="6"/>
      <c r="Q75" s="6">
        <v>197587091</v>
      </c>
      <c r="R75" s="6"/>
      <c r="S75" s="6">
        <f t="shared" si="6"/>
        <v>197587091</v>
      </c>
      <c r="U75" s="11">
        <f t="shared" si="7"/>
        <v>-2.5994092532781248E-4</v>
      </c>
    </row>
    <row r="76" spans="1:21" x14ac:dyDescent="0.55000000000000004">
      <c r="A76" s="2" t="s">
        <v>156</v>
      </c>
      <c r="C76" s="6">
        <v>0</v>
      </c>
      <c r="D76" s="6"/>
      <c r="E76" s="22">
        <v>0</v>
      </c>
      <c r="F76" s="6"/>
      <c r="G76" s="6">
        <v>396033594</v>
      </c>
      <c r="H76" s="6"/>
      <c r="I76" s="6">
        <f t="shared" si="4"/>
        <v>396033594</v>
      </c>
      <c r="K76" s="11">
        <f t="shared" si="5"/>
        <v>-5.2101247285056291E-4</v>
      </c>
      <c r="M76" s="6">
        <v>0</v>
      </c>
      <c r="N76" s="6"/>
      <c r="O76" s="6">
        <v>0</v>
      </c>
      <c r="P76" s="6"/>
      <c r="Q76" s="6">
        <v>396033594</v>
      </c>
      <c r="R76" s="6"/>
      <c r="S76" s="6">
        <f>M76+O76+Q76</f>
        <v>396033594</v>
      </c>
      <c r="U76" s="11">
        <f t="shared" si="7"/>
        <v>-5.2101247285056291E-4</v>
      </c>
    </row>
    <row r="77" spans="1:21" x14ac:dyDescent="0.55000000000000004">
      <c r="A77" s="2" t="s">
        <v>157</v>
      </c>
      <c r="C77" s="6">
        <v>0</v>
      </c>
      <c r="D77" s="6"/>
      <c r="E77" s="22">
        <v>0</v>
      </c>
      <c r="F77" s="6"/>
      <c r="G77" s="6">
        <v>3013419932</v>
      </c>
      <c r="H77" s="6"/>
      <c r="I77" s="6">
        <f t="shared" si="4"/>
        <v>3013419932</v>
      </c>
      <c r="K77" s="11">
        <f t="shared" si="5"/>
        <v>-3.9643843206606738E-3</v>
      </c>
      <c r="M77" s="6">
        <v>0</v>
      </c>
      <c r="N77" s="6"/>
      <c r="O77" s="6">
        <v>0</v>
      </c>
      <c r="P77" s="6"/>
      <c r="Q77" s="6">
        <v>3013419932</v>
      </c>
      <c r="R77" s="6"/>
      <c r="S77" s="6">
        <f t="shared" si="6"/>
        <v>3013419932</v>
      </c>
      <c r="U77" s="11">
        <f t="shared" si="7"/>
        <v>-3.9643843206606738E-3</v>
      </c>
    </row>
    <row r="78" spans="1:21" x14ac:dyDescent="0.55000000000000004">
      <c r="A78" s="2" t="s">
        <v>158</v>
      </c>
      <c r="C78" s="6">
        <v>0</v>
      </c>
      <c r="D78" s="6"/>
      <c r="E78" s="22">
        <v>0</v>
      </c>
      <c r="F78" s="6"/>
      <c r="G78" s="6">
        <v>59972205</v>
      </c>
      <c r="H78" s="6"/>
      <c r="I78" s="6">
        <f t="shared" si="4"/>
        <v>59972205</v>
      </c>
      <c r="K78" s="11">
        <f t="shared" si="5"/>
        <v>-7.8898021033414894E-5</v>
      </c>
      <c r="M78" s="6">
        <v>0</v>
      </c>
      <c r="N78" s="6"/>
      <c r="O78" s="6">
        <v>0</v>
      </c>
      <c r="P78" s="6"/>
      <c r="Q78" s="6">
        <v>59972205</v>
      </c>
      <c r="R78" s="6"/>
      <c r="S78" s="6">
        <f t="shared" si="6"/>
        <v>59972205</v>
      </c>
      <c r="U78" s="11">
        <f t="shared" si="7"/>
        <v>-7.8898021033414894E-5</v>
      </c>
    </row>
    <row r="79" spans="1:21" x14ac:dyDescent="0.55000000000000004">
      <c r="A79" s="2" t="s">
        <v>159</v>
      </c>
      <c r="C79" s="6">
        <v>0</v>
      </c>
      <c r="D79" s="6"/>
      <c r="E79" s="22">
        <v>0</v>
      </c>
      <c r="F79" s="6"/>
      <c r="G79" s="6">
        <v>5395519</v>
      </c>
      <c r="H79" s="6"/>
      <c r="I79" s="6">
        <f t="shared" si="4"/>
        <v>5395519</v>
      </c>
      <c r="K79" s="11">
        <f t="shared" si="5"/>
        <v>-7.0982177751875169E-6</v>
      </c>
      <c r="M79" s="6">
        <v>0</v>
      </c>
      <c r="N79" s="6"/>
      <c r="O79" s="6">
        <v>0</v>
      </c>
      <c r="P79" s="6"/>
      <c r="Q79" s="6">
        <v>5395519</v>
      </c>
      <c r="R79" s="6"/>
      <c r="S79" s="6">
        <f t="shared" si="6"/>
        <v>5395519</v>
      </c>
      <c r="U79" s="11">
        <f t="shared" si="7"/>
        <v>-7.0982177751875169E-6</v>
      </c>
    </row>
    <row r="80" spans="1:21" x14ac:dyDescent="0.55000000000000004">
      <c r="A80" s="2" t="s">
        <v>160</v>
      </c>
      <c r="C80" s="6">
        <v>0</v>
      </c>
      <c r="D80" s="6"/>
      <c r="E80" s="22">
        <v>0</v>
      </c>
      <c r="F80" s="6"/>
      <c r="G80" s="6">
        <v>5501730907</v>
      </c>
      <c r="H80" s="6"/>
      <c r="I80" s="6">
        <f t="shared" si="4"/>
        <v>5501730907</v>
      </c>
      <c r="K80" s="11">
        <f t="shared" si="5"/>
        <v>-7.2379476595978882E-3</v>
      </c>
      <c r="M80" s="6">
        <v>0</v>
      </c>
      <c r="N80" s="6"/>
      <c r="O80" s="6">
        <v>0</v>
      </c>
      <c r="P80" s="6"/>
      <c r="Q80" s="6">
        <v>5501730907</v>
      </c>
      <c r="R80" s="6"/>
      <c r="S80" s="6">
        <f t="shared" si="6"/>
        <v>5501730907</v>
      </c>
      <c r="U80" s="11">
        <f t="shared" si="7"/>
        <v>-7.2379476595978882E-3</v>
      </c>
    </row>
    <row r="81" spans="1:21" x14ac:dyDescent="0.55000000000000004">
      <c r="A81" s="2" t="s">
        <v>161</v>
      </c>
      <c r="C81" s="6">
        <v>0</v>
      </c>
      <c r="D81" s="6"/>
      <c r="E81" s="22">
        <v>0</v>
      </c>
      <c r="F81" s="6"/>
      <c r="G81" s="6">
        <v>589907854</v>
      </c>
      <c r="H81" s="6"/>
      <c r="I81" s="6">
        <f t="shared" si="4"/>
        <v>589907854</v>
      </c>
      <c r="K81" s="11">
        <f t="shared" si="5"/>
        <v>-7.7606888512217682E-4</v>
      </c>
      <c r="M81" s="6">
        <v>0</v>
      </c>
      <c r="N81" s="6"/>
      <c r="O81" s="6">
        <v>0</v>
      </c>
      <c r="P81" s="6"/>
      <c r="Q81" s="6">
        <v>589907854</v>
      </c>
      <c r="R81" s="6"/>
      <c r="S81" s="6">
        <f t="shared" si="6"/>
        <v>589907854</v>
      </c>
      <c r="U81" s="11">
        <f t="shared" si="7"/>
        <v>-7.7606888512217682E-4</v>
      </c>
    </row>
    <row r="82" spans="1:21" ht="24.75" thickBot="1" x14ac:dyDescent="0.6">
      <c r="A82" s="2" t="s">
        <v>162</v>
      </c>
      <c r="C82" s="6">
        <v>0</v>
      </c>
      <c r="D82" s="6"/>
      <c r="E82" s="22">
        <v>0</v>
      </c>
      <c r="F82" s="6"/>
      <c r="G82" s="6">
        <v>101483794</v>
      </c>
      <c r="H82" s="6"/>
      <c r="I82" s="6">
        <f t="shared" si="4"/>
        <v>101483794</v>
      </c>
      <c r="K82" s="11">
        <f t="shared" si="5"/>
        <v>-1.3350969025672382E-4</v>
      </c>
      <c r="M82" s="6">
        <v>0</v>
      </c>
      <c r="N82" s="6"/>
      <c r="O82" s="6">
        <v>0</v>
      </c>
      <c r="P82" s="6"/>
      <c r="Q82" s="6">
        <v>101483794</v>
      </c>
      <c r="R82" s="6"/>
      <c r="S82" s="6">
        <f t="shared" si="6"/>
        <v>101483794</v>
      </c>
      <c r="U82" s="11">
        <f t="shared" si="7"/>
        <v>-1.3350969025672382E-4</v>
      </c>
    </row>
    <row r="83" spans="1:21" ht="24.75" thickBot="1" x14ac:dyDescent="0.6">
      <c r="A83" s="2" t="s">
        <v>74</v>
      </c>
      <c r="C83" s="8">
        <f>SUM(C8:C82)</f>
        <v>106648221936</v>
      </c>
      <c r="D83" s="6"/>
      <c r="E83" s="23">
        <f>SUM(E8:E82)</f>
        <v>-888895798208</v>
      </c>
      <c r="F83" s="6"/>
      <c r="G83" s="8">
        <f>SUM(G8:G82)</f>
        <v>22124518501</v>
      </c>
      <c r="H83" s="6"/>
      <c r="I83" s="8">
        <f>SUM(I8:I82)</f>
        <v>-760123057771</v>
      </c>
      <c r="K83" s="19">
        <f>SUM(K8:K82)</f>
        <v>0.99999999999999989</v>
      </c>
      <c r="M83" s="8">
        <f>SUM(M8:M82)</f>
        <v>106648221936</v>
      </c>
      <c r="N83" s="6"/>
      <c r="O83" s="8">
        <f>SUM(O8:O82)</f>
        <v>-888895798208</v>
      </c>
      <c r="P83" s="6"/>
      <c r="Q83" s="8">
        <f>SUM(Q8:Q82)</f>
        <v>22124518501</v>
      </c>
      <c r="R83" s="6"/>
      <c r="S83" s="8">
        <f>SUM(S8:S82)</f>
        <v>-760123057771</v>
      </c>
      <c r="U83" s="19">
        <f>SUM(U8:U82)</f>
        <v>0.99999999999999989</v>
      </c>
    </row>
    <row r="84" spans="1:21" ht="24.75" thickTop="1" x14ac:dyDescent="0.55000000000000004">
      <c r="C84" s="17"/>
      <c r="E84" s="25"/>
      <c r="G84" s="17"/>
      <c r="M84" s="17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4"/>
  <sheetViews>
    <sheetView rightToLeft="1" workbookViewId="0">
      <selection activeCell="M24" sqref="M24"/>
    </sheetView>
  </sheetViews>
  <sheetFormatPr defaultRowHeight="24" x14ac:dyDescent="0.55000000000000004"/>
  <cols>
    <col min="1" max="1" width="30.8554687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5" style="2" customWidth="1"/>
    <col min="8" max="8" width="1" style="2" customWidth="1"/>
    <col min="9" max="9" width="19" style="2" customWidth="1"/>
    <col min="10" max="10" width="1" style="2" customWidth="1"/>
    <col min="11" max="11" width="20" style="2" customWidth="1"/>
    <col min="12" max="12" width="1" style="2" customWidth="1"/>
    <col min="13" max="13" width="21" style="2" customWidth="1"/>
    <col min="14" max="14" width="1" style="2" customWidth="1"/>
    <col min="15" max="15" width="15" style="2" customWidth="1"/>
    <col min="16" max="16" width="1" style="2" customWidth="1"/>
    <col min="17" max="17" width="19" style="2" customWidth="1"/>
    <col min="18" max="18" width="1" style="2" customWidth="1"/>
    <col min="19" max="19" width="9.140625" style="2" customWidth="1"/>
    <col min="20" max="16384" width="9.140625" style="2"/>
  </cols>
  <sheetData>
    <row r="2" spans="1:19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</row>
    <row r="3" spans="1:19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  <c r="L3" s="30" t="s">
        <v>111</v>
      </c>
      <c r="M3" s="30" t="s">
        <v>111</v>
      </c>
      <c r="N3" s="30" t="s">
        <v>111</v>
      </c>
      <c r="O3" s="30" t="s">
        <v>111</v>
      </c>
      <c r="P3" s="30" t="s">
        <v>111</v>
      </c>
      <c r="Q3" s="30" t="s">
        <v>111</v>
      </c>
    </row>
    <row r="4" spans="1:19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</row>
    <row r="6" spans="1:19" ht="24.75" x14ac:dyDescent="0.55000000000000004">
      <c r="A6" s="29" t="s">
        <v>115</v>
      </c>
      <c r="C6" s="29" t="s">
        <v>113</v>
      </c>
      <c r="D6" s="29" t="s">
        <v>113</v>
      </c>
      <c r="E6" s="29" t="s">
        <v>113</v>
      </c>
      <c r="F6" s="29" t="s">
        <v>113</v>
      </c>
      <c r="G6" s="29" t="s">
        <v>113</v>
      </c>
      <c r="H6" s="29" t="s">
        <v>113</v>
      </c>
      <c r="I6" s="29" t="s">
        <v>113</v>
      </c>
      <c r="K6" s="29" t="s">
        <v>114</v>
      </c>
      <c r="L6" s="29" t="s">
        <v>114</v>
      </c>
      <c r="M6" s="29" t="s">
        <v>114</v>
      </c>
      <c r="N6" s="29" t="s">
        <v>114</v>
      </c>
      <c r="O6" s="29" t="s">
        <v>114</v>
      </c>
      <c r="P6" s="29" t="s">
        <v>114</v>
      </c>
      <c r="Q6" s="29" t="s">
        <v>114</v>
      </c>
    </row>
    <row r="7" spans="1:19" ht="24.75" x14ac:dyDescent="0.55000000000000004">
      <c r="A7" s="29" t="s">
        <v>115</v>
      </c>
      <c r="C7" s="29" t="s">
        <v>134</v>
      </c>
      <c r="E7" s="29" t="s">
        <v>131</v>
      </c>
      <c r="G7" s="29" t="s">
        <v>132</v>
      </c>
      <c r="I7" s="29" t="s">
        <v>135</v>
      </c>
      <c r="K7" s="29" t="s">
        <v>134</v>
      </c>
      <c r="M7" s="29" t="s">
        <v>131</v>
      </c>
      <c r="O7" s="29" t="s">
        <v>132</v>
      </c>
      <c r="Q7" s="29" t="s">
        <v>135</v>
      </c>
    </row>
    <row r="8" spans="1:19" x14ac:dyDescent="0.55000000000000004">
      <c r="A8" s="2" t="s">
        <v>84</v>
      </c>
      <c r="C8" s="13">
        <v>602637942</v>
      </c>
      <c r="D8" s="7"/>
      <c r="E8" s="13">
        <v>0</v>
      </c>
      <c r="F8" s="7"/>
      <c r="G8" s="13">
        <v>0</v>
      </c>
      <c r="H8" s="7"/>
      <c r="I8" s="13">
        <v>602637942</v>
      </c>
      <c r="J8" s="7"/>
      <c r="K8" s="13">
        <v>602637942</v>
      </c>
      <c r="L8" s="7"/>
      <c r="M8" s="13">
        <v>0</v>
      </c>
      <c r="N8" s="7"/>
      <c r="O8" s="13">
        <v>0</v>
      </c>
      <c r="P8" s="7"/>
      <c r="Q8" s="13">
        <v>602637942</v>
      </c>
      <c r="R8" s="7"/>
      <c r="S8" s="7"/>
    </row>
    <row r="9" spans="1:19" x14ac:dyDescent="0.55000000000000004">
      <c r="A9" s="2" t="s">
        <v>74</v>
      </c>
      <c r="C9" s="14">
        <f>SUM(C8:C8)</f>
        <v>602637942</v>
      </c>
      <c r="D9" s="7"/>
      <c r="E9" s="14">
        <f>SUM(E8:E8)</f>
        <v>0</v>
      </c>
      <c r="F9" s="7"/>
      <c r="G9" s="14">
        <f>SUM(G8:G8)</f>
        <v>0</v>
      </c>
      <c r="H9" s="7"/>
      <c r="I9" s="14">
        <f>SUM(I8:I8)</f>
        <v>602637942</v>
      </c>
      <c r="J9" s="7"/>
      <c r="K9" s="14">
        <f>SUM(K8:K8)</f>
        <v>602637942</v>
      </c>
      <c r="L9" s="7"/>
      <c r="M9" s="14">
        <f>SUM(M8:M8)</f>
        <v>0</v>
      </c>
      <c r="N9" s="7"/>
      <c r="O9" s="14">
        <f>SUM(O8:O8)</f>
        <v>0</v>
      </c>
      <c r="P9" s="7"/>
      <c r="Q9" s="14">
        <f>SUM(Q8:Q8)</f>
        <v>602637942</v>
      </c>
      <c r="R9" s="7"/>
      <c r="S9" s="7"/>
    </row>
    <row r="10" spans="1:19" x14ac:dyDescent="0.55000000000000004">
      <c r="C10" s="7"/>
      <c r="D10" s="7"/>
      <c r="E10" s="7"/>
      <c r="F10" s="7"/>
      <c r="G10" s="7"/>
      <c r="H10" s="7"/>
      <c r="I10" s="13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55000000000000004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55000000000000004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55000000000000004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55000000000000004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C8" sqref="C8:C16"/>
    </sheetView>
  </sheetViews>
  <sheetFormatPr defaultRowHeight="24" x14ac:dyDescent="0.55000000000000004"/>
  <cols>
    <col min="1" max="1" width="30.14062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</row>
    <row r="3" spans="1:11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</row>
    <row r="4" spans="1:11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</row>
    <row r="6" spans="1:11" ht="24.75" x14ac:dyDescent="0.55000000000000004">
      <c r="A6" s="29" t="s">
        <v>136</v>
      </c>
      <c r="B6" s="29" t="s">
        <v>136</v>
      </c>
      <c r="C6" s="29" t="s">
        <v>136</v>
      </c>
      <c r="E6" s="29" t="s">
        <v>113</v>
      </c>
      <c r="F6" s="29" t="s">
        <v>113</v>
      </c>
      <c r="G6" s="29" t="s">
        <v>113</v>
      </c>
      <c r="I6" s="29" t="s">
        <v>114</v>
      </c>
      <c r="J6" s="29" t="s">
        <v>114</v>
      </c>
      <c r="K6" s="29" t="s">
        <v>114</v>
      </c>
    </row>
    <row r="7" spans="1:11" ht="25.5" thickBot="1" x14ac:dyDescent="0.6">
      <c r="A7" s="29" t="s">
        <v>137</v>
      </c>
      <c r="C7" s="29" t="s">
        <v>91</v>
      </c>
      <c r="E7" s="29" t="s">
        <v>138</v>
      </c>
      <c r="G7" s="29" t="s">
        <v>139</v>
      </c>
      <c r="I7" s="29" t="s">
        <v>138</v>
      </c>
      <c r="K7" s="29" t="s">
        <v>139</v>
      </c>
    </row>
    <row r="8" spans="1:11" x14ac:dyDescent="0.55000000000000004">
      <c r="A8" s="2" t="s">
        <v>95</v>
      </c>
      <c r="C8" s="6" t="s">
        <v>96</v>
      </c>
      <c r="E8" s="6">
        <v>133376490</v>
      </c>
      <c r="G8" s="11">
        <f>E8/$E$17</f>
        <v>4.8542458029459702E-3</v>
      </c>
      <c r="I8" s="6">
        <v>133376490</v>
      </c>
      <c r="K8" s="11">
        <f>I8/$I$17</f>
        <v>4.8542458029459702E-3</v>
      </c>
    </row>
    <row r="9" spans="1:11" x14ac:dyDescent="0.55000000000000004">
      <c r="A9" s="2" t="s">
        <v>97</v>
      </c>
      <c r="C9" s="6" t="s">
        <v>98</v>
      </c>
      <c r="E9" s="6">
        <v>7627014</v>
      </c>
      <c r="G9" s="11">
        <f t="shared" ref="G9:G16" si="0">E9/$E$17</f>
        <v>2.7758565770106977E-4</v>
      </c>
      <c r="I9" s="6">
        <v>7627014</v>
      </c>
      <c r="K9" s="11">
        <f t="shared" ref="K9:K16" si="1">I9/$I$17</f>
        <v>2.7758565770106977E-4</v>
      </c>
    </row>
    <row r="10" spans="1:11" x14ac:dyDescent="0.55000000000000004">
      <c r="A10" s="2" t="s">
        <v>99</v>
      </c>
      <c r="C10" s="6" t="s">
        <v>100</v>
      </c>
      <c r="E10" s="6">
        <v>3127574072</v>
      </c>
      <c r="G10" s="11">
        <f t="shared" si="0"/>
        <v>0.11382825648214792</v>
      </c>
      <c r="I10" s="6">
        <v>3127574072</v>
      </c>
      <c r="K10" s="11">
        <f t="shared" si="1"/>
        <v>0.11382825648214792</v>
      </c>
    </row>
    <row r="11" spans="1:11" x14ac:dyDescent="0.55000000000000004">
      <c r="A11" s="2" t="s">
        <v>101</v>
      </c>
      <c r="C11" s="6" t="s">
        <v>102</v>
      </c>
      <c r="E11" s="6">
        <v>1229508197</v>
      </c>
      <c r="G11" s="11">
        <f t="shared" si="0"/>
        <v>4.474802871911622E-2</v>
      </c>
      <c r="I11" s="6">
        <v>1229508197</v>
      </c>
      <c r="K11" s="11">
        <f t="shared" si="1"/>
        <v>4.474802871911622E-2</v>
      </c>
    </row>
    <row r="12" spans="1:11" x14ac:dyDescent="0.55000000000000004">
      <c r="A12" s="2" t="s">
        <v>103</v>
      </c>
      <c r="C12" s="6" t="s">
        <v>104</v>
      </c>
      <c r="E12" s="6">
        <v>26051</v>
      </c>
      <c r="G12" s="11">
        <f t="shared" si="0"/>
        <v>9.4812779532993765E-7</v>
      </c>
      <c r="I12" s="6">
        <v>26051</v>
      </c>
      <c r="K12" s="11">
        <f t="shared" si="1"/>
        <v>9.4812779532993765E-7</v>
      </c>
    </row>
    <row r="13" spans="1:11" x14ac:dyDescent="0.55000000000000004">
      <c r="A13" s="2" t="s">
        <v>103</v>
      </c>
      <c r="C13" s="6" t="s">
        <v>105</v>
      </c>
      <c r="E13" s="6">
        <v>7459016370</v>
      </c>
      <c r="G13" s="11">
        <f t="shared" si="0"/>
        <v>0.27147137331457583</v>
      </c>
      <c r="I13" s="6">
        <v>7459016370</v>
      </c>
      <c r="K13" s="11">
        <f t="shared" si="1"/>
        <v>0.27147137331457583</v>
      </c>
    </row>
    <row r="14" spans="1:11" x14ac:dyDescent="0.55000000000000004">
      <c r="A14" s="2" t="s">
        <v>103</v>
      </c>
      <c r="C14" s="6" t="s">
        <v>106</v>
      </c>
      <c r="E14" s="6">
        <v>3196721310</v>
      </c>
      <c r="G14" s="11">
        <f t="shared" si="0"/>
        <v>0.11634487458963304</v>
      </c>
      <c r="I14" s="6">
        <v>3196721310</v>
      </c>
      <c r="K14" s="11">
        <f t="shared" si="1"/>
        <v>0.11634487458963304</v>
      </c>
    </row>
    <row r="15" spans="1:11" x14ac:dyDescent="0.55000000000000004">
      <c r="A15" s="2" t="s">
        <v>107</v>
      </c>
      <c r="C15" s="6" t="s">
        <v>108</v>
      </c>
      <c r="E15" s="6">
        <v>3196721310</v>
      </c>
      <c r="G15" s="11">
        <f t="shared" si="0"/>
        <v>0.11634487458963304</v>
      </c>
      <c r="I15" s="6">
        <v>3196721310</v>
      </c>
      <c r="K15" s="11">
        <f t="shared" si="1"/>
        <v>0.11634487458963304</v>
      </c>
    </row>
    <row r="16" spans="1:11" ht="24.75" thickBot="1" x14ac:dyDescent="0.6">
      <c r="A16" s="2" t="s">
        <v>109</v>
      </c>
      <c r="C16" s="6" t="s">
        <v>110</v>
      </c>
      <c r="E16" s="6">
        <v>9125683050</v>
      </c>
      <c r="G16" s="11">
        <f t="shared" si="0"/>
        <v>0.33212981271645159</v>
      </c>
      <c r="I16" s="6">
        <v>9125683050</v>
      </c>
      <c r="K16" s="11">
        <f t="shared" si="1"/>
        <v>0.33212981271645159</v>
      </c>
    </row>
    <row r="17" spans="1:11" ht="24.75" thickBot="1" x14ac:dyDescent="0.6">
      <c r="A17" s="2" t="s">
        <v>74</v>
      </c>
      <c r="C17" s="2" t="s">
        <v>74</v>
      </c>
      <c r="E17" s="14">
        <f>SUM(E8:E16)</f>
        <v>27476253864</v>
      </c>
      <c r="F17" s="7"/>
      <c r="G17" s="26">
        <f>SUM(G8:G16)</f>
        <v>1</v>
      </c>
      <c r="H17" s="7"/>
      <c r="I17" s="14">
        <f>SUM(I8:I16)</f>
        <v>27476253864</v>
      </c>
      <c r="K17" s="26">
        <f>SUM(K8:K16)</f>
        <v>1</v>
      </c>
    </row>
    <row r="18" spans="1:11" ht="24.75" thickTop="1" x14ac:dyDescent="0.55000000000000004">
      <c r="K18" s="7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 x14ac:dyDescent="0.55000000000000004"/>
  <cols>
    <col min="1" max="1" width="39" style="2" bestFit="1" customWidth="1"/>
    <col min="2" max="2" width="1" style="2" customWidth="1"/>
    <col min="3" max="3" width="21" style="2" customWidth="1"/>
    <col min="4" max="4" width="1" style="2" customWidth="1"/>
    <col min="5" max="5" width="21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</row>
    <row r="3" spans="1:5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</row>
    <row r="4" spans="1:5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</row>
    <row r="5" spans="1:5" ht="24.75" x14ac:dyDescent="0.55000000000000004">
      <c r="C5" s="32" t="s">
        <v>113</v>
      </c>
      <c r="E5" s="27" t="s">
        <v>164</v>
      </c>
    </row>
    <row r="6" spans="1:5" ht="25.5" thickBot="1" x14ac:dyDescent="0.6">
      <c r="A6" s="29" t="s">
        <v>140</v>
      </c>
      <c r="C6" s="29"/>
      <c r="E6" s="16" t="s">
        <v>165</v>
      </c>
    </row>
    <row r="7" spans="1:5" ht="25.5" thickBot="1" x14ac:dyDescent="0.6">
      <c r="A7" s="29" t="s">
        <v>140</v>
      </c>
      <c r="C7" s="29" t="s">
        <v>92</v>
      </c>
      <c r="E7" s="29" t="s">
        <v>92</v>
      </c>
    </row>
    <row r="8" spans="1:5" ht="24.75" x14ac:dyDescent="0.6">
      <c r="A8" s="3" t="s">
        <v>141</v>
      </c>
      <c r="C8" s="13">
        <v>24064064697</v>
      </c>
      <c r="D8" s="7"/>
      <c r="E8" s="13">
        <v>24064064697</v>
      </c>
    </row>
    <row r="9" spans="1:5" ht="24.75" x14ac:dyDescent="0.6">
      <c r="A9" s="3" t="s">
        <v>163</v>
      </c>
      <c r="C9" s="13">
        <v>1040310</v>
      </c>
      <c r="D9" s="7"/>
      <c r="E9" s="13">
        <v>1040310</v>
      </c>
    </row>
    <row r="10" spans="1:5" x14ac:dyDescent="0.55000000000000004">
      <c r="A10" s="2" t="s">
        <v>74</v>
      </c>
      <c r="C10" s="14">
        <f>SUM(C8:C9)</f>
        <v>24065105007</v>
      </c>
      <c r="D10" s="7"/>
      <c r="E10" s="14">
        <f>SUM(E8:E9)</f>
        <v>24065105007</v>
      </c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06E0F-FBB9-4BAD-BF24-06EC4B904F80}">
  <dimension ref="A2:O10"/>
  <sheetViews>
    <sheetView rightToLeft="1" workbookViewId="0">
      <selection activeCell="E10" sqref="E10"/>
    </sheetView>
  </sheetViews>
  <sheetFormatPr defaultRowHeight="24" x14ac:dyDescent="0.55000000000000004"/>
  <cols>
    <col min="1" max="1" width="32.42578125" style="2" bestFit="1" customWidth="1"/>
    <col min="2" max="2" width="1" style="2" customWidth="1"/>
    <col min="3" max="3" width="20" style="2" customWidth="1"/>
    <col min="4" max="4" width="1" style="2" customWidth="1"/>
    <col min="5" max="5" width="16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6384" width="9.140625" style="2"/>
  </cols>
  <sheetData>
    <row r="2" spans="1:15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</row>
    <row r="3" spans="1:15" ht="24.75" x14ac:dyDescent="0.55000000000000004">
      <c r="A3" s="30" t="s">
        <v>111</v>
      </c>
      <c r="B3" s="30" t="s">
        <v>111</v>
      </c>
      <c r="C3" s="30" t="s">
        <v>111</v>
      </c>
      <c r="D3" s="30" t="s">
        <v>111</v>
      </c>
      <c r="E3" s="30" t="s">
        <v>111</v>
      </c>
      <c r="F3" s="30" t="s">
        <v>111</v>
      </c>
      <c r="G3" s="30" t="s">
        <v>111</v>
      </c>
      <c r="H3" s="30" t="s">
        <v>111</v>
      </c>
      <c r="I3" s="30" t="s">
        <v>111</v>
      </c>
      <c r="J3" s="30" t="s">
        <v>111</v>
      </c>
      <c r="K3" s="30" t="s">
        <v>111</v>
      </c>
      <c r="L3" s="30" t="s">
        <v>111</v>
      </c>
      <c r="M3" s="30" t="s">
        <v>111</v>
      </c>
    </row>
    <row r="4" spans="1:15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</row>
    <row r="6" spans="1:15" ht="25.5" thickBot="1" x14ac:dyDescent="0.6">
      <c r="A6" s="29" t="s">
        <v>112</v>
      </c>
      <c r="B6" s="29" t="s">
        <v>112</v>
      </c>
      <c r="C6" s="29" t="s">
        <v>113</v>
      </c>
      <c r="D6" s="29" t="s">
        <v>113</v>
      </c>
      <c r="E6" s="29" t="s">
        <v>113</v>
      </c>
      <c r="F6" s="29" t="s">
        <v>113</v>
      </c>
      <c r="G6" s="29" t="s">
        <v>113</v>
      </c>
      <c r="I6" s="29" t="s">
        <v>114</v>
      </c>
      <c r="J6" s="29" t="s">
        <v>114</v>
      </c>
      <c r="K6" s="29" t="s">
        <v>114</v>
      </c>
      <c r="L6" s="29" t="s">
        <v>114</v>
      </c>
      <c r="M6" s="29" t="s">
        <v>114</v>
      </c>
    </row>
    <row r="7" spans="1:15" ht="25.5" thickBot="1" x14ac:dyDescent="0.6">
      <c r="A7" s="16" t="s">
        <v>115</v>
      </c>
      <c r="C7" s="16" t="s">
        <v>116</v>
      </c>
      <c r="E7" s="16" t="s">
        <v>117</v>
      </c>
      <c r="G7" s="16" t="s">
        <v>118</v>
      </c>
      <c r="I7" s="16" t="s">
        <v>116</v>
      </c>
      <c r="K7" s="16" t="s">
        <v>117</v>
      </c>
      <c r="M7" s="16" t="s">
        <v>118</v>
      </c>
    </row>
    <row r="8" spans="1:15" ht="24.75" thickBot="1" x14ac:dyDescent="0.6">
      <c r="A8" s="2" t="s">
        <v>84</v>
      </c>
      <c r="C8" s="6">
        <v>602637942</v>
      </c>
      <c r="D8" s="6"/>
      <c r="E8" s="6">
        <v>0</v>
      </c>
      <c r="F8" s="6"/>
      <c r="G8" s="6">
        <v>602637942</v>
      </c>
      <c r="H8" s="6"/>
      <c r="I8" s="6">
        <v>602637942</v>
      </c>
      <c r="J8" s="6"/>
      <c r="K8" s="6">
        <v>0</v>
      </c>
      <c r="L8" s="6"/>
      <c r="M8" s="6">
        <v>602637942</v>
      </c>
      <c r="N8" s="7"/>
      <c r="O8" s="7"/>
    </row>
    <row r="9" spans="1:15" ht="24.75" thickBot="1" x14ac:dyDescent="0.6">
      <c r="A9" s="2" t="s">
        <v>74</v>
      </c>
      <c r="C9" s="14">
        <f>SUM(C8:C8)</f>
        <v>602637942</v>
      </c>
      <c r="D9" s="7"/>
      <c r="E9" s="14">
        <f>SUM(E8:E8)</f>
        <v>0</v>
      </c>
      <c r="F9" s="7"/>
      <c r="G9" s="14">
        <f>SUM(G8:G8)</f>
        <v>602637942</v>
      </c>
      <c r="H9" s="7"/>
      <c r="I9" s="14">
        <f>SUM(I8:I8)</f>
        <v>602637942</v>
      </c>
      <c r="J9" s="7"/>
      <c r="K9" s="14">
        <f>SUM(K8:K8)</f>
        <v>0</v>
      </c>
      <c r="L9" s="7"/>
      <c r="M9" s="14">
        <f>SUM(M8:M8)</f>
        <v>602637942</v>
      </c>
      <c r="N9" s="7"/>
      <c r="O9" s="7"/>
    </row>
    <row r="10" spans="1:15" ht="24.75" thickTop="1" x14ac:dyDescent="0.55000000000000004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درآمدسرمایه‌گذاری در سهام</vt:lpstr>
      <vt:lpstr>درآمدسرمایه‌گذاری در اوراق بها</vt:lpstr>
      <vt:lpstr>درآمد سپرده بانکی</vt:lpstr>
      <vt:lpstr>سایر درآمدها</vt:lpstr>
      <vt:lpstr>سود اوراق بهادار</vt:lpstr>
      <vt:lpstr>سودسپرده بانکی</vt:lpstr>
      <vt:lpstr>درآمد سود سهام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2024-10-30T09:04:01Z</dcterms:modified>
</cp:coreProperties>
</file>