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صندوق ها\"/>
    </mc:Choice>
  </mc:AlternateContent>
  <xr:revisionPtr revIDLastSave="0" documentId="13_ncr:1_{9487ABB5-A4A0-4F0D-97B0-19728B2349CE}" xr6:coauthVersionLast="47" xr6:coauthVersionMax="47" xr10:uidLastSave="{00000000-0000-0000-0000-000000000000}"/>
  <bookViews>
    <workbookView xWindow="-120" yWindow="-120" windowWidth="29040" windowHeight="15720" tabRatio="920" activeTab="12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" sheetId="16" r:id="rId4"/>
    <sheet name="سود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externalReferences>
    <externalReference r:id="rId1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5" l="1"/>
  <c r="E10" i="15"/>
  <c r="E8" i="15"/>
  <c r="E9" i="15"/>
  <c r="E7" i="15"/>
  <c r="C11" i="15"/>
  <c r="E10" i="14"/>
  <c r="C10" i="14"/>
  <c r="K18" i="13"/>
  <c r="G18" i="13"/>
  <c r="K9" i="13"/>
  <c r="K10" i="13"/>
  <c r="K11" i="13"/>
  <c r="K12" i="13"/>
  <c r="K13" i="13"/>
  <c r="K14" i="13"/>
  <c r="K15" i="13"/>
  <c r="K16" i="13"/>
  <c r="K17" i="13"/>
  <c r="K8" i="13"/>
  <c r="G9" i="13"/>
  <c r="G10" i="13"/>
  <c r="G11" i="13"/>
  <c r="G12" i="13"/>
  <c r="G13" i="13"/>
  <c r="G14" i="13"/>
  <c r="G15" i="13"/>
  <c r="G16" i="13"/>
  <c r="G17" i="13"/>
  <c r="G8" i="13"/>
  <c r="C96" i="11"/>
  <c r="E96" i="11"/>
  <c r="G96" i="11"/>
  <c r="I96" i="11"/>
  <c r="K81" i="11" s="1"/>
  <c r="M96" i="11"/>
  <c r="O96" i="11"/>
  <c r="Q96" i="11"/>
  <c r="S96" i="11"/>
  <c r="U82" i="11" s="1"/>
  <c r="U81" i="11"/>
  <c r="U85" i="11"/>
  <c r="U88" i="11"/>
  <c r="U89" i="11"/>
  <c r="U93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8" i="11"/>
  <c r="E80" i="11"/>
  <c r="I80" i="11" s="1"/>
  <c r="E79" i="11"/>
  <c r="I79" i="11" s="1"/>
  <c r="E78" i="11"/>
  <c r="I78" i="11" s="1"/>
  <c r="E77" i="11"/>
  <c r="I77" i="11" s="1"/>
  <c r="E76" i="11"/>
  <c r="I76" i="11" s="1"/>
  <c r="E75" i="11"/>
  <c r="I75" i="11" s="1"/>
  <c r="E74" i="11"/>
  <c r="I74" i="11" s="1"/>
  <c r="E73" i="11"/>
  <c r="I73" i="11" s="1"/>
  <c r="E72" i="11"/>
  <c r="I72" i="11" s="1"/>
  <c r="E71" i="11"/>
  <c r="Q43" i="10"/>
  <c r="O43" i="10"/>
  <c r="M43" i="10"/>
  <c r="I43" i="10"/>
  <c r="G43" i="10"/>
  <c r="E43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2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8" i="10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8" i="9"/>
  <c r="E77" i="9"/>
  <c r="G77" i="9"/>
  <c r="I77" i="9"/>
  <c r="M77" i="9"/>
  <c r="O77" i="9"/>
  <c r="Q77" i="9"/>
  <c r="Q72" i="9"/>
  <c r="Q73" i="9"/>
  <c r="Q74" i="9"/>
  <c r="Q75" i="9"/>
  <c r="Q76" i="9"/>
  <c r="E73" i="9"/>
  <c r="E74" i="9"/>
  <c r="E75" i="9"/>
  <c r="E76" i="9"/>
  <c r="E71" i="9"/>
  <c r="E72" i="9"/>
  <c r="E69" i="9"/>
  <c r="E70" i="9"/>
  <c r="E67" i="9"/>
  <c r="E68" i="9"/>
  <c r="Q67" i="9"/>
  <c r="Q68" i="9"/>
  <c r="Q69" i="9"/>
  <c r="Q70" i="9"/>
  <c r="Q71" i="9"/>
  <c r="Q66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8" i="9"/>
  <c r="K18" i="7"/>
  <c r="I18" i="7"/>
  <c r="M18" i="7"/>
  <c r="K9" i="16"/>
  <c r="I9" i="16"/>
  <c r="E9" i="16"/>
  <c r="C9" i="16"/>
  <c r="M8" i="16"/>
  <c r="M9" i="16" s="1"/>
  <c r="G8" i="16"/>
  <c r="G9" i="16" s="1"/>
  <c r="M8" i="7"/>
  <c r="M9" i="7"/>
  <c r="M10" i="7"/>
  <c r="M11" i="7"/>
  <c r="M12" i="7"/>
  <c r="M13" i="7"/>
  <c r="M14" i="7"/>
  <c r="M15" i="7"/>
  <c r="M16" i="7"/>
  <c r="M17" i="7"/>
  <c r="G8" i="7"/>
  <c r="G9" i="7"/>
  <c r="G10" i="7"/>
  <c r="G11" i="7"/>
  <c r="G12" i="7"/>
  <c r="G13" i="7"/>
  <c r="G14" i="7"/>
  <c r="G15" i="7"/>
  <c r="G16" i="7"/>
  <c r="G17" i="7"/>
  <c r="K82" i="11" l="1"/>
  <c r="U95" i="11"/>
  <c r="U87" i="11"/>
  <c r="U94" i="11"/>
  <c r="U86" i="11"/>
  <c r="U91" i="11"/>
  <c r="U83" i="11"/>
  <c r="U92" i="11"/>
  <c r="U84" i="11"/>
  <c r="U90" i="11"/>
  <c r="U35" i="11"/>
  <c r="I71" i="11"/>
  <c r="U38" i="11" l="1"/>
  <c r="U23" i="11"/>
  <c r="U42" i="11"/>
  <c r="U36" i="11"/>
  <c r="U24" i="11"/>
  <c r="U68" i="11"/>
  <c r="U56" i="11"/>
  <c r="U13" i="11"/>
  <c r="U17" i="11"/>
  <c r="U43" i="11"/>
  <c r="U49" i="11"/>
  <c r="U51" i="11"/>
  <c r="U10" i="11"/>
  <c r="U70" i="11"/>
  <c r="U76" i="11"/>
  <c r="U22" i="11"/>
  <c r="U79" i="11"/>
  <c r="U40" i="11"/>
  <c r="U33" i="11"/>
  <c r="U26" i="11"/>
  <c r="U20" i="11"/>
  <c r="U59" i="11"/>
  <c r="U21" i="11"/>
  <c r="U53" i="11"/>
  <c r="U30" i="11"/>
  <c r="U15" i="11"/>
  <c r="U48" i="11"/>
  <c r="U41" i="11"/>
  <c r="U34" i="11"/>
  <c r="U28" i="11"/>
  <c r="U8" i="11"/>
  <c r="U45" i="11"/>
  <c r="U55" i="11"/>
  <c r="U67" i="11"/>
  <c r="U77" i="11"/>
  <c r="U46" i="11"/>
  <c r="U72" i="11"/>
  <c r="U64" i="11"/>
  <c r="U57" i="11"/>
  <c r="U50" i="11"/>
  <c r="U44" i="11"/>
  <c r="U39" i="11"/>
  <c r="U27" i="11"/>
  <c r="U69" i="11"/>
  <c r="U54" i="11"/>
  <c r="U80" i="11"/>
  <c r="U73" i="11"/>
  <c r="U65" i="11"/>
  <c r="U58" i="11"/>
  <c r="U52" i="11"/>
  <c r="U61" i="11"/>
  <c r="U78" i="11"/>
  <c r="U47" i="11"/>
  <c r="U62" i="11"/>
  <c r="U16" i="11"/>
  <c r="U9" i="11"/>
  <c r="U74" i="11"/>
  <c r="U66" i="11"/>
  <c r="U60" i="11"/>
  <c r="U19" i="11"/>
  <c r="U29" i="11"/>
  <c r="U11" i="11"/>
  <c r="U14" i="11"/>
  <c r="U71" i="11"/>
  <c r="U32" i="11"/>
  <c r="U25" i="11"/>
  <c r="U18" i="11"/>
  <c r="U12" i="11"/>
  <c r="U37" i="11"/>
  <c r="U63" i="11"/>
  <c r="U75" i="11"/>
  <c r="U31" i="11"/>
  <c r="K71" i="11"/>
  <c r="I18" i="13"/>
  <c r="E18" i="13"/>
  <c r="Q9" i="12"/>
  <c r="O9" i="12"/>
  <c r="M9" i="12"/>
  <c r="K9" i="12"/>
  <c r="I9" i="12"/>
  <c r="G9" i="12"/>
  <c r="E9" i="12"/>
  <c r="C9" i="12"/>
  <c r="S10" i="8"/>
  <c r="Q10" i="8"/>
  <c r="O10" i="8"/>
  <c r="M10" i="8"/>
  <c r="K10" i="8"/>
  <c r="I10" i="8"/>
  <c r="G18" i="7"/>
  <c r="E18" i="7"/>
  <c r="C18" i="7"/>
  <c r="I19" i="6"/>
  <c r="G19" i="6"/>
  <c r="E19" i="6"/>
  <c r="C19" i="6"/>
  <c r="AI10" i="3"/>
  <c r="AG10" i="3"/>
  <c r="AA10" i="3"/>
  <c r="W10" i="3"/>
  <c r="S10" i="3"/>
  <c r="Q10" i="3"/>
  <c r="W73" i="1"/>
  <c r="U73" i="1"/>
  <c r="O73" i="1"/>
  <c r="K73" i="1"/>
  <c r="G73" i="1"/>
  <c r="E73" i="1"/>
  <c r="U96" i="11" l="1"/>
  <c r="K22" i="11"/>
  <c r="K70" i="11"/>
  <c r="K78" i="11"/>
  <c r="K38" i="11"/>
  <c r="K30" i="11"/>
  <c r="K54" i="11"/>
  <c r="K46" i="11"/>
  <c r="K14" i="11"/>
  <c r="K62" i="11"/>
  <c r="K16" i="11"/>
  <c r="K24" i="11"/>
  <c r="K32" i="11"/>
  <c r="K40" i="11"/>
  <c r="K48" i="11"/>
  <c r="K56" i="11"/>
  <c r="K64" i="11"/>
  <c r="K79" i="11"/>
  <c r="K10" i="11"/>
  <c r="K73" i="11"/>
  <c r="K31" i="11"/>
  <c r="K21" i="11"/>
  <c r="K60" i="11"/>
  <c r="K59" i="11"/>
  <c r="K29" i="11"/>
  <c r="K66" i="11"/>
  <c r="K57" i="11"/>
  <c r="K8" i="11"/>
  <c r="K23" i="11"/>
  <c r="K76" i="11"/>
  <c r="K13" i="11"/>
  <c r="K52" i="11"/>
  <c r="K51" i="11"/>
  <c r="K67" i="11"/>
  <c r="K58" i="11"/>
  <c r="K49" i="11"/>
  <c r="K72" i="11"/>
  <c r="K15" i="11"/>
  <c r="K69" i="11"/>
  <c r="K44" i="11"/>
  <c r="K43" i="11"/>
  <c r="K68" i="11"/>
  <c r="K50" i="11"/>
  <c r="K41" i="11"/>
  <c r="K75" i="11"/>
  <c r="K61" i="11"/>
  <c r="K36" i="11"/>
  <c r="K35" i="11"/>
  <c r="K9" i="11"/>
  <c r="K42" i="11"/>
  <c r="K33" i="11"/>
  <c r="K63" i="11"/>
  <c r="K53" i="11"/>
  <c r="K65" i="11"/>
  <c r="K28" i="11"/>
  <c r="K27" i="11"/>
  <c r="K39" i="11"/>
  <c r="K34" i="11"/>
  <c r="K25" i="11"/>
  <c r="K55" i="11"/>
  <c r="K45" i="11"/>
  <c r="K74" i="11"/>
  <c r="K20" i="11"/>
  <c r="K19" i="11"/>
  <c r="K18" i="11"/>
  <c r="K26" i="11"/>
  <c r="K17" i="11"/>
  <c r="K47" i="11"/>
  <c r="K37" i="11"/>
  <c r="K77" i="11"/>
  <c r="K12" i="11"/>
  <c r="K11" i="11"/>
  <c r="K96" i="11" l="1"/>
</calcChain>
</file>

<file path=xl/sharedStrings.xml><?xml version="1.0" encoding="utf-8"?>
<sst xmlns="http://schemas.openxmlformats.org/spreadsheetml/2006/main" count="1449" uniqueCount="242">
  <si>
    <t>صندوق سرمایه‌گذاری مشترک امید توسعه</t>
  </si>
  <si>
    <t>صورت وضعیت پورتفوی</t>
  </si>
  <si>
    <t>برای ماه منتهی به 1403/08/30</t>
  </si>
  <si>
    <t>نام شرکت</t>
  </si>
  <si>
    <t>1403/07/30</t>
  </si>
  <si>
    <t>تغییرات طی دوره</t>
  </si>
  <si>
    <t>1403/08/30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</si>
  <si>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</si>
  <si>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</si>
  <si>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</si>
  <si>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</si>
  <si>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</si>
  <si>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</si>
  <si>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</si>
  <si>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</si>
  <si>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اختیارف شستا-950-1403/08/09</t>
  </si>
  <si>
    <t>0.00%</t>
  </si>
  <si>
    <t>ایران‌ خودرو</t>
  </si>
  <si>
    <t>0.07%</t>
  </si>
  <si>
    <t>بانک خاورمیانه</t>
  </si>
  <si>
    <t>0.91%</t>
  </si>
  <si>
    <t>بانک ملت</t>
  </si>
  <si>
    <t>0.98%</t>
  </si>
  <si>
    <t>بهمن  دیزل</t>
  </si>
  <si>
    <t>0.78%</t>
  </si>
  <si>
    <t>بیمه اتکایی ایران معین</t>
  </si>
  <si>
    <t>پارس‌ دارو</t>
  </si>
  <si>
    <t>3.59%</t>
  </si>
  <si>
    <t>پالایش نفت اصفهان</t>
  </si>
  <si>
    <t>0.26%</t>
  </si>
  <si>
    <t>پالایش نفت بندرعباس</t>
  </si>
  <si>
    <t>0.77%</t>
  </si>
  <si>
    <t>پالایش نفت تبریز</t>
  </si>
  <si>
    <t>1.61%</t>
  </si>
  <si>
    <t>پتروشیمی پردیس</t>
  </si>
  <si>
    <t>3.26%</t>
  </si>
  <si>
    <t>پتروشیمی تندگویان</t>
  </si>
  <si>
    <t>0.79%</t>
  </si>
  <si>
    <t>پتروشیمی زاگرس</t>
  </si>
  <si>
    <t>0.33%</t>
  </si>
  <si>
    <t>پتروشیمی‌شیراز</t>
  </si>
  <si>
    <t>0.96%</t>
  </si>
  <si>
    <t>تراکتورسازی‌ایران‌</t>
  </si>
  <si>
    <t>3.10%</t>
  </si>
  <si>
    <t>توزیع دارو پخش</t>
  </si>
  <si>
    <t>0.87%</t>
  </si>
  <si>
    <t>توسعه معدنی و صنعتی صبانور</t>
  </si>
  <si>
    <t>1.41%</t>
  </si>
  <si>
    <t>توسعه‌معادن‌وفلزات‌</t>
  </si>
  <si>
    <t>1.34%</t>
  </si>
  <si>
    <t>تولیدی چدن سازان</t>
  </si>
  <si>
    <t>0.52%</t>
  </si>
  <si>
    <t>داروپخش‌ (هلدینگ‌</t>
  </si>
  <si>
    <t>2.12%</t>
  </si>
  <si>
    <t>زغال سنگ پروده طبس</t>
  </si>
  <si>
    <t>0.59%</t>
  </si>
  <si>
    <t>سایپا</t>
  </si>
  <si>
    <t>0.16%</t>
  </si>
  <si>
    <t>سرمایه گذاری تامین اجتماعی</t>
  </si>
  <si>
    <t>1.89%</t>
  </si>
  <si>
    <t>سرمایه گذاری دارویی تامین</t>
  </si>
  <si>
    <t>0.73%</t>
  </si>
  <si>
    <t>سرمایه گذاری صدرتامین</t>
  </si>
  <si>
    <t>1.01%</t>
  </si>
  <si>
    <t>سرمایه‌ گذاری‌ آتیه‌ دماوند</t>
  </si>
  <si>
    <t>0.30%</t>
  </si>
  <si>
    <t>سرمایه‌گذاری‌ سپه‌</t>
  </si>
  <si>
    <t>6.69%</t>
  </si>
  <si>
    <t>سرمایه‌گذاری‌صندوق‌بازنشستگی‌</t>
  </si>
  <si>
    <t>4.79%</t>
  </si>
  <si>
    <t>سرمایه‌گذاری‌غدیر(هلدینگ‌</t>
  </si>
  <si>
    <t>7.00%</t>
  </si>
  <si>
    <t>سیمان خوزستان</t>
  </si>
  <si>
    <t>سیمان ساوه</t>
  </si>
  <si>
    <t>1.38%</t>
  </si>
  <si>
    <t>سیمان فارس نو</t>
  </si>
  <si>
    <t>1.14%</t>
  </si>
  <si>
    <t>سیمان فارس و خوزستان</t>
  </si>
  <si>
    <t>1.79%</t>
  </si>
  <si>
    <t>سیمان ممتازان کرمان</t>
  </si>
  <si>
    <t>0.18%</t>
  </si>
  <si>
    <t>سیمان‌ شمال‌</t>
  </si>
  <si>
    <t>3.00%</t>
  </si>
  <si>
    <t>سیمان‌هرمزگان‌</t>
  </si>
  <si>
    <t>2.38%</t>
  </si>
  <si>
    <t>شرکت صنایع غذایی مینو شرق</t>
  </si>
  <si>
    <t>0.51%</t>
  </si>
  <si>
    <t>صنایع پتروشیمی کرمانشاه</t>
  </si>
  <si>
    <t>0.99%</t>
  </si>
  <si>
    <t>صنایع‌ کاشی‌ و سرامیک‌ سینا</t>
  </si>
  <si>
    <t>0.84%</t>
  </si>
  <si>
    <t>صنعتی دوده فام</t>
  </si>
  <si>
    <t>فولاد آلیاژی ایران</t>
  </si>
  <si>
    <t>1.16%</t>
  </si>
  <si>
    <t>فولاد مبارکه اصفهان</t>
  </si>
  <si>
    <t>6.22%</t>
  </si>
  <si>
    <t>قاسم ایران</t>
  </si>
  <si>
    <t>0.06%</t>
  </si>
  <si>
    <t>گروه‌بهمن‌</t>
  </si>
  <si>
    <t>0.22%</t>
  </si>
  <si>
    <t>گسترش سوخت سبززاگرس(سهامی عام)</t>
  </si>
  <si>
    <t>0.53%</t>
  </si>
  <si>
    <t>گسترش نفت و گاز پارسیان</t>
  </si>
  <si>
    <t>7.85%</t>
  </si>
  <si>
    <t>گلتاش‌</t>
  </si>
  <si>
    <t>0.60%</t>
  </si>
  <si>
    <t>مبین انرژی خلیج فارس</t>
  </si>
  <si>
    <t>1.03%</t>
  </si>
  <si>
    <t>مدیریت صنعت شوینده ت.ص.بهشهر</t>
  </si>
  <si>
    <t>1.20%</t>
  </si>
  <si>
    <t>مس‌ شهیدباهنر</t>
  </si>
  <si>
    <t>ملی‌ صنایع‌ مس‌ ایران‌</t>
  </si>
  <si>
    <t>1.13%</t>
  </si>
  <si>
    <t>نفت سپاهان</t>
  </si>
  <si>
    <t>0.74%</t>
  </si>
  <si>
    <t>نفت‌ بهران‌</t>
  </si>
  <si>
    <t>نورایستا پلاستیک</t>
  </si>
  <si>
    <t>نوردوقطعات‌ فولادی‌</t>
  </si>
  <si>
    <t>کشت و دامداری فکا</t>
  </si>
  <si>
    <t>2.01%</t>
  </si>
  <si>
    <t>کویر تایر</t>
  </si>
  <si>
    <t>2.44%</t>
  </si>
  <si>
    <t>پتروشیمی جم پیلن</t>
  </si>
  <si>
    <t>0.12%</t>
  </si>
  <si>
    <t>معدنی و صنعتی گل گهر</t>
  </si>
  <si>
    <t>شمش طلا</t>
  </si>
  <si>
    <t>0.65%</t>
  </si>
  <si>
    <t>ح . حمل و نقل گهرترابر سیرجان</t>
  </si>
  <si>
    <t>0.01%</t>
  </si>
  <si>
    <t>موتوژن‌</t>
  </si>
  <si>
    <t>0.69%</t>
  </si>
  <si>
    <t>ح . موتوژن‌</t>
  </si>
  <si>
    <t>حمل و نقل گهرترابر سیرجان</t>
  </si>
  <si>
    <t>0.03%</t>
  </si>
  <si>
    <t/>
  </si>
  <si>
    <t>89.82%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</si>
  <si>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</si>
  <si>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</si>
  <si>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</si>
  <si>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</si>
  <si>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</si>
  <si>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</si>
  <si>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</si>
  <si>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</si>
  <si>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</si>
  <si>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دولت94-ش.خ030816</t>
  </si>
  <si>
    <t>بله</t>
  </si>
  <si>
    <t>1400/09/16</t>
  </si>
  <si>
    <t>1403/08/16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</si>
  <si>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</si>
  <si>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</si>
  <si>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</si>
  <si>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</si>
  <si>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</si>
  <si>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</si>
  <si>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</si>
  <si>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4491619461</t>
  </si>
  <si>
    <t>بانک پاسارگاد هفت تیر</t>
  </si>
  <si>
    <t>207-8100-15888888-1</t>
  </si>
  <si>
    <t xml:space="preserve">بانک خاورمیانه ظفر </t>
  </si>
  <si>
    <t>1009-10-810-707074687</t>
  </si>
  <si>
    <t>1.25%</t>
  </si>
  <si>
    <t>بانک خاورمیانه آفریقا</t>
  </si>
  <si>
    <t>100960935000000712</t>
  </si>
  <si>
    <t>0.21%</t>
  </si>
  <si>
    <t>بانک صادرات بورس کالا</t>
  </si>
  <si>
    <t>0219067620003</t>
  </si>
  <si>
    <t>0407313019003</t>
  </si>
  <si>
    <t>1.48%</t>
  </si>
  <si>
    <t>0407331272008</t>
  </si>
  <si>
    <t>0.64%</t>
  </si>
  <si>
    <t>بانک صادرات سپهبد قرنی</t>
  </si>
  <si>
    <t>0407352615002</t>
  </si>
  <si>
    <t xml:space="preserve">بانک صادرات سپهبد قرنی  </t>
  </si>
  <si>
    <t>0407385594006</t>
  </si>
  <si>
    <t>1.06%</t>
  </si>
  <si>
    <t>207303158888881</t>
  </si>
  <si>
    <t>1.70%</t>
  </si>
  <si>
    <t>8.04%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</si>
  <si>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</si>
  <si>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</si>
  <si>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</si>
  <si>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</si>
  <si>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</si>
  <si>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</si>
  <si>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</si>
  <si>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</si>
  <si>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</si>
  <si>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</si>
  <si>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</si>
  <si>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</si>
  <si>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</si>
  <si>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</si>
  <si>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1403/07/10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</si>
  <si>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</si>
  <si>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</si>
  <si>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</si>
  <si>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</si>
  <si>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</si>
  <si>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</si>
  <si>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</si>
  <si>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</si>
  <si>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</si>
  <si>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</si>
  <si>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</si>
  <si>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</si>
  <si>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</si>
  <si>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</si>
  <si>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</si>
  <si>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</si>
  <si>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</si>
  <si>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</si>
  <si>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</si>
  <si>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</si>
  <si>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1403/08/01</t>
  </si>
  <si>
    <t>ارزشیابی اوراق اختیارخ خودرو-2400-1403/09/07</t>
  </si>
  <si>
    <t>ارزشیابی اوراق اختیارخ خودرو-2600-1403/09/07</t>
  </si>
  <si>
    <t>ارزشیابی اوراق اختیارخ شستا-850-1403/09/14</t>
  </si>
  <si>
    <t>ارزشیابی اوراق اختیارخ شستا-950-1403/09/14</t>
  </si>
  <si>
    <t>ارزشیابی اوراق اختیارخ وبملت-2000-1403/09/28</t>
  </si>
  <si>
    <t>ارزشیابی اوراق اختیارخ وبملت-2200-1403/09/28</t>
  </si>
  <si>
    <t>درآمد ناشی از تغییر ارزش دارایی سهام اختیارف شستا-1100-1403/08/09</t>
  </si>
  <si>
    <t>ارزشیابی اوراق اختیارخ شستا-1100-1403/08/09</t>
  </si>
  <si>
    <t>ارزشیابی اوراق اختیارخ خساپا-2200-1403/08/30</t>
  </si>
  <si>
    <t>ارزشیابی اوراق اختیارخ خساپا-2400-1403/08/30</t>
  </si>
  <si>
    <t>-</t>
  </si>
  <si>
    <t>اختیارف شستا-1100-1403/07/11</t>
  </si>
  <si>
    <t>اختیارخ شستا-1100-1403/07/11</t>
  </si>
  <si>
    <t>اختیارخ شستا-950-1403/08/09</t>
  </si>
  <si>
    <t>اختیارخ شستا-1200-1403/08/09</t>
  </si>
  <si>
    <t>اختیارخ خودرو-2600-1403/07/04</t>
  </si>
  <si>
    <t>اختیارخ خودرو-2600-1403/08/02</t>
  </si>
  <si>
    <t>اختیارخ خساپا-2400-1403/07/25</t>
  </si>
  <si>
    <t>اختیارخ خساپا-2600-1403/07/25</t>
  </si>
  <si>
    <t>اختیارخ خساپا-2200-1403/08/30</t>
  </si>
  <si>
    <t>اختیارخ خساپا-2400-1403/08/30</t>
  </si>
  <si>
    <t>اختیارخ وبملت-1800-1403/07/25</t>
  </si>
  <si>
    <t>اختیارخ وبملت-1900-1403/07/25</t>
  </si>
  <si>
    <t>اختیارخ وبملت-2000-1403/07/25</t>
  </si>
  <si>
    <t>اختیارخ خودرو-2600-1403/09/07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</si>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</sst>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69" formatCode="#,##0_ ;\-#,##0\ "/>
  </numFmts>
  <fonts count="7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164" fontId="5" fillId="0" borderId="0" xfId="0" applyNumberFormat="1" applyFont="1" applyAlignment="1">
      <alignment horizontal="center" vertical="center" readingOrder="2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9" fontId="6" fillId="0" borderId="0" xfId="1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readingOrder="2"/>
    </xf>
    <xf numFmtId="10" fontId="5" fillId="0" borderId="0" xfId="2" applyNumberFormat="1" applyFont="1" applyFill="1" applyAlignment="1">
      <alignment horizontal="center" vertical="center" readingOrder="2"/>
    </xf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3" fontId="3" fillId="0" borderId="2" xfId="0" applyNumberFormat="1" applyFont="1" applyFill="1" applyBorder="1"/>
    <xf numFmtId="10" fontId="3" fillId="0" borderId="2" xfId="0" applyNumberFormat="1" applyFont="1" applyFill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3" fontId="3" fillId="0" borderId="0" xfId="0" applyNumberFormat="1" applyFont="1" applyFill="1" applyAlignment="1">
      <alignment horizontal="right" wrapText="1"/>
    </xf>
    <xf numFmtId="3" fontId="3" fillId="0" borderId="0" xfId="0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ghayouri/Desktop/&#1705;&#1583;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اختیار"/>
    </sheetNames>
    <sheetDataSet>
      <sheetData sheetId="0"/>
      <sheetData sheetId="1">
        <row r="34">
          <cell r="F34">
            <v>28944508</v>
          </cell>
        </row>
        <row r="35">
          <cell r="F35">
            <v>1518302611</v>
          </cell>
        </row>
        <row r="36">
          <cell r="F36">
            <v>100503690</v>
          </cell>
        </row>
        <row r="37">
          <cell r="F37">
            <v>797398271</v>
          </cell>
        </row>
        <row r="38">
          <cell r="F38">
            <v>1094718037</v>
          </cell>
        </row>
        <row r="39">
          <cell r="F39">
            <v>650832367</v>
          </cell>
        </row>
        <row r="40">
          <cell r="F40">
            <v>3000339640</v>
          </cell>
        </row>
        <row r="41">
          <cell r="F41">
            <v>10210023170</v>
          </cell>
        </row>
        <row r="42">
          <cell r="F42">
            <v>931839990</v>
          </cell>
        </row>
        <row r="43">
          <cell r="F43">
            <v>4523475247</v>
          </cell>
        </row>
        <row r="44">
          <cell r="F44">
            <v>0</v>
          </cell>
        </row>
        <row r="45">
          <cell r="F45">
            <v>5662589799</v>
          </cell>
        </row>
        <row r="46">
          <cell r="F46">
            <v>0</v>
          </cell>
        </row>
        <row r="47">
          <cell r="F4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7"/>
  <sheetViews>
    <sheetView rightToLeft="1" topLeftCell="E67" workbookViewId="0">
      <selection activeCell="Y76" sqref="Y76"/>
    </sheetView>
  </sheetViews>
  <sheetFormatPr defaultRowHeight="24" x14ac:dyDescent="0.55000000000000004"/>
  <cols>
    <col min="1" max="1" width="35.57031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6" style="3" customWidth="1"/>
    <col min="8" max="8" width="1" style="3" customWidth="1"/>
    <col min="9" max="9" width="18" style="3" customWidth="1"/>
    <col min="10" max="10" width="1" style="3" customWidth="1"/>
    <col min="11" max="11" width="22" style="3" customWidth="1"/>
    <col min="12" max="12" width="1" style="3" customWidth="1"/>
    <col min="13" max="13" width="19" style="3" customWidth="1"/>
    <col min="14" max="14" width="1" style="3" customWidth="1"/>
    <col min="15" max="15" width="22" style="3" customWidth="1"/>
    <col min="16" max="16" width="1" style="3" customWidth="1"/>
    <col min="17" max="17" width="19" style="3" customWidth="1"/>
    <col min="18" max="18" width="1" style="3" customWidth="1"/>
    <col min="19" max="19" width="17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 x14ac:dyDescent="0.55000000000000004">
      <c r="A6" s="2" t="s">
        <v>3</v>
      </c>
      <c r="C6" s="2" t="s">
        <v>214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 x14ac:dyDescent="0.55000000000000004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4.75" x14ac:dyDescent="0.55000000000000004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 x14ac:dyDescent="0.55000000000000004">
      <c r="A9" s="3" t="s">
        <v>15</v>
      </c>
      <c r="C9" s="7">
        <v>14000000</v>
      </c>
      <c r="D9" s="7"/>
      <c r="E9" s="7">
        <v>306968972</v>
      </c>
      <c r="F9" s="7"/>
      <c r="G9" s="7">
        <v>335913480</v>
      </c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0</v>
      </c>
      <c r="R9" s="7"/>
      <c r="S9" s="7">
        <v>0</v>
      </c>
      <c r="T9" s="7"/>
      <c r="U9" s="7">
        <v>0</v>
      </c>
      <c r="V9" s="7"/>
      <c r="W9" s="7">
        <v>0</v>
      </c>
      <c r="X9" s="7"/>
      <c r="Y9" s="7" t="s">
        <v>16</v>
      </c>
    </row>
    <row r="10" spans="1:25" x14ac:dyDescent="0.55000000000000004">
      <c r="A10" s="3" t="s">
        <v>17</v>
      </c>
      <c r="C10" s="7">
        <v>6037077</v>
      </c>
      <c r="D10" s="7"/>
      <c r="E10" s="7">
        <v>17566485797</v>
      </c>
      <c r="F10" s="7"/>
      <c r="G10" s="7">
        <v>12956496650.0042</v>
      </c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6037077</v>
      </c>
      <c r="R10" s="7"/>
      <c r="S10" s="7">
        <v>2920</v>
      </c>
      <c r="T10" s="7"/>
      <c r="U10" s="7">
        <v>17566485797</v>
      </c>
      <c r="V10" s="7"/>
      <c r="W10" s="7">
        <v>17523376664.202</v>
      </c>
      <c r="X10" s="7"/>
      <c r="Y10" s="7" t="s">
        <v>18</v>
      </c>
    </row>
    <row r="11" spans="1:25" x14ac:dyDescent="0.55000000000000004">
      <c r="A11" s="3" t="s">
        <v>19</v>
      </c>
      <c r="C11" s="7">
        <v>71100000</v>
      </c>
      <c r="D11" s="7"/>
      <c r="E11" s="7">
        <v>186950109647</v>
      </c>
      <c r="F11" s="7"/>
      <c r="G11" s="7">
        <v>188848823760</v>
      </c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71100000</v>
      </c>
      <c r="R11" s="7"/>
      <c r="S11" s="7">
        <v>3035</v>
      </c>
      <c r="T11" s="7"/>
      <c r="U11" s="7">
        <v>186950109647</v>
      </c>
      <c r="V11" s="7"/>
      <c r="W11" s="7">
        <v>214504558425</v>
      </c>
      <c r="X11" s="7"/>
      <c r="Y11" s="7" t="s">
        <v>20</v>
      </c>
    </row>
    <row r="12" spans="1:25" x14ac:dyDescent="0.55000000000000004">
      <c r="A12" s="3" t="s">
        <v>21</v>
      </c>
      <c r="C12" s="7">
        <v>133098532</v>
      </c>
      <c r="D12" s="7"/>
      <c r="E12" s="7">
        <v>187913606287</v>
      </c>
      <c r="F12" s="7"/>
      <c r="G12" s="7">
        <v>244899508704.745</v>
      </c>
      <c r="I12" s="7">
        <v>0</v>
      </c>
      <c r="J12" s="7"/>
      <c r="K12" s="7">
        <v>0</v>
      </c>
      <c r="L12" s="7"/>
      <c r="M12" s="7">
        <v>-33269000</v>
      </c>
      <c r="N12" s="7"/>
      <c r="O12" s="7">
        <v>66505859870</v>
      </c>
      <c r="P12" s="7"/>
      <c r="Q12" s="7">
        <v>99829532</v>
      </c>
      <c r="R12" s="7"/>
      <c r="S12" s="7">
        <v>2319</v>
      </c>
      <c r="T12" s="7"/>
      <c r="U12" s="7">
        <v>140943157597</v>
      </c>
      <c r="V12" s="7"/>
      <c r="W12" s="7">
        <v>230127231833.987</v>
      </c>
      <c r="X12" s="7"/>
      <c r="Y12" s="7" t="s">
        <v>22</v>
      </c>
    </row>
    <row r="13" spans="1:25" x14ac:dyDescent="0.55000000000000004">
      <c r="A13" s="3" t="s">
        <v>23</v>
      </c>
      <c r="C13" s="7">
        <v>67322904</v>
      </c>
      <c r="D13" s="7"/>
      <c r="E13" s="7">
        <v>373458785571</v>
      </c>
      <c r="F13" s="7"/>
      <c r="G13" s="7">
        <v>173128074749.74399</v>
      </c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67322904</v>
      </c>
      <c r="R13" s="7"/>
      <c r="S13" s="7">
        <v>2743</v>
      </c>
      <c r="T13" s="7"/>
      <c r="U13" s="7">
        <v>373458785571</v>
      </c>
      <c r="V13" s="7"/>
      <c r="W13" s="7">
        <v>183567958654.25201</v>
      </c>
      <c r="X13" s="7"/>
      <c r="Y13" s="7" t="s">
        <v>24</v>
      </c>
    </row>
    <row r="14" spans="1:25" x14ac:dyDescent="0.55000000000000004">
      <c r="A14" s="3" t="s">
        <v>25</v>
      </c>
      <c r="C14" s="7">
        <v>1562500</v>
      </c>
      <c r="D14" s="7"/>
      <c r="E14" s="7">
        <v>3833164849</v>
      </c>
      <c r="F14" s="7"/>
      <c r="G14" s="7">
        <v>3437238515.625</v>
      </c>
      <c r="I14" s="7">
        <v>0</v>
      </c>
      <c r="J14" s="7"/>
      <c r="K14" s="7">
        <v>0</v>
      </c>
      <c r="L14" s="7"/>
      <c r="M14" s="7">
        <v>-1562500</v>
      </c>
      <c r="N14" s="7"/>
      <c r="O14" s="7">
        <v>3559941607</v>
      </c>
      <c r="P14" s="7"/>
      <c r="Q14" s="7">
        <v>0</v>
      </c>
      <c r="R14" s="7"/>
      <c r="S14" s="7">
        <v>0</v>
      </c>
      <c r="T14" s="7"/>
      <c r="U14" s="7">
        <v>0</v>
      </c>
      <c r="V14" s="7"/>
      <c r="W14" s="7">
        <v>0</v>
      </c>
      <c r="X14" s="7"/>
      <c r="Y14" s="7" t="s">
        <v>16</v>
      </c>
    </row>
    <row r="15" spans="1:25" x14ac:dyDescent="0.55000000000000004">
      <c r="A15" s="3" t="s">
        <v>26</v>
      </c>
      <c r="C15" s="7">
        <v>16925390</v>
      </c>
      <c r="D15" s="7"/>
      <c r="E15" s="7">
        <v>797122736942</v>
      </c>
      <c r="F15" s="7"/>
      <c r="G15" s="7">
        <v>765186625113.66003</v>
      </c>
      <c r="I15" s="7">
        <v>271302</v>
      </c>
      <c r="J15" s="7"/>
      <c r="K15" s="7">
        <v>12932312507</v>
      </c>
      <c r="L15" s="7"/>
      <c r="M15" s="7">
        <v>0</v>
      </c>
      <c r="N15" s="7"/>
      <c r="O15" s="7">
        <v>0</v>
      </c>
      <c r="P15" s="7"/>
      <c r="Q15" s="7">
        <v>17196692</v>
      </c>
      <c r="R15" s="7"/>
      <c r="S15" s="7">
        <v>49560</v>
      </c>
      <c r="T15" s="7"/>
      <c r="U15" s="7">
        <v>810055049449</v>
      </c>
      <c r="V15" s="7"/>
      <c r="W15" s="7">
        <v>847197060589.65601</v>
      </c>
      <c r="X15" s="7"/>
      <c r="Y15" s="7" t="s">
        <v>27</v>
      </c>
    </row>
    <row r="16" spans="1:25" x14ac:dyDescent="0.55000000000000004">
      <c r="A16" s="3" t="s">
        <v>28</v>
      </c>
      <c r="C16" s="7">
        <v>41932695</v>
      </c>
      <c r="D16" s="7"/>
      <c r="E16" s="7">
        <v>214413646464</v>
      </c>
      <c r="F16" s="7"/>
      <c r="G16" s="7">
        <v>136345732365.19701</v>
      </c>
      <c r="I16" s="7">
        <v>0</v>
      </c>
      <c r="J16" s="7"/>
      <c r="K16" s="7">
        <v>0</v>
      </c>
      <c r="L16" s="7"/>
      <c r="M16" s="7">
        <v>-25000000</v>
      </c>
      <c r="N16" s="7"/>
      <c r="O16" s="7">
        <v>89330731317</v>
      </c>
      <c r="P16" s="7"/>
      <c r="Q16" s="7">
        <v>16932695</v>
      </c>
      <c r="R16" s="7"/>
      <c r="S16" s="7">
        <v>3676</v>
      </c>
      <c r="T16" s="7"/>
      <c r="U16" s="7">
        <v>86581625119</v>
      </c>
      <c r="V16" s="7"/>
      <c r="W16" s="7">
        <v>61874231528.420998</v>
      </c>
      <c r="X16" s="7"/>
      <c r="Y16" s="7" t="s">
        <v>29</v>
      </c>
    </row>
    <row r="17" spans="1:25" x14ac:dyDescent="0.55000000000000004">
      <c r="A17" s="3" t="s">
        <v>30</v>
      </c>
      <c r="C17" s="7">
        <v>25541711</v>
      </c>
      <c r="D17" s="7"/>
      <c r="E17" s="7">
        <v>211555543401</v>
      </c>
      <c r="F17" s="7"/>
      <c r="G17" s="7">
        <v>171634627660.15799</v>
      </c>
      <c r="I17" s="7">
        <v>0</v>
      </c>
      <c r="J17" s="7"/>
      <c r="K17" s="7">
        <v>0</v>
      </c>
      <c r="L17" s="7"/>
      <c r="M17" s="7">
        <v>-83355</v>
      </c>
      <c r="N17" s="7"/>
      <c r="O17" s="7">
        <v>621442799</v>
      </c>
      <c r="P17" s="7"/>
      <c r="Q17" s="7">
        <v>25458356</v>
      </c>
      <c r="R17" s="7"/>
      <c r="S17" s="7">
        <v>7210</v>
      </c>
      <c r="T17" s="7"/>
      <c r="U17" s="7">
        <v>210865134982</v>
      </c>
      <c r="V17" s="7"/>
      <c r="W17" s="7">
        <v>182462596016.77802</v>
      </c>
      <c r="X17" s="7"/>
      <c r="Y17" s="7" t="s">
        <v>31</v>
      </c>
    </row>
    <row r="18" spans="1:25" x14ac:dyDescent="0.55000000000000004">
      <c r="A18" s="3" t="s">
        <v>32</v>
      </c>
      <c r="C18" s="7">
        <v>33214162</v>
      </c>
      <c r="D18" s="7"/>
      <c r="E18" s="7">
        <v>455624759326</v>
      </c>
      <c r="F18" s="7"/>
      <c r="G18" s="7">
        <v>347003811606.41101</v>
      </c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33214162</v>
      </c>
      <c r="R18" s="7"/>
      <c r="S18" s="7">
        <v>11490</v>
      </c>
      <c r="T18" s="7"/>
      <c r="U18" s="7">
        <v>455624759326</v>
      </c>
      <c r="V18" s="7"/>
      <c r="W18" s="7">
        <v>379360018587.789</v>
      </c>
      <c r="X18" s="7"/>
      <c r="Y18" s="7" t="s">
        <v>33</v>
      </c>
    </row>
    <row r="19" spans="1:25" x14ac:dyDescent="0.55000000000000004">
      <c r="A19" s="3" t="s">
        <v>34</v>
      </c>
      <c r="C19" s="7">
        <v>3402614</v>
      </c>
      <c r="D19" s="7"/>
      <c r="E19" s="7">
        <v>252665539275</v>
      </c>
      <c r="F19" s="7"/>
      <c r="G19" s="7">
        <v>682392834121.72498</v>
      </c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3402614</v>
      </c>
      <c r="R19" s="7"/>
      <c r="S19" s="7">
        <v>227180</v>
      </c>
      <c r="T19" s="7"/>
      <c r="U19" s="7">
        <v>252665539275</v>
      </c>
      <c r="V19" s="7"/>
      <c r="W19" s="7">
        <v>768406463721.30603</v>
      </c>
      <c r="X19" s="7"/>
      <c r="Y19" s="7" t="s">
        <v>35</v>
      </c>
    </row>
    <row r="20" spans="1:25" x14ac:dyDescent="0.55000000000000004">
      <c r="A20" s="3" t="s">
        <v>36</v>
      </c>
      <c r="C20" s="7">
        <v>17051968</v>
      </c>
      <c r="D20" s="7"/>
      <c r="E20" s="7">
        <v>178002229923</v>
      </c>
      <c r="F20" s="7"/>
      <c r="G20" s="7">
        <v>179844898266.14401</v>
      </c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17051968</v>
      </c>
      <c r="R20" s="7"/>
      <c r="S20" s="7">
        <v>10990</v>
      </c>
      <c r="T20" s="7"/>
      <c r="U20" s="7">
        <v>178002229923</v>
      </c>
      <c r="V20" s="7"/>
      <c r="W20" s="7">
        <v>186286091606.496</v>
      </c>
      <c r="X20" s="7"/>
      <c r="Y20" s="7" t="s">
        <v>37</v>
      </c>
    </row>
    <row r="21" spans="1:25" x14ac:dyDescent="0.55000000000000004">
      <c r="A21" s="3" t="s">
        <v>38</v>
      </c>
      <c r="C21" s="7">
        <v>590000</v>
      </c>
      <c r="D21" s="7"/>
      <c r="E21" s="7">
        <v>80307188016</v>
      </c>
      <c r="F21" s="7"/>
      <c r="G21" s="7">
        <v>65364254775</v>
      </c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590000</v>
      </c>
      <c r="R21" s="7"/>
      <c r="S21" s="7">
        <v>132150</v>
      </c>
      <c r="T21" s="7"/>
      <c r="U21" s="7">
        <v>80307188016</v>
      </c>
      <c r="V21" s="7"/>
      <c r="W21" s="7">
        <v>77504587425</v>
      </c>
      <c r="X21" s="7"/>
      <c r="Y21" s="7" t="s">
        <v>39</v>
      </c>
    </row>
    <row r="22" spans="1:25" x14ac:dyDescent="0.55000000000000004">
      <c r="A22" s="3" t="s">
        <v>40</v>
      </c>
      <c r="C22" s="7">
        <v>7137123</v>
      </c>
      <c r="D22" s="7"/>
      <c r="E22" s="7">
        <v>149798335525</v>
      </c>
      <c r="F22" s="7"/>
      <c r="G22" s="7">
        <v>193896979039.039</v>
      </c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7137123</v>
      </c>
      <c r="R22" s="7"/>
      <c r="S22" s="7">
        <v>31810</v>
      </c>
      <c r="T22" s="7"/>
      <c r="U22" s="7">
        <v>149798335525</v>
      </c>
      <c r="V22" s="7"/>
      <c r="W22" s="7">
        <v>225681042928.35199</v>
      </c>
      <c r="X22" s="7"/>
      <c r="Y22" s="7" t="s">
        <v>41</v>
      </c>
    </row>
    <row r="23" spans="1:25" x14ac:dyDescent="0.55000000000000004">
      <c r="A23" s="3" t="s">
        <v>42</v>
      </c>
      <c r="C23" s="7">
        <v>60067417</v>
      </c>
      <c r="D23" s="7"/>
      <c r="E23" s="7">
        <v>365205864551</v>
      </c>
      <c r="F23" s="7"/>
      <c r="G23" s="7">
        <v>617998664242.59802</v>
      </c>
      <c r="I23" s="7">
        <v>0</v>
      </c>
      <c r="J23" s="7"/>
      <c r="K23" s="7">
        <v>0</v>
      </c>
      <c r="L23" s="7"/>
      <c r="M23" s="7">
        <v>-200000</v>
      </c>
      <c r="N23" s="7"/>
      <c r="O23" s="7">
        <v>2477172629</v>
      </c>
      <c r="P23" s="7"/>
      <c r="Q23" s="7">
        <v>59867417</v>
      </c>
      <c r="R23" s="7"/>
      <c r="S23" s="7">
        <v>12300</v>
      </c>
      <c r="T23" s="7"/>
      <c r="U23" s="7">
        <v>363989877972</v>
      </c>
      <c r="V23" s="7"/>
      <c r="W23" s="7">
        <v>731987832186.85498</v>
      </c>
      <c r="X23" s="7"/>
      <c r="Y23" s="7" t="s">
        <v>43</v>
      </c>
    </row>
    <row r="24" spans="1:25" x14ac:dyDescent="0.55000000000000004">
      <c r="A24" s="3" t="s">
        <v>44</v>
      </c>
      <c r="C24" s="7">
        <v>9728038</v>
      </c>
      <c r="D24" s="7"/>
      <c r="E24" s="7">
        <v>303895204492</v>
      </c>
      <c r="F24" s="7"/>
      <c r="G24" s="7">
        <v>177834172038.021</v>
      </c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9728038</v>
      </c>
      <c r="R24" s="7"/>
      <c r="S24" s="7">
        <v>21100</v>
      </c>
      <c r="T24" s="7"/>
      <c r="U24" s="7">
        <v>303895204492</v>
      </c>
      <c r="V24" s="7"/>
      <c r="W24" s="7">
        <v>204040295269.29001</v>
      </c>
      <c r="X24" s="7"/>
      <c r="Y24" s="7" t="s">
        <v>45</v>
      </c>
    </row>
    <row r="25" spans="1:25" x14ac:dyDescent="0.55000000000000004">
      <c r="A25" s="3" t="s">
        <v>46</v>
      </c>
      <c r="C25" s="7">
        <v>56125194</v>
      </c>
      <c r="D25" s="7"/>
      <c r="E25" s="7">
        <v>373179195143</v>
      </c>
      <c r="F25" s="7"/>
      <c r="G25" s="7">
        <v>346463656884.297</v>
      </c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56125194</v>
      </c>
      <c r="R25" s="7"/>
      <c r="S25" s="7">
        <v>5960</v>
      </c>
      <c r="T25" s="7"/>
      <c r="U25" s="7">
        <v>373179195143</v>
      </c>
      <c r="V25" s="7"/>
      <c r="W25" s="7">
        <v>332515844610.37201</v>
      </c>
      <c r="X25" s="7"/>
      <c r="Y25" s="7" t="s">
        <v>47</v>
      </c>
    </row>
    <row r="26" spans="1:25" x14ac:dyDescent="0.55000000000000004">
      <c r="A26" s="3" t="s">
        <v>48</v>
      </c>
      <c r="C26" s="7">
        <v>76796991</v>
      </c>
      <c r="D26" s="7"/>
      <c r="E26" s="7">
        <v>237435947567</v>
      </c>
      <c r="F26" s="7"/>
      <c r="G26" s="7">
        <v>203904270621.38199</v>
      </c>
      <c r="I26" s="7">
        <v>18706890</v>
      </c>
      <c r="J26" s="7"/>
      <c r="K26" s="7">
        <v>55523319877</v>
      </c>
      <c r="L26" s="7"/>
      <c r="M26" s="7">
        <v>0</v>
      </c>
      <c r="N26" s="7"/>
      <c r="O26" s="7">
        <v>0</v>
      </c>
      <c r="P26" s="7"/>
      <c r="Q26" s="7">
        <v>95503881</v>
      </c>
      <c r="R26" s="7"/>
      <c r="S26" s="7">
        <v>3339</v>
      </c>
      <c r="T26" s="7"/>
      <c r="U26" s="7">
        <v>292959267444</v>
      </c>
      <c r="V26" s="7"/>
      <c r="W26" s="7">
        <v>316990078279.979</v>
      </c>
      <c r="X26" s="7"/>
      <c r="Y26" s="7" t="s">
        <v>49</v>
      </c>
    </row>
    <row r="27" spans="1:25" x14ac:dyDescent="0.55000000000000004">
      <c r="A27" s="3" t="s">
        <v>50</v>
      </c>
      <c r="C27" s="7">
        <v>72357391</v>
      </c>
      <c r="D27" s="7"/>
      <c r="E27" s="7">
        <v>155412277588</v>
      </c>
      <c r="F27" s="7"/>
      <c r="G27" s="7">
        <v>105229002797.95399</v>
      </c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72357391</v>
      </c>
      <c r="R27" s="7"/>
      <c r="S27" s="7">
        <v>1699</v>
      </c>
      <c r="T27" s="7"/>
      <c r="U27" s="7">
        <v>155412277588</v>
      </c>
      <c r="V27" s="7"/>
      <c r="W27" s="7">
        <v>122203742825.511</v>
      </c>
      <c r="X27" s="7"/>
      <c r="Y27" s="7" t="s">
        <v>51</v>
      </c>
    </row>
    <row r="28" spans="1:25" x14ac:dyDescent="0.55000000000000004">
      <c r="A28" s="3" t="s">
        <v>52</v>
      </c>
      <c r="C28" s="7">
        <v>41604131</v>
      </c>
      <c r="D28" s="7"/>
      <c r="E28" s="7">
        <v>440169773494</v>
      </c>
      <c r="F28" s="7"/>
      <c r="G28" s="7">
        <v>538049189331.35498</v>
      </c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41604131</v>
      </c>
      <c r="R28" s="7"/>
      <c r="S28" s="7">
        <v>12070</v>
      </c>
      <c r="T28" s="7"/>
      <c r="U28" s="7">
        <v>440169773494</v>
      </c>
      <c r="V28" s="7"/>
      <c r="W28" s="7">
        <v>499173998096.039</v>
      </c>
      <c r="X28" s="7"/>
      <c r="Y28" s="7" t="s">
        <v>53</v>
      </c>
    </row>
    <row r="29" spans="1:25" x14ac:dyDescent="0.55000000000000004">
      <c r="A29" s="3" t="s">
        <v>54</v>
      </c>
      <c r="C29" s="7">
        <v>10766819</v>
      </c>
      <c r="D29" s="7"/>
      <c r="E29" s="7">
        <v>254471541809</v>
      </c>
      <c r="F29" s="7"/>
      <c r="G29" s="7">
        <v>150373727798.647</v>
      </c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10766819</v>
      </c>
      <c r="R29" s="7"/>
      <c r="S29" s="7">
        <v>12960</v>
      </c>
      <c r="T29" s="7"/>
      <c r="U29" s="7">
        <v>254471541809</v>
      </c>
      <c r="V29" s="7"/>
      <c r="W29" s="7">
        <v>138707723293.272</v>
      </c>
      <c r="X29" s="7"/>
      <c r="Y29" s="7" t="s">
        <v>55</v>
      </c>
    </row>
    <row r="30" spans="1:25" x14ac:dyDescent="0.55000000000000004">
      <c r="A30" s="3" t="s">
        <v>56</v>
      </c>
      <c r="C30" s="7">
        <v>48180816</v>
      </c>
      <c r="D30" s="7"/>
      <c r="E30" s="7">
        <v>128585070795</v>
      </c>
      <c r="F30" s="7"/>
      <c r="G30" s="7">
        <v>102637142330.306</v>
      </c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15140816</v>
      </c>
      <c r="R30" s="7"/>
      <c r="S30" s="7">
        <v>2517</v>
      </c>
      <c r="T30" s="7"/>
      <c r="U30" s="7">
        <v>40407844012</v>
      </c>
      <c r="V30" s="7"/>
      <c r="W30" s="7">
        <v>37882682740.461601</v>
      </c>
      <c r="X30" s="7"/>
      <c r="Y30" s="7" t="s">
        <v>57</v>
      </c>
    </row>
    <row r="31" spans="1:25" x14ac:dyDescent="0.55000000000000004">
      <c r="A31" s="3" t="s">
        <v>58</v>
      </c>
      <c r="C31" s="7">
        <v>408649836</v>
      </c>
      <c r="D31" s="7"/>
      <c r="E31" s="7">
        <v>427478445169</v>
      </c>
      <c r="F31" s="7"/>
      <c r="G31" s="7">
        <v>382251485676.72803</v>
      </c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408649836</v>
      </c>
      <c r="R31" s="7"/>
      <c r="S31" s="7">
        <v>1097</v>
      </c>
      <c r="T31" s="7"/>
      <c r="U31" s="7">
        <v>427478445169</v>
      </c>
      <c r="V31" s="7"/>
      <c r="W31" s="7">
        <v>445621551314.953</v>
      </c>
      <c r="X31" s="7"/>
      <c r="Y31" s="7" t="s">
        <v>59</v>
      </c>
    </row>
    <row r="32" spans="1:25" x14ac:dyDescent="0.55000000000000004">
      <c r="A32" s="3" t="s">
        <v>60</v>
      </c>
      <c r="C32" s="7">
        <v>8397292</v>
      </c>
      <c r="D32" s="7"/>
      <c r="E32" s="7">
        <v>103919785303</v>
      </c>
      <c r="F32" s="7"/>
      <c r="G32" s="7">
        <v>170619386621.54401</v>
      </c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8397292</v>
      </c>
      <c r="R32" s="7"/>
      <c r="S32" s="7">
        <v>20530</v>
      </c>
      <c r="T32" s="7"/>
      <c r="U32" s="7">
        <v>103919785303</v>
      </c>
      <c r="V32" s="7"/>
      <c r="W32" s="7">
        <v>171370646151.67801</v>
      </c>
      <c r="X32" s="7"/>
      <c r="Y32" s="7" t="s">
        <v>61</v>
      </c>
    </row>
    <row r="33" spans="1:25" x14ac:dyDescent="0.55000000000000004">
      <c r="A33" s="3" t="s">
        <v>62</v>
      </c>
      <c r="C33" s="7">
        <v>23612395</v>
      </c>
      <c r="D33" s="7"/>
      <c r="E33" s="7">
        <v>222840440645</v>
      </c>
      <c r="F33" s="7"/>
      <c r="G33" s="7">
        <v>211716549272.745</v>
      </c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23612395</v>
      </c>
      <c r="R33" s="7"/>
      <c r="S33" s="7">
        <v>10100</v>
      </c>
      <c r="T33" s="7"/>
      <c r="U33" s="7">
        <v>222840440645</v>
      </c>
      <c r="V33" s="7"/>
      <c r="W33" s="7">
        <v>237066202622.47501</v>
      </c>
      <c r="X33" s="7"/>
      <c r="Y33" s="7" t="s">
        <v>63</v>
      </c>
    </row>
    <row r="34" spans="1:25" x14ac:dyDescent="0.55000000000000004">
      <c r="A34" s="3" t="s">
        <v>64</v>
      </c>
      <c r="C34" s="7">
        <v>10913082</v>
      </c>
      <c r="D34" s="7"/>
      <c r="E34" s="7">
        <v>90808523547</v>
      </c>
      <c r="F34" s="7"/>
      <c r="G34" s="7">
        <v>65414339447.462997</v>
      </c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10913082</v>
      </c>
      <c r="R34" s="7"/>
      <c r="S34" s="7">
        <v>6560</v>
      </c>
      <c r="T34" s="7"/>
      <c r="U34" s="7">
        <v>90808523547</v>
      </c>
      <c r="V34" s="7"/>
      <c r="W34" s="7">
        <v>71163858503.376007</v>
      </c>
      <c r="X34" s="7"/>
      <c r="Y34" s="7" t="s">
        <v>65</v>
      </c>
    </row>
    <row r="35" spans="1:25" x14ac:dyDescent="0.55000000000000004">
      <c r="A35" s="3" t="s">
        <v>66</v>
      </c>
      <c r="C35" s="7">
        <v>333953104</v>
      </c>
      <c r="D35" s="7"/>
      <c r="E35" s="7">
        <v>1226274323097</v>
      </c>
      <c r="F35" s="7"/>
      <c r="G35" s="7">
        <v>1365376499507.3301</v>
      </c>
      <c r="I35" s="7">
        <v>0</v>
      </c>
      <c r="J35" s="7"/>
      <c r="K35" s="7">
        <v>0</v>
      </c>
      <c r="L35" s="7"/>
      <c r="M35" s="7">
        <v>-5000000</v>
      </c>
      <c r="N35" s="7"/>
      <c r="O35" s="7">
        <v>24518243408</v>
      </c>
      <c r="P35" s="7"/>
      <c r="Q35" s="7">
        <v>328953104</v>
      </c>
      <c r="R35" s="7"/>
      <c r="S35" s="7">
        <v>4823</v>
      </c>
      <c r="T35" s="7"/>
      <c r="U35" s="7">
        <v>1207914345180</v>
      </c>
      <c r="V35" s="7"/>
      <c r="W35" s="7">
        <v>1577100902709.48</v>
      </c>
      <c r="X35" s="7"/>
      <c r="Y35" s="7" t="s">
        <v>67</v>
      </c>
    </row>
    <row r="36" spans="1:25" x14ac:dyDescent="0.55000000000000004">
      <c r="A36" s="3" t="s">
        <v>68</v>
      </c>
      <c r="C36" s="7">
        <v>62975330</v>
      </c>
      <c r="D36" s="7"/>
      <c r="E36" s="7">
        <v>651036125469</v>
      </c>
      <c r="F36" s="7"/>
      <c r="G36" s="7">
        <v>1051064523745.33</v>
      </c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62975330</v>
      </c>
      <c r="R36" s="7"/>
      <c r="S36" s="7">
        <v>18060</v>
      </c>
      <c r="T36" s="7"/>
      <c r="U36" s="7">
        <v>651036125469</v>
      </c>
      <c r="V36" s="7"/>
      <c r="W36" s="7">
        <v>1130567319764.1899</v>
      </c>
      <c r="X36" s="7"/>
      <c r="Y36" s="7" t="s">
        <v>69</v>
      </c>
    </row>
    <row r="37" spans="1:25" x14ac:dyDescent="0.55000000000000004">
      <c r="A37" s="3" t="s">
        <v>70</v>
      </c>
      <c r="C37" s="7">
        <v>196010367</v>
      </c>
      <c r="D37" s="7"/>
      <c r="E37" s="7">
        <v>831093715459</v>
      </c>
      <c r="F37" s="7"/>
      <c r="G37" s="7">
        <v>1322991475098.02</v>
      </c>
      <c r="I37" s="7">
        <v>14581113</v>
      </c>
      <c r="J37" s="7"/>
      <c r="K37" s="7">
        <v>106847642065</v>
      </c>
      <c r="L37" s="7"/>
      <c r="M37" s="7">
        <v>0</v>
      </c>
      <c r="N37" s="7"/>
      <c r="O37" s="7">
        <v>0</v>
      </c>
      <c r="P37" s="7"/>
      <c r="Q37" s="7">
        <v>210591480</v>
      </c>
      <c r="R37" s="7"/>
      <c r="S37" s="7">
        <v>7880</v>
      </c>
      <c r="T37" s="7"/>
      <c r="U37" s="7">
        <v>937941357524</v>
      </c>
      <c r="V37" s="7"/>
      <c r="W37" s="7">
        <v>1649587070268.72</v>
      </c>
      <c r="X37" s="7"/>
      <c r="Y37" s="7" t="s">
        <v>71</v>
      </c>
    </row>
    <row r="38" spans="1:25" x14ac:dyDescent="0.55000000000000004">
      <c r="A38" s="3" t="s">
        <v>72</v>
      </c>
      <c r="C38" s="7">
        <v>8302349</v>
      </c>
      <c r="D38" s="7"/>
      <c r="E38" s="7">
        <v>196757013556</v>
      </c>
      <c r="F38" s="7"/>
      <c r="G38" s="7">
        <v>286542424814.18402</v>
      </c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8302349</v>
      </c>
      <c r="R38" s="7"/>
      <c r="S38" s="7">
        <v>40420</v>
      </c>
      <c r="T38" s="7"/>
      <c r="U38" s="7">
        <v>196757013556</v>
      </c>
      <c r="V38" s="7"/>
      <c r="W38" s="7">
        <v>333584239947.849</v>
      </c>
      <c r="X38" s="7"/>
      <c r="Y38" s="7" t="s">
        <v>47</v>
      </c>
    </row>
    <row r="39" spans="1:25" x14ac:dyDescent="0.55000000000000004">
      <c r="A39" s="3" t="s">
        <v>73</v>
      </c>
      <c r="C39" s="7">
        <v>52019947</v>
      </c>
      <c r="D39" s="7"/>
      <c r="E39" s="7">
        <v>118851036667</v>
      </c>
      <c r="F39" s="7"/>
      <c r="G39" s="7">
        <v>283373147168.11798</v>
      </c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52019947</v>
      </c>
      <c r="R39" s="7"/>
      <c r="S39" s="7">
        <v>6310</v>
      </c>
      <c r="T39" s="7"/>
      <c r="U39" s="7">
        <v>118851036667</v>
      </c>
      <c r="V39" s="7"/>
      <c r="W39" s="7">
        <v>326292802669.85901</v>
      </c>
      <c r="X39" s="7"/>
      <c r="Y39" s="7" t="s">
        <v>74</v>
      </c>
    </row>
    <row r="40" spans="1:25" x14ac:dyDescent="0.55000000000000004">
      <c r="A40" s="3" t="s">
        <v>75</v>
      </c>
      <c r="C40" s="7">
        <v>10936278</v>
      </c>
      <c r="D40" s="7"/>
      <c r="E40" s="7">
        <v>167238714027</v>
      </c>
      <c r="F40" s="7"/>
      <c r="G40" s="7">
        <v>232969969136.63699</v>
      </c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10936278</v>
      </c>
      <c r="R40" s="7"/>
      <c r="S40" s="7">
        <v>24820</v>
      </c>
      <c r="T40" s="7"/>
      <c r="U40" s="7">
        <v>167238714027</v>
      </c>
      <c r="V40" s="7"/>
      <c r="W40" s="7">
        <v>269823361361.23801</v>
      </c>
      <c r="X40" s="7"/>
      <c r="Y40" s="7" t="s">
        <v>76</v>
      </c>
    </row>
    <row r="41" spans="1:25" x14ac:dyDescent="0.55000000000000004">
      <c r="A41" s="3" t="s">
        <v>77</v>
      </c>
      <c r="C41" s="7">
        <v>10814617</v>
      </c>
      <c r="D41" s="7"/>
      <c r="E41" s="7">
        <v>406411367866</v>
      </c>
      <c r="F41" s="7"/>
      <c r="G41" s="7">
        <v>374216899704.26801</v>
      </c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10814617</v>
      </c>
      <c r="R41" s="7"/>
      <c r="S41" s="7">
        <v>39180</v>
      </c>
      <c r="T41" s="7"/>
      <c r="U41" s="7">
        <v>406411367866</v>
      </c>
      <c r="V41" s="7"/>
      <c r="W41" s="7">
        <v>421195579730.34302</v>
      </c>
      <c r="X41" s="7"/>
      <c r="Y41" s="7" t="s">
        <v>78</v>
      </c>
    </row>
    <row r="42" spans="1:25" x14ac:dyDescent="0.55000000000000004">
      <c r="A42" s="3" t="s">
        <v>79</v>
      </c>
      <c r="C42" s="7">
        <v>1085372</v>
      </c>
      <c r="D42" s="7"/>
      <c r="E42" s="7">
        <v>56904148983</v>
      </c>
      <c r="F42" s="7"/>
      <c r="G42" s="7">
        <v>44181529798.769997</v>
      </c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1085372</v>
      </c>
      <c r="R42" s="7"/>
      <c r="S42" s="7">
        <v>39100</v>
      </c>
      <c r="T42" s="7"/>
      <c r="U42" s="7">
        <v>56904148983</v>
      </c>
      <c r="V42" s="7"/>
      <c r="W42" s="7">
        <v>42185538831.059998</v>
      </c>
      <c r="X42" s="7"/>
      <c r="Y42" s="7" t="s">
        <v>80</v>
      </c>
    </row>
    <row r="43" spans="1:25" x14ac:dyDescent="0.55000000000000004">
      <c r="A43" s="3" t="s">
        <v>81</v>
      </c>
      <c r="C43" s="7">
        <v>38728319</v>
      </c>
      <c r="D43" s="7"/>
      <c r="E43" s="7">
        <v>414849159999</v>
      </c>
      <c r="F43" s="7"/>
      <c r="G43" s="7">
        <v>625205660551.66797</v>
      </c>
      <c r="I43" s="7">
        <v>200000</v>
      </c>
      <c r="J43" s="7"/>
      <c r="K43" s="7">
        <v>3343099510</v>
      </c>
      <c r="L43" s="7"/>
      <c r="M43" s="7">
        <v>0</v>
      </c>
      <c r="N43" s="7"/>
      <c r="O43" s="7">
        <v>0</v>
      </c>
      <c r="P43" s="7"/>
      <c r="Q43" s="7">
        <v>38928319</v>
      </c>
      <c r="R43" s="7"/>
      <c r="S43" s="7">
        <v>18310</v>
      </c>
      <c r="T43" s="7"/>
      <c r="U43" s="7">
        <v>418192259509</v>
      </c>
      <c r="V43" s="7"/>
      <c r="W43" s="7">
        <v>708536494640.70398</v>
      </c>
      <c r="X43" s="7"/>
      <c r="Y43" s="7" t="s">
        <v>82</v>
      </c>
    </row>
    <row r="44" spans="1:25" x14ac:dyDescent="0.55000000000000004">
      <c r="A44" s="3" t="s">
        <v>83</v>
      </c>
      <c r="C44" s="7">
        <v>12742356</v>
      </c>
      <c r="D44" s="7"/>
      <c r="E44" s="7">
        <v>250568508331</v>
      </c>
      <c r="F44" s="7"/>
      <c r="G44" s="7">
        <v>465875303750.604</v>
      </c>
      <c r="I44" s="7">
        <v>0</v>
      </c>
      <c r="J44" s="7"/>
      <c r="K44" s="7">
        <v>0</v>
      </c>
      <c r="L44" s="7"/>
      <c r="M44" s="7">
        <v>-200000</v>
      </c>
      <c r="N44" s="7"/>
      <c r="O44" s="7">
        <v>8658178055</v>
      </c>
      <c r="P44" s="7"/>
      <c r="Q44" s="7">
        <v>12542356</v>
      </c>
      <c r="R44" s="7"/>
      <c r="S44" s="7">
        <v>44930</v>
      </c>
      <c r="T44" s="7"/>
      <c r="U44" s="7">
        <v>246635664066</v>
      </c>
      <c r="V44" s="7"/>
      <c r="W44" s="7">
        <v>560175063152.27405</v>
      </c>
      <c r="X44" s="7"/>
      <c r="Y44" s="7" t="s">
        <v>84</v>
      </c>
    </row>
    <row r="45" spans="1:25" x14ac:dyDescent="0.55000000000000004">
      <c r="A45" s="3" t="s">
        <v>85</v>
      </c>
      <c r="C45" s="7">
        <v>25135539</v>
      </c>
      <c r="D45" s="7"/>
      <c r="E45" s="7">
        <v>103276731636</v>
      </c>
      <c r="F45" s="7"/>
      <c r="G45" s="7">
        <v>105990537947.194</v>
      </c>
      <c r="I45" s="7">
        <v>0</v>
      </c>
      <c r="J45" s="7"/>
      <c r="K45" s="7">
        <v>0</v>
      </c>
      <c r="L45" s="7"/>
      <c r="M45" s="7">
        <v>-900000</v>
      </c>
      <c r="N45" s="7"/>
      <c r="O45" s="7">
        <v>4573127055</v>
      </c>
      <c r="P45" s="7"/>
      <c r="Q45" s="7">
        <v>24235539</v>
      </c>
      <c r="R45" s="7"/>
      <c r="S45" s="7">
        <v>5027</v>
      </c>
      <c r="T45" s="7"/>
      <c r="U45" s="7">
        <v>99578817758</v>
      </c>
      <c r="V45" s="7"/>
      <c r="W45" s="7">
        <v>121107153828.41</v>
      </c>
      <c r="X45" s="7"/>
      <c r="Y45" s="7" t="s">
        <v>86</v>
      </c>
    </row>
    <row r="46" spans="1:25" x14ac:dyDescent="0.55000000000000004">
      <c r="A46" s="3" t="s">
        <v>87</v>
      </c>
      <c r="C46" s="7">
        <v>10750602</v>
      </c>
      <c r="D46" s="7"/>
      <c r="E46" s="7">
        <v>171076326024</v>
      </c>
      <c r="F46" s="7"/>
      <c r="G46" s="7">
        <v>211167925741.65601</v>
      </c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10750602</v>
      </c>
      <c r="R46" s="7"/>
      <c r="S46" s="7">
        <v>21840</v>
      </c>
      <c r="T46" s="7"/>
      <c r="U46" s="7">
        <v>171076326024</v>
      </c>
      <c r="V46" s="7"/>
      <c r="W46" s="7">
        <v>233396128451.30399</v>
      </c>
      <c r="X46" s="7"/>
      <c r="Y46" s="7" t="s">
        <v>88</v>
      </c>
    </row>
    <row r="47" spans="1:25" x14ac:dyDescent="0.55000000000000004">
      <c r="A47" s="3" t="s">
        <v>89</v>
      </c>
      <c r="C47" s="7">
        <v>11771160</v>
      </c>
      <c r="D47" s="7"/>
      <c r="E47" s="7">
        <v>209293934385</v>
      </c>
      <c r="F47" s="7"/>
      <c r="G47" s="7">
        <v>175750846401.95999</v>
      </c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11771160</v>
      </c>
      <c r="R47" s="7"/>
      <c r="S47" s="7">
        <v>16870</v>
      </c>
      <c r="T47" s="7"/>
      <c r="U47" s="7">
        <v>209293934385</v>
      </c>
      <c r="V47" s="7"/>
      <c r="W47" s="7">
        <v>197397921358.26001</v>
      </c>
      <c r="X47" s="7"/>
      <c r="Y47" s="7" t="s">
        <v>90</v>
      </c>
    </row>
    <row r="48" spans="1:25" x14ac:dyDescent="0.55000000000000004">
      <c r="A48" s="3" t="s">
        <v>91</v>
      </c>
      <c r="C48" s="7">
        <v>10054271</v>
      </c>
      <c r="D48" s="7"/>
      <c r="E48" s="7">
        <v>129213103591</v>
      </c>
      <c r="F48" s="7"/>
      <c r="G48" s="7">
        <v>123531378362.118</v>
      </c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10054271</v>
      </c>
      <c r="R48" s="7"/>
      <c r="S48" s="7">
        <v>12150</v>
      </c>
      <c r="T48" s="7"/>
      <c r="U48" s="7">
        <v>129213103591</v>
      </c>
      <c r="V48" s="7"/>
      <c r="W48" s="7">
        <v>121432544263.73199</v>
      </c>
      <c r="X48" s="7"/>
      <c r="Y48" s="7" t="s">
        <v>86</v>
      </c>
    </row>
    <row r="49" spans="1:25" x14ac:dyDescent="0.55000000000000004">
      <c r="A49" s="3" t="s">
        <v>92</v>
      </c>
      <c r="C49" s="7">
        <v>54879611</v>
      </c>
      <c r="D49" s="7"/>
      <c r="E49" s="7">
        <v>411629590731</v>
      </c>
      <c r="F49" s="7"/>
      <c r="G49" s="7">
        <v>319681033063.263</v>
      </c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54879611</v>
      </c>
      <c r="R49" s="7"/>
      <c r="S49" s="7">
        <v>5030</v>
      </c>
      <c r="T49" s="7"/>
      <c r="U49" s="7">
        <v>411629590731</v>
      </c>
      <c r="V49" s="7"/>
      <c r="W49" s="7">
        <v>274401978892.186</v>
      </c>
      <c r="X49" s="7"/>
      <c r="Y49" s="7" t="s">
        <v>93</v>
      </c>
    </row>
    <row r="50" spans="1:25" x14ac:dyDescent="0.55000000000000004">
      <c r="A50" s="3" t="s">
        <v>94</v>
      </c>
      <c r="C50" s="7">
        <v>320750288</v>
      </c>
      <c r="D50" s="7"/>
      <c r="E50" s="7">
        <v>751906449359</v>
      </c>
      <c r="F50" s="7"/>
      <c r="G50" s="7">
        <v>1227222179753.8501</v>
      </c>
      <c r="I50" s="7">
        <v>0</v>
      </c>
      <c r="J50" s="7"/>
      <c r="K50" s="7">
        <v>0</v>
      </c>
      <c r="L50" s="7"/>
      <c r="M50" s="7">
        <v>-5000000</v>
      </c>
      <c r="N50" s="7"/>
      <c r="O50" s="7">
        <v>23228012562</v>
      </c>
      <c r="P50" s="7"/>
      <c r="Q50" s="7">
        <v>315750288</v>
      </c>
      <c r="R50" s="7"/>
      <c r="S50" s="7">
        <v>4674</v>
      </c>
      <c r="T50" s="7"/>
      <c r="U50" s="7">
        <v>740185392863</v>
      </c>
      <c r="V50" s="7"/>
      <c r="W50" s="7">
        <v>1467035735877.6299</v>
      </c>
      <c r="X50" s="7"/>
      <c r="Y50" s="7" t="s">
        <v>95</v>
      </c>
    </row>
    <row r="51" spans="1:25" x14ac:dyDescent="0.55000000000000004">
      <c r="A51" s="3" t="s">
        <v>96</v>
      </c>
      <c r="C51" s="7">
        <v>3748659</v>
      </c>
      <c r="D51" s="7"/>
      <c r="E51" s="7">
        <v>20690431808</v>
      </c>
      <c r="F51" s="7"/>
      <c r="G51" s="7">
        <v>13116767765.903999</v>
      </c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3748659</v>
      </c>
      <c r="R51" s="7"/>
      <c r="S51" s="7">
        <v>3631</v>
      </c>
      <c r="T51" s="7"/>
      <c r="U51" s="7">
        <v>20690431808</v>
      </c>
      <c r="V51" s="7"/>
      <c r="W51" s="7">
        <v>13530393113.0674</v>
      </c>
      <c r="X51" s="7"/>
      <c r="Y51" s="7" t="s">
        <v>97</v>
      </c>
    </row>
    <row r="52" spans="1:25" x14ac:dyDescent="0.55000000000000004">
      <c r="A52" s="3" t="s">
        <v>98</v>
      </c>
      <c r="C52" s="7">
        <v>29800000</v>
      </c>
      <c r="D52" s="7"/>
      <c r="E52" s="7">
        <v>50069057514</v>
      </c>
      <c r="F52" s="7"/>
      <c r="G52" s="7">
        <v>40464594540</v>
      </c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29800000</v>
      </c>
      <c r="R52" s="7"/>
      <c r="S52" s="7">
        <v>1757</v>
      </c>
      <c r="T52" s="7"/>
      <c r="U52" s="7">
        <v>50069057514</v>
      </c>
      <c r="V52" s="7"/>
      <c r="W52" s="7">
        <v>52047066330</v>
      </c>
      <c r="X52" s="7"/>
      <c r="Y52" s="7" t="s">
        <v>99</v>
      </c>
    </row>
    <row r="53" spans="1:25" x14ac:dyDescent="0.55000000000000004">
      <c r="A53" s="3" t="s">
        <v>100</v>
      </c>
      <c r="C53" s="7">
        <v>69880139</v>
      </c>
      <c r="D53" s="7"/>
      <c r="E53" s="7">
        <v>105798530446</v>
      </c>
      <c r="F53" s="7"/>
      <c r="G53" s="7">
        <v>113296358394.08099</v>
      </c>
      <c r="I53" s="7">
        <v>14713494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84593633</v>
      </c>
      <c r="R53" s="7"/>
      <c r="S53" s="7">
        <v>1491</v>
      </c>
      <c r="T53" s="7"/>
      <c r="U53" s="7">
        <v>105798530446</v>
      </c>
      <c r="V53" s="7"/>
      <c r="W53" s="7">
        <v>125378638617.522</v>
      </c>
      <c r="X53" s="7"/>
      <c r="Y53" s="7" t="s">
        <v>101</v>
      </c>
    </row>
    <row r="54" spans="1:25" x14ac:dyDescent="0.55000000000000004">
      <c r="A54" s="3" t="s">
        <v>102</v>
      </c>
      <c r="C54" s="7">
        <v>43581378</v>
      </c>
      <c r="D54" s="7"/>
      <c r="E54" s="7">
        <v>958726245055</v>
      </c>
      <c r="F54" s="7"/>
      <c r="G54" s="7">
        <v>1569991773344.6201</v>
      </c>
      <c r="I54" s="7">
        <v>383821</v>
      </c>
      <c r="J54" s="7"/>
      <c r="K54" s="7">
        <v>14218640504</v>
      </c>
      <c r="L54" s="7"/>
      <c r="M54" s="7">
        <v>-1600000</v>
      </c>
      <c r="N54" s="7"/>
      <c r="O54" s="7">
        <v>64582165968</v>
      </c>
      <c r="P54" s="7"/>
      <c r="Q54" s="7">
        <v>42365199</v>
      </c>
      <c r="R54" s="7"/>
      <c r="S54" s="7">
        <v>43940</v>
      </c>
      <c r="T54" s="7"/>
      <c r="U54" s="7">
        <v>937537066372</v>
      </c>
      <c r="V54" s="7"/>
      <c r="W54" s="7">
        <v>1850450759337.8401</v>
      </c>
      <c r="X54" s="7"/>
      <c r="Y54" s="7" t="s">
        <v>103</v>
      </c>
    </row>
    <row r="55" spans="1:25" x14ac:dyDescent="0.55000000000000004">
      <c r="A55" s="3" t="s">
        <v>104</v>
      </c>
      <c r="C55" s="7">
        <v>28125252</v>
      </c>
      <c r="D55" s="7"/>
      <c r="E55" s="7">
        <v>364213118510</v>
      </c>
      <c r="F55" s="7"/>
      <c r="G55" s="7">
        <v>123350284583.647</v>
      </c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28125252</v>
      </c>
      <c r="R55" s="7"/>
      <c r="S55" s="7">
        <v>5101</v>
      </c>
      <c r="T55" s="7"/>
      <c r="U55" s="7">
        <v>364213118510</v>
      </c>
      <c r="V55" s="7"/>
      <c r="W55" s="7">
        <v>142613282334.811</v>
      </c>
      <c r="X55" s="7"/>
      <c r="Y55" s="7" t="s">
        <v>105</v>
      </c>
    </row>
    <row r="56" spans="1:25" x14ac:dyDescent="0.55000000000000004">
      <c r="A56" s="3" t="s">
        <v>106</v>
      </c>
      <c r="C56" s="7">
        <v>27038968</v>
      </c>
      <c r="D56" s="7"/>
      <c r="E56" s="7">
        <v>141273308250</v>
      </c>
      <c r="F56" s="7"/>
      <c r="G56" s="7">
        <v>189221726428.41599</v>
      </c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27038968</v>
      </c>
      <c r="R56" s="7"/>
      <c r="S56" s="7">
        <v>9080</v>
      </c>
      <c r="T56" s="7"/>
      <c r="U56" s="7">
        <v>141273308250</v>
      </c>
      <c r="V56" s="7"/>
      <c r="W56" s="7">
        <v>244053022154.832</v>
      </c>
      <c r="X56" s="7"/>
      <c r="Y56" s="7" t="s">
        <v>107</v>
      </c>
    </row>
    <row r="57" spans="1:25" x14ac:dyDescent="0.55000000000000004">
      <c r="A57" s="3" t="s">
        <v>108</v>
      </c>
      <c r="C57" s="7">
        <v>17109100</v>
      </c>
      <c r="D57" s="7"/>
      <c r="E57" s="7">
        <v>769747788080</v>
      </c>
      <c r="F57" s="7"/>
      <c r="G57" s="7">
        <v>235381043833.20001</v>
      </c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17109100</v>
      </c>
      <c r="R57" s="7"/>
      <c r="S57" s="7">
        <v>16690</v>
      </c>
      <c r="T57" s="7"/>
      <c r="U57" s="7">
        <v>769747788080</v>
      </c>
      <c r="V57" s="7"/>
      <c r="W57" s="7">
        <v>283851851269.95001</v>
      </c>
      <c r="X57" s="7"/>
      <c r="Y57" s="7" t="s">
        <v>109</v>
      </c>
    </row>
    <row r="58" spans="1:25" x14ac:dyDescent="0.55000000000000004">
      <c r="A58" s="3" t="s">
        <v>110</v>
      </c>
      <c r="C58" s="7">
        <v>37520192</v>
      </c>
      <c r="D58" s="7"/>
      <c r="E58" s="7">
        <v>144988006831</v>
      </c>
      <c r="F58" s="7"/>
      <c r="G58" s="7">
        <v>195436001533.82401</v>
      </c>
      <c r="I58" s="7">
        <v>0</v>
      </c>
      <c r="J58" s="7"/>
      <c r="K58" s="7">
        <v>0</v>
      </c>
      <c r="L58" s="7"/>
      <c r="M58" s="7">
        <v>-37520192</v>
      </c>
      <c r="N58" s="7"/>
      <c r="O58" s="7">
        <v>231326430676</v>
      </c>
      <c r="P58" s="7"/>
      <c r="Q58" s="7">
        <v>0</v>
      </c>
      <c r="R58" s="7"/>
      <c r="S58" s="7">
        <v>0</v>
      </c>
      <c r="T58" s="7"/>
      <c r="U58" s="7">
        <v>0</v>
      </c>
      <c r="V58" s="7"/>
      <c r="W58" s="7">
        <v>0</v>
      </c>
      <c r="X58" s="7"/>
      <c r="Y58" s="7" t="s">
        <v>16</v>
      </c>
    </row>
    <row r="59" spans="1:25" x14ac:dyDescent="0.55000000000000004">
      <c r="A59" s="3" t="s">
        <v>111</v>
      </c>
      <c r="C59" s="7">
        <v>48035577</v>
      </c>
      <c r="D59" s="7"/>
      <c r="E59" s="7">
        <v>258710840890</v>
      </c>
      <c r="F59" s="7"/>
      <c r="G59" s="7">
        <v>275038648225.05603</v>
      </c>
      <c r="I59" s="7">
        <v>0</v>
      </c>
      <c r="J59" s="7"/>
      <c r="K59" s="7">
        <v>0</v>
      </c>
      <c r="L59" s="7"/>
      <c r="M59" s="7">
        <v>-7008368</v>
      </c>
      <c r="N59" s="7"/>
      <c r="O59" s="7">
        <v>46784762487</v>
      </c>
      <c r="P59" s="7"/>
      <c r="Q59" s="7">
        <v>41027209</v>
      </c>
      <c r="R59" s="7"/>
      <c r="S59" s="7">
        <v>6520</v>
      </c>
      <c r="T59" s="7"/>
      <c r="U59" s="7">
        <v>220965051377</v>
      </c>
      <c r="V59" s="7"/>
      <c r="W59" s="7">
        <v>265905793134.05399</v>
      </c>
      <c r="X59" s="7"/>
      <c r="Y59" s="7" t="s">
        <v>112</v>
      </c>
    </row>
    <row r="60" spans="1:25" x14ac:dyDescent="0.55000000000000004">
      <c r="A60" s="3" t="s">
        <v>113</v>
      </c>
      <c r="C60" s="7">
        <v>33813330</v>
      </c>
      <c r="D60" s="7"/>
      <c r="E60" s="7">
        <v>239499625444</v>
      </c>
      <c r="F60" s="7"/>
      <c r="G60" s="7">
        <v>149069843944.62799</v>
      </c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33813330</v>
      </c>
      <c r="R60" s="7"/>
      <c r="S60" s="7">
        <v>5179</v>
      </c>
      <c r="T60" s="7"/>
      <c r="U60" s="7">
        <v>239499625444</v>
      </c>
      <c r="V60" s="7"/>
      <c r="W60" s="7">
        <v>174077276615.383</v>
      </c>
      <c r="X60" s="7"/>
      <c r="Y60" s="7" t="s">
        <v>114</v>
      </c>
    </row>
    <row r="61" spans="1:25" x14ac:dyDescent="0.55000000000000004">
      <c r="A61" s="3" t="s">
        <v>115</v>
      </c>
      <c r="C61" s="7">
        <v>9416522</v>
      </c>
      <c r="D61" s="7"/>
      <c r="E61" s="7">
        <v>93918613760</v>
      </c>
      <c r="F61" s="7"/>
      <c r="G61" s="7">
        <v>110921850275.08501</v>
      </c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9416522</v>
      </c>
      <c r="R61" s="7"/>
      <c r="S61" s="7">
        <v>13370</v>
      </c>
      <c r="T61" s="7"/>
      <c r="U61" s="7">
        <v>93918613760</v>
      </c>
      <c r="V61" s="7"/>
      <c r="W61" s="7">
        <v>125149800690.117</v>
      </c>
      <c r="X61" s="7"/>
      <c r="Y61" s="7" t="s">
        <v>101</v>
      </c>
    </row>
    <row r="62" spans="1:25" x14ac:dyDescent="0.55000000000000004">
      <c r="A62" s="3" t="s">
        <v>116</v>
      </c>
      <c r="C62" s="7">
        <v>125000</v>
      </c>
      <c r="D62" s="7"/>
      <c r="E62" s="7">
        <v>2277190810</v>
      </c>
      <c r="F62" s="7"/>
      <c r="G62" s="7">
        <v>2739850312.5</v>
      </c>
      <c r="I62" s="7">
        <v>0</v>
      </c>
      <c r="J62" s="7"/>
      <c r="K62" s="7">
        <v>0</v>
      </c>
      <c r="L62" s="7"/>
      <c r="M62" s="7">
        <v>-125000</v>
      </c>
      <c r="N62" s="7"/>
      <c r="O62" s="7">
        <v>2433108050</v>
      </c>
      <c r="P62" s="7"/>
      <c r="Q62" s="7">
        <v>0</v>
      </c>
      <c r="R62" s="7"/>
      <c r="S62" s="7">
        <v>0</v>
      </c>
      <c r="T62" s="7"/>
      <c r="U62" s="7">
        <v>0</v>
      </c>
      <c r="V62" s="7"/>
      <c r="W62" s="7">
        <v>0</v>
      </c>
      <c r="X62" s="7"/>
      <c r="Y62" s="7" t="s">
        <v>16</v>
      </c>
    </row>
    <row r="63" spans="1:25" x14ac:dyDescent="0.55000000000000004">
      <c r="A63" s="3" t="s">
        <v>117</v>
      </c>
      <c r="C63" s="7">
        <v>22742425</v>
      </c>
      <c r="D63" s="7"/>
      <c r="E63" s="7">
        <v>239957351755</v>
      </c>
      <c r="F63" s="7"/>
      <c r="G63" s="7">
        <v>155762971165.91299</v>
      </c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v>22742425</v>
      </c>
      <c r="R63" s="7"/>
      <c r="S63" s="7">
        <v>8730</v>
      </c>
      <c r="T63" s="7"/>
      <c r="U63" s="7">
        <v>239957351755</v>
      </c>
      <c r="V63" s="7"/>
      <c r="W63" s="7">
        <v>197360049097.013</v>
      </c>
      <c r="X63" s="7"/>
      <c r="Y63" s="7" t="s">
        <v>90</v>
      </c>
    </row>
    <row r="64" spans="1:25" x14ac:dyDescent="0.55000000000000004">
      <c r="A64" s="3" t="s">
        <v>118</v>
      </c>
      <c r="C64" s="7">
        <v>182602419</v>
      </c>
      <c r="D64" s="7"/>
      <c r="E64" s="7">
        <v>375114718424</v>
      </c>
      <c r="F64" s="7"/>
      <c r="G64" s="7">
        <v>377008596178.63501</v>
      </c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182602419</v>
      </c>
      <c r="R64" s="7"/>
      <c r="S64" s="7">
        <v>2607</v>
      </c>
      <c r="T64" s="7"/>
      <c r="U64" s="7">
        <v>375114718424</v>
      </c>
      <c r="V64" s="7"/>
      <c r="W64" s="7">
        <v>473212041520.31897</v>
      </c>
      <c r="X64" s="7"/>
      <c r="Y64" s="7" t="s">
        <v>119</v>
      </c>
    </row>
    <row r="65" spans="1:25" x14ac:dyDescent="0.55000000000000004">
      <c r="A65" s="3" t="s">
        <v>120</v>
      </c>
      <c r="C65" s="7">
        <v>100657472</v>
      </c>
      <c r="D65" s="7"/>
      <c r="E65" s="7">
        <v>252287982057</v>
      </c>
      <c r="F65" s="7"/>
      <c r="G65" s="7">
        <v>490286944203.84003</v>
      </c>
      <c r="I65" s="7">
        <v>0</v>
      </c>
      <c r="J65" s="7"/>
      <c r="K65" s="7">
        <v>0</v>
      </c>
      <c r="L65" s="7"/>
      <c r="M65" s="7">
        <v>-1000000</v>
      </c>
      <c r="N65" s="7"/>
      <c r="O65" s="7">
        <v>5964300056</v>
      </c>
      <c r="P65" s="7"/>
      <c r="Q65" s="7">
        <v>99657472</v>
      </c>
      <c r="R65" s="7"/>
      <c r="S65" s="7">
        <v>5800</v>
      </c>
      <c r="T65" s="7"/>
      <c r="U65" s="7">
        <v>249781581121</v>
      </c>
      <c r="V65" s="7"/>
      <c r="W65" s="7">
        <v>574574158241.28003</v>
      </c>
      <c r="X65" s="7"/>
      <c r="Y65" s="7" t="s">
        <v>121</v>
      </c>
    </row>
    <row r="66" spans="1:25" x14ac:dyDescent="0.55000000000000004">
      <c r="A66" s="3" t="s">
        <v>122</v>
      </c>
      <c r="C66" s="7">
        <v>0</v>
      </c>
      <c r="D66" s="7"/>
      <c r="E66" s="7">
        <v>0</v>
      </c>
      <c r="F66" s="7"/>
      <c r="G66" s="7">
        <v>0</v>
      </c>
      <c r="I66" s="7">
        <v>177731</v>
      </c>
      <c r="J66" s="7"/>
      <c r="K66" s="7">
        <v>27937980987</v>
      </c>
      <c r="L66" s="7"/>
      <c r="M66" s="7">
        <v>0</v>
      </c>
      <c r="N66" s="7"/>
      <c r="O66" s="7">
        <v>0</v>
      </c>
      <c r="P66" s="7"/>
      <c r="Q66" s="7">
        <v>177731</v>
      </c>
      <c r="R66" s="7"/>
      <c r="S66" s="7">
        <v>164260</v>
      </c>
      <c r="T66" s="7"/>
      <c r="U66" s="7">
        <v>27937980987</v>
      </c>
      <c r="V66" s="7"/>
      <c r="W66" s="7">
        <v>29020389200.342999</v>
      </c>
      <c r="X66" s="7"/>
      <c r="Y66" s="7" t="s">
        <v>123</v>
      </c>
    </row>
    <row r="67" spans="1:25" x14ac:dyDescent="0.55000000000000004">
      <c r="A67" s="3" t="s">
        <v>124</v>
      </c>
      <c r="C67" s="7">
        <v>0</v>
      </c>
      <c r="D67" s="7"/>
      <c r="E67" s="7">
        <v>0</v>
      </c>
      <c r="F67" s="7"/>
      <c r="G67" s="7">
        <v>0</v>
      </c>
      <c r="I67" s="7">
        <v>60000000</v>
      </c>
      <c r="J67" s="7"/>
      <c r="K67" s="7">
        <v>175349663652</v>
      </c>
      <c r="L67" s="7"/>
      <c r="M67" s="7">
        <v>0</v>
      </c>
      <c r="N67" s="7"/>
      <c r="O67" s="7">
        <v>0</v>
      </c>
      <c r="P67" s="7"/>
      <c r="Q67" s="7">
        <v>60000000</v>
      </c>
      <c r="R67" s="7"/>
      <c r="S67" s="7">
        <v>3115</v>
      </c>
      <c r="T67" s="7"/>
      <c r="U67" s="7">
        <v>175349663652</v>
      </c>
      <c r="V67" s="7"/>
      <c r="W67" s="7">
        <v>185787945000</v>
      </c>
      <c r="X67" s="7"/>
      <c r="Y67" s="7" t="s">
        <v>37</v>
      </c>
    </row>
    <row r="68" spans="1:25" x14ac:dyDescent="0.55000000000000004">
      <c r="A68" s="3" t="s">
        <v>125</v>
      </c>
      <c r="C68" s="7">
        <v>0</v>
      </c>
      <c r="D68" s="7"/>
      <c r="E68" s="7">
        <v>0</v>
      </c>
      <c r="F68" s="7"/>
      <c r="G68" s="7">
        <v>0</v>
      </c>
      <c r="I68" s="7">
        <v>25330</v>
      </c>
      <c r="J68" s="7"/>
      <c r="K68" s="7">
        <v>145966520896</v>
      </c>
      <c r="L68" s="7"/>
      <c r="M68" s="7">
        <v>0</v>
      </c>
      <c r="N68" s="7"/>
      <c r="O68" s="7">
        <v>0</v>
      </c>
      <c r="P68" s="7"/>
      <c r="Q68" s="7">
        <v>25330</v>
      </c>
      <c r="R68" s="7"/>
      <c r="S68" s="7">
        <v>6065096</v>
      </c>
      <c r="T68" s="7"/>
      <c r="U68" s="7">
        <v>145966520896</v>
      </c>
      <c r="V68" s="7"/>
      <c r="W68" s="7">
        <v>153260172363.96799</v>
      </c>
      <c r="X68" s="7"/>
      <c r="Y68" s="7" t="s">
        <v>126</v>
      </c>
    </row>
    <row r="69" spans="1:25" x14ac:dyDescent="0.55000000000000004">
      <c r="A69" s="3" t="s">
        <v>127</v>
      </c>
      <c r="C69" s="7">
        <v>0</v>
      </c>
      <c r="D69" s="7"/>
      <c r="E69" s="7">
        <v>0</v>
      </c>
      <c r="F69" s="7"/>
      <c r="G69" s="7">
        <v>0</v>
      </c>
      <c r="I69" s="7">
        <v>1326638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v>1326638</v>
      </c>
      <c r="R69" s="7"/>
      <c r="S69" s="7">
        <v>2021</v>
      </c>
      <c r="T69" s="7"/>
      <c r="U69" s="7">
        <v>2677155484</v>
      </c>
      <c r="V69" s="7"/>
      <c r="W69" s="7">
        <v>2665182642.3818998</v>
      </c>
      <c r="X69" s="7"/>
      <c r="Y69" s="7" t="s">
        <v>128</v>
      </c>
    </row>
    <row r="70" spans="1:25" x14ac:dyDescent="0.55000000000000004">
      <c r="A70" s="3" t="s">
        <v>129</v>
      </c>
      <c r="C70" s="7">
        <v>0</v>
      </c>
      <c r="D70" s="7"/>
      <c r="E70" s="7">
        <v>0</v>
      </c>
      <c r="F70" s="7"/>
      <c r="G70" s="7">
        <v>0</v>
      </c>
      <c r="I70" s="7">
        <v>89075843</v>
      </c>
      <c r="J70" s="7"/>
      <c r="K70" s="7">
        <v>100520319746</v>
      </c>
      <c r="L70" s="7"/>
      <c r="M70" s="7">
        <v>0</v>
      </c>
      <c r="N70" s="7"/>
      <c r="O70" s="7">
        <v>0</v>
      </c>
      <c r="P70" s="7"/>
      <c r="Q70" s="7">
        <v>89075843</v>
      </c>
      <c r="R70" s="7"/>
      <c r="S70" s="7">
        <v>1847</v>
      </c>
      <c r="T70" s="7"/>
      <c r="U70" s="7">
        <v>150038415730</v>
      </c>
      <c r="V70" s="7"/>
      <c r="W70" s="7">
        <v>163544169682.97501</v>
      </c>
      <c r="X70" s="7"/>
      <c r="Y70" s="7" t="s">
        <v>130</v>
      </c>
    </row>
    <row r="71" spans="1:25" x14ac:dyDescent="0.55000000000000004">
      <c r="A71" s="3" t="s">
        <v>131</v>
      </c>
      <c r="C71" s="7">
        <v>0</v>
      </c>
      <c r="D71" s="7"/>
      <c r="E71" s="7">
        <v>0</v>
      </c>
      <c r="F71" s="7"/>
      <c r="G71" s="7">
        <v>0</v>
      </c>
      <c r="I71" s="7">
        <v>30000000</v>
      </c>
      <c r="J71" s="7"/>
      <c r="K71" s="7">
        <v>19518095984</v>
      </c>
      <c r="L71" s="7"/>
      <c r="M71" s="7">
        <v>-30000000</v>
      </c>
      <c r="N71" s="7"/>
      <c r="O71" s="7">
        <v>0</v>
      </c>
      <c r="P71" s="7"/>
      <c r="Q71" s="7">
        <v>0</v>
      </c>
      <c r="R71" s="7"/>
      <c r="S71" s="7">
        <v>0</v>
      </c>
      <c r="T71" s="7"/>
      <c r="U71" s="7">
        <v>0</v>
      </c>
      <c r="V71" s="7"/>
      <c r="W71" s="7">
        <v>0</v>
      </c>
      <c r="X71" s="7"/>
      <c r="Y71" s="7" t="s">
        <v>16</v>
      </c>
    </row>
    <row r="72" spans="1:25" x14ac:dyDescent="0.55000000000000004">
      <c r="A72" s="3" t="s">
        <v>132</v>
      </c>
      <c r="C72" s="7">
        <v>0</v>
      </c>
      <c r="D72" s="7"/>
      <c r="E72" s="7">
        <v>0</v>
      </c>
      <c r="F72" s="7"/>
      <c r="G72" s="7">
        <v>0</v>
      </c>
      <c r="I72" s="7">
        <v>2731010</v>
      </c>
      <c r="J72" s="7"/>
      <c r="K72" s="7">
        <v>10919573517</v>
      </c>
      <c r="L72" s="7"/>
      <c r="M72" s="7">
        <v>0</v>
      </c>
      <c r="N72" s="7"/>
      <c r="O72" s="7">
        <v>0</v>
      </c>
      <c r="P72" s="7"/>
      <c r="Q72" s="7">
        <v>2731010</v>
      </c>
      <c r="R72" s="7"/>
      <c r="S72" s="7">
        <v>3021</v>
      </c>
      <c r="T72" s="7"/>
      <c r="U72" s="7">
        <v>8242418033</v>
      </c>
      <c r="V72" s="7"/>
      <c r="W72" s="7">
        <v>8201291441.8004999</v>
      </c>
      <c r="X72" s="7"/>
      <c r="Y72" s="7" t="s">
        <v>133</v>
      </c>
    </row>
    <row r="73" spans="1:25" x14ac:dyDescent="0.55000000000000004">
      <c r="A73" s="8" t="s">
        <v>134</v>
      </c>
      <c r="B73" s="8"/>
      <c r="C73" s="8" t="s">
        <v>134</v>
      </c>
      <c r="D73" s="8"/>
      <c r="E73" s="9">
        <f>SUM(E9:E72)</f>
        <v>16326574228912</v>
      </c>
      <c r="F73" s="8"/>
      <c r="G73" s="9">
        <f>SUM(G9:G72)</f>
        <v>18493995995144.813</v>
      </c>
      <c r="H73" s="8"/>
      <c r="I73" s="8" t="s">
        <v>134</v>
      </c>
      <c r="J73" s="8"/>
      <c r="K73" s="9">
        <f>SUM(K9:K72)</f>
        <v>673077169245</v>
      </c>
      <c r="L73" s="8"/>
      <c r="M73" s="8" t="s">
        <v>134</v>
      </c>
      <c r="N73" s="8"/>
      <c r="O73" s="9">
        <f>SUM(O9:O72)</f>
        <v>574563476539</v>
      </c>
      <c r="P73" s="8"/>
      <c r="Q73" s="8" t="s">
        <v>134</v>
      </c>
      <c r="R73" s="8"/>
      <c r="S73" s="8" t="s">
        <v>134</v>
      </c>
      <c r="T73" s="8"/>
      <c r="U73" s="9">
        <f>SUM(U9:U72)</f>
        <v>16499988172687</v>
      </c>
      <c r="V73" s="8"/>
      <c r="W73" s="9">
        <f>SUM(W9:W72)</f>
        <v>21181722792410.406</v>
      </c>
      <c r="X73" s="8"/>
      <c r="Y73" s="10" t="s">
        <v>135</v>
      </c>
    </row>
    <row r="76" spans="1:25" x14ac:dyDescent="0.55000000000000004">
      <c r="W76" s="5"/>
      <c r="Y76" s="5"/>
    </row>
    <row r="77" spans="1:25" x14ac:dyDescent="0.55000000000000004">
      <c r="W77" s="5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"/>
  <sheetViews>
    <sheetView rightToLeft="1" workbookViewId="0">
      <selection activeCell="A8" sqref="A8"/>
    </sheetView>
  </sheetViews>
  <sheetFormatPr defaultRowHeight="24" x14ac:dyDescent="0.55000000000000004"/>
  <cols>
    <col min="1" max="1" width="30.85546875" style="3" bestFit="1" customWidth="1"/>
    <col min="2" max="2" width="1" style="3" customWidth="1"/>
    <col min="3" max="3" width="20" style="3" customWidth="1"/>
    <col min="4" max="4" width="1" style="3" customWidth="1"/>
    <col min="5" max="5" width="21" style="3" customWidth="1"/>
    <col min="6" max="6" width="1" style="3" customWidth="1"/>
    <col min="7" max="7" width="19" style="3" customWidth="1"/>
    <col min="8" max="8" width="1" style="3" customWidth="1"/>
    <col min="9" max="9" width="19" style="3" customWidth="1"/>
    <col min="10" max="10" width="1" style="3" customWidth="1"/>
    <col min="11" max="11" width="20" style="3" customWidth="1"/>
    <col min="12" max="12" width="1" style="3" customWidth="1"/>
    <col min="13" max="13" width="21" style="3" customWidth="1"/>
    <col min="14" max="14" width="1" style="3" customWidth="1"/>
    <col min="15" max="15" width="19" style="3" customWidth="1"/>
    <col min="16" max="16" width="1" style="3" customWidth="1"/>
    <col min="17" max="17" width="20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179</v>
      </c>
      <c r="B3" s="1" t="s">
        <v>179</v>
      </c>
      <c r="C3" s="1" t="s">
        <v>179</v>
      </c>
      <c r="D3" s="1" t="s">
        <v>179</v>
      </c>
      <c r="E3" s="1" t="s">
        <v>179</v>
      </c>
      <c r="F3" s="1" t="s">
        <v>179</v>
      </c>
      <c r="G3" s="1" t="s">
        <v>179</v>
      </c>
      <c r="H3" s="1" t="s">
        <v>179</v>
      </c>
      <c r="I3" s="1" t="s">
        <v>179</v>
      </c>
      <c r="J3" s="1" t="s">
        <v>179</v>
      </c>
      <c r="K3" s="1" t="s">
        <v>179</v>
      </c>
      <c r="L3" s="1" t="s">
        <v>179</v>
      </c>
      <c r="M3" s="1" t="s">
        <v>179</v>
      </c>
      <c r="N3" s="1" t="s">
        <v>179</v>
      </c>
      <c r="O3" s="1" t="s">
        <v>179</v>
      </c>
      <c r="P3" s="1" t="s">
        <v>179</v>
      </c>
      <c r="Q3" s="1" t="s">
        <v>179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183</v>
      </c>
      <c r="C6" s="2" t="s">
        <v>181</v>
      </c>
      <c r="D6" s="2" t="s">
        <v>181</v>
      </c>
      <c r="E6" s="2" t="s">
        <v>181</v>
      </c>
      <c r="F6" s="2" t="s">
        <v>181</v>
      </c>
      <c r="G6" s="2" t="s">
        <v>181</v>
      </c>
      <c r="H6" s="2" t="s">
        <v>181</v>
      </c>
      <c r="I6" s="2" t="s">
        <v>181</v>
      </c>
      <c r="K6" s="2" t="s">
        <v>182</v>
      </c>
      <c r="L6" s="2" t="s">
        <v>182</v>
      </c>
      <c r="M6" s="2" t="s">
        <v>182</v>
      </c>
      <c r="N6" s="2" t="s">
        <v>182</v>
      </c>
      <c r="O6" s="2" t="s">
        <v>182</v>
      </c>
      <c r="P6" s="2" t="s">
        <v>182</v>
      </c>
      <c r="Q6" s="2" t="s">
        <v>182</v>
      </c>
    </row>
    <row r="7" spans="1:17" ht="24.75" x14ac:dyDescent="0.55000000000000004">
      <c r="A7" s="2" t="s">
        <v>183</v>
      </c>
      <c r="C7" s="2" t="s">
        <v>202</v>
      </c>
      <c r="E7" s="2" t="s">
        <v>199</v>
      </c>
      <c r="G7" s="2" t="s">
        <v>200</v>
      </c>
      <c r="I7" s="2" t="s">
        <v>203</v>
      </c>
      <c r="K7" s="2" t="s">
        <v>202</v>
      </c>
      <c r="M7" s="2" t="s">
        <v>199</v>
      </c>
      <c r="O7" s="2" t="s">
        <v>200</v>
      </c>
      <c r="Q7" s="2" t="s">
        <v>203</v>
      </c>
    </row>
    <row r="8" spans="1:17" x14ac:dyDescent="0.55000000000000004">
      <c r="A8" s="8" t="s">
        <v>145</v>
      </c>
      <c r="C8" s="5">
        <v>327972052</v>
      </c>
      <c r="E8" s="5">
        <v>0</v>
      </c>
      <c r="G8" s="5">
        <v>421102971</v>
      </c>
      <c r="I8" s="5">
        <v>749075023</v>
      </c>
      <c r="K8" s="5">
        <v>930609994</v>
      </c>
      <c r="M8" s="5">
        <v>0</v>
      </c>
      <c r="O8" s="5">
        <v>421102971</v>
      </c>
      <c r="Q8" s="5">
        <v>1351712965</v>
      </c>
    </row>
    <row r="9" spans="1:17" x14ac:dyDescent="0.55000000000000004">
      <c r="A9" s="3" t="s">
        <v>134</v>
      </c>
      <c r="C9" s="6">
        <f>SUM(C8:C8)</f>
        <v>327972052</v>
      </c>
      <c r="E9" s="6">
        <f>SUM(E8:E8)</f>
        <v>0</v>
      </c>
      <c r="G9" s="6">
        <f>SUM(G8:G8)</f>
        <v>421102971</v>
      </c>
      <c r="I9" s="6">
        <f>SUM(I8:I8)</f>
        <v>749075023</v>
      </c>
      <c r="K9" s="6">
        <f>SUM(K8:K8)</f>
        <v>930609994</v>
      </c>
      <c r="M9" s="6">
        <f>SUM(M8:M8)</f>
        <v>0</v>
      </c>
      <c r="O9" s="6">
        <f>SUM(O8:O8)</f>
        <v>421102971</v>
      </c>
      <c r="Q9" s="6">
        <f>SUM(Q8:Q8)</f>
        <v>1351712965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19"/>
  <sheetViews>
    <sheetView rightToLeft="1" workbookViewId="0">
      <selection activeCell="I6" sqref="I6:K6"/>
    </sheetView>
  </sheetViews>
  <sheetFormatPr defaultRowHeight="24" x14ac:dyDescent="0.55000000000000004"/>
  <cols>
    <col min="1" max="1" width="26.28515625" style="3" bestFit="1" customWidth="1"/>
    <col min="2" max="2" width="1" style="3" customWidth="1"/>
    <col min="3" max="3" width="31" style="3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4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4" ht="24.75" x14ac:dyDescent="0.55000000000000004">
      <c r="A3" s="1" t="s">
        <v>179</v>
      </c>
      <c r="B3" s="1" t="s">
        <v>179</v>
      </c>
      <c r="C3" s="1" t="s">
        <v>179</v>
      </c>
      <c r="D3" s="1" t="s">
        <v>179</v>
      </c>
      <c r="E3" s="1" t="s">
        <v>179</v>
      </c>
      <c r="F3" s="1" t="s">
        <v>179</v>
      </c>
      <c r="G3" s="1" t="s">
        <v>179</v>
      </c>
      <c r="H3" s="1" t="s">
        <v>179</v>
      </c>
      <c r="I3" s="1" t="s">
        <v>179</v>
      </c>
      <c r="J3" s="1" t="s">
        <v>179</v>
      </c>
      <c r="K3" s="1" t="s">
        <v>179</v>
      </c>
    </row>
    <row r="4" spans="1:14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4" ht="25.5" thickBot="1" x14ac:dyDescent="0.6">
      <c r="A6" s="2" t="s">
        <v>204</v>
      </c>
      <c r="B6" s="2" t="s">
        <v>204</v>
      </c>
      <c r="C6" s="2" t="s">
        <v>204</v>
      </c>
      <c r="E6" s="2" t="s">
        <v>181</v>
      </c>
      <c r="F6" s="2" t="s">
        <v>181</v>
      </c>
      <c r="G6" s="2" t="s">
        <v>181</v>
      </c>
      <c r="I6" s="2" t="s">
        <v>182</v>
      </c>
      <c r="J6" s="2" t="s">
        <v>182</v>
      </c>
      <c r="K6" s="2" t="s">
        <v>182</v>
      </c>
    </row>
    <row r="7" spans="1:14" ht="25.5" thickBot="1" x14ac:dyDescent="0.6">
      <c r="A7" s="2" t="s">
        <v>205</v>
      </c>
      <c r="C7" s="2" t="s">
        <v>151</v>
      </c>
      <c r="E7" s="2" t="s">
        <v>206</v>
      </c>
      <c r="G7" s="2" t="s">
        <v>207</v>
      </c>
      <c r="I7" s="2" t="s">
        <v>206</v>
      </c>
      <c r="K7" s="2" t="s">
        <v>207</v>
      </c>
    </row>
    <row r="8" spans="1:14" x14ac:dyDescent="0.55000000000000004">
      <c r="A8" s="3" t="s">
        <v>155</v>
      </c>
      <c r="C8" s="8" t="s">
        <v>156</v>
      </c>
      <c r="E8" s="11">
        <v>35199</v>
      </c>
      <c r="F8" s="8"/>
      <c r="G8" s="15">
        <f>E8/$E$18</f>
        <v>8.2455585684414168E-7</v>
      </c>
      <c r="H8" s="8"/>
      <c r="I8" s="11">
        <v>133411689</v>
      </c>
      <c r="J8" s="8"/>
      <c r="K8" s="15">
        <f>I8/$I$18</f>
        <v>1.9014078032947989E-3</v>
      </c>
      <c r="L8" s="8"/>
      <c r="M8" s="8"/>
      <c r="N8" s="8"/>
    </row>
    <row r="9" spans="1:14" x14ac:dyDescent="0.55000000000000004">
      <c r="A9" s="3" t="s">
        <v>157</v>
      </c>
      <c r="C9" s="8" t="s">
        <v>158</v>
      </c>
      <c r="E9" s="11">
        <v>43660</v>
      </c>
      <c r="F9" s="8"/>
      <c r="G9" s="15">
        <f t="shared" ref="G9:G17" si="0">E9/$E$18</f>
        <v>1.0227594167395446E-6</v>
      </c>
      <c r="H9" s="8"/>
      <c r="I9" s="11">
        <v>7670674</v>
      </c>
      <c r="J9" s="8"/>
      <c r="K9" s="15">
        <f t="shared" ref="K9:K17" si="1">I9/$I$18</f>
        <v>1.093238494276954E-4</v>
      </c>
      <c r="L9" s="8"/>
      <c r="M9" s="8"/>
      <c r="N9" s="8"/>
    </row>
    <row r="10" spans="1:14" x14ac:dyDescent="0.55000000000000004">
      <c r="A10" s="3" t="s">
        <v>159</v>
      </c>
      <c r="C10" s="8" t="s">
        <v>160</v>
      </c>
      <c r="E10" s="11">
        <v>4867649640</v>
      </c>
      <c r="F10" s="8"/>
      <c r="G10" s="15">
        <f t="shared" si="0"/>
        <v>0.11402735929223211</v>
      </c>
      <c r="H10" s="8"/>
      <c r="I10" s="11">
        <v>7995223712</v>
      </c>
      <c r="J10" s="8"/>
      <c r="K10" s="15">
        <f t="shared" si="1"/>
        <v>0.11394939130921584</v>
      </c>
      <c r="L10" s="8"/>
      <c r="M10" s="8"/>
      <c r="N10" s="8"/>
    </row>
    <row r="11" spans="1:14" x14ac:dyDescent="0.55000000000000004">
      <c r="A11" s="3" t="s">
        <v>162</v>
      </c>
      <c r="C11" s="8" t="s">
        <v>163</v>
      </c>
      <c r="E11" s="11">
        <v>1189890711</v>
      </c>
      <c r="F11" s="8"/>
      <c r="G11" s="15">
        <f t="shared" si="0"/>
        <v>2.7873841721625329E-2</v>
      </c>
      <c r="H11" s="8"/>
      <c r="I11" s="11">
        <v>2419398908</v>
      </c>
      <c r="J11" s="8"/>
      <c r="K11" s="15">
        <f t="shared" si="1"/>
        <v>3.4481715938354661E-2</v>
      </c>
      <c r="L11" s="8"/>
      <c r="M11" s="8"/>
      <c r="N11" s="8"/>
    </row>
    <row r="12" spans="1:14" x14ac:dyDescent="0.55000000000000004">
      <c r="A12" s="3" t="s">
        <v>165</v>
      </c>
      <c r="C12" s="8" t="s">
        <v>166</v>
      </c>
      <c r="E12" s="11">
        <v>43686</v>
      </c>
      <c r="F12" s="8"/>
      <c r="G12" s="15">
        <f t="shared" si="0"/>
        <v>1.0233684809822203E-6</v>
      </c>
      <c r="H12" s="8"/>
      <c r="I12" s="11">
        <v>69737</v>
      </c>
      <c r="J12" s="8"/>
      <c r="K12" s="15">
        <f t="shared" si="1"/>
        <v>9.9390448447414076E-7</v>
      </c>
      <c r="L12" s="8"/>
      <c r="M12" s="8"/>
      <c r="N12" s="8"/>
    </row>
    <row r="13" spans="1:14" x14ac:dyDescent="0.55000000000000004">
      <c r="A13" s="3" t="s">
        <v>165</v>
      </c>
      <c r="C13" s="8" t="s">
        <v>167</v>
      </c>
      <c r="E13" s="11">
        <v>7459016370</v>
      </c>
      <c r="F13" s="8"/>
      <c r="G13" s="15">
        <f t="shared" si="0"/>
        <v>0.17473154448080427</v>
      </c>
      <c r="H13" s="8"/>
      <c r="I13" s="11">
        <v>14918032740</v>
      </c>
      <c r="J13" s="8"/>
      <c r="K13" s="15">
        <f t="shared" si="1"/>
        <v>0.21261453231165739</v>
      </c>
      <c r="L13" s="8"/>
      <c r="M13" s="8"/>
      <c r="N13" s="8"/>
    </row>
    <row r="14" spans="1:14" x14ac:dyDescent="0.55000000000000004">
      <c r="A14" s="3" t="s">
        <v>165</v>
      </c>
      <c r="C14" s="8" t="s">
        <v>169</v>
      </c>
      <c r="E14" s="11">
        <v>3196721310</v>
      </c>
      <c r="F14" s="8"/>
      <c r="G14" s="15">
        <f t="shared" si="0"/>
        <v>7.4884947835420809E-2</v>
      </c>
      <c r="H14" s="8"/>
      <c r="I14" s="11">
        <v>6393442620</v>
      </c>
      <c r="J14" s="8"/>
      <c r="K14" s="15">
        <f t="shared" si="1"/>
        <v>9.1120514092176308E-2</v>
      </c>
      <c r="L14" s="8"/>
      <c r="M14" s="8"/>
      <c r="N14" s="8"/>
    </row>
    <row r="15" spans="1:14" x14ac:dyDescent="0.55000000000000004">
      <c r="A15" s="3" t="s">
        <v>171</v>
      </c>
      <c r="C15" s="8" t="s">
        <v>172</v>
      </c>
      <c r="E15" s="11">
        <v>3196721310</v>
      </c>
      <c r="F15" s="8"/>
      <c r="G15" s="15">
        <f t="shared" si="0"/>
        <v>7.4884947835420809E-2</v>
      </c>
      <c r="H15" s="8"/>
      <c r="I15" s="11">
        <v>6393442620</v>
      </c>
      <c r="J15" s="8"/>
      <c r="K15" s="15">
        <f t="shared" si="1"/>
        <v>9.1120514092176308E-2</v>
      </c>
      <c r="L15" s="8"/>
      <c r="M15" s="8"/>
      <c r="N15" s="8"/>
    </row>
    <row r="16" spans="1:14" x14ac:dyDescent="0.55000000000000004">
      <c r="A16" s="3" t="s">
        <v>173</v>
      </c>
      <c r="C16" s="8" t="s">
        <v>174</v>
      </c>
      <c r="E16" s="11">
        <v>5942622930</v>
      </c>
      <c r="F16" s="8"/>
      <c r="G16" s="15">
        <f t="shared" si="0"/>
        <v>0.13920919747571789</v>
      </c>
      <c r="H16" s="8"/>
      <c r="I16" s="11">
        <v>15068305980</v>
      </c>
      <c r="J16" s="8"/>
      <c r="K16" s="15">
        <f t="shared" si="1"/>
        <v>0.21475625402513029</v>
      </c>
      <c r="L16" s="8"/>
      <c r="M16" s="8"/>
      <c r="N16" s="8"/>
    </row>
    <row r="17" spans="1:14" ht="24.75" thickBot="1" x14ac:dyDescent="0.6">
      <c r="A17" s="3" t="s">
        <v>157</v>
      </c>
      <c r="C17" s="8" t="s">
        <v>176</v>
      </c>
      <c r="E17" s="11">
        <v>16835691277</v>
      </c>
      <c r="F17" s="8"/>
      <c r="G17" s="15">
        <f t="shared" si="0"/>
        <v>0.3943852906750242</v>
      </c>
      <c r="H17" s="8"/>
      <c r="I17" s="11">
        <v>16835691277</v>
      </c>
      <c r="J17" s="8"/>
      <c r="K17" s="15">
        <f t="shared" si="1"/>
        <v>0.23994535267408224</v>
      </c>
      <c r="L17" s="8"/>
      <c r="M17" s="8"/>
      <c r="N17" s="8"/>
    </row>
    <row r="18" spans="1:14" ht="24.75" thickBot="1" x14ac:dyDescent="0.6">
      <c r="A18" s="3" t="s">
        <v>134</v>
      </c>
      <c r="C18" s="3" t="s">
        <v>134</v>
      </c>
      <c r="E18" s="9">
        <f>SUM(E8:E17)</f>
        <v>42688436093</v>
      </c>
      <c r="F18" s="8"/>
      <c r="G18" s="24">
        <f>SUM(G8:G17)</f>
        <v>1</v>
      </c>
      <c r="H18" s="8"/>
      <c r="I18" s="9">
        <f>SUM(I8:I17)</f>
        <v>70164689957</v>
      </c>
      <c r="J18" s="8"/>
      <c r="K18" s="24">
        <f>SUM(K8:K17)</f>
        <v>1</v>
      </c>
      <c r="L18" s="8"/>
      <c r="M18" s="8"/>
      <c r="N18" s="8"/>
    </row>
    <row r="19" spans="1:14" ht="24.75" thickTop="1" x14ac:dyDescent="0.55000000000000004">
      <c r="E19" s="8"/>
      <c r="F19" s="8"/>
      <c r="G19" s="8"/>
      <c r="H19" s="8"/>
      <c r="I19" s="8"/>
      <c r="J19" s="8"/>
      <c r="K19" s="8"/>
      <c r="L19" s="8"/>
      <c r="M19" s="8"/>
      <c r="N19" s="8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:C1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E11" sqref="E11"/>
    </sheetView>
  </sheetViews>
  <sheetFormatPr defaultRowHeight="24" x14ac:dyDescent="0.55000000000000004"/>
  <cols>
    <col min="1" max="1" width="46.28515625" style="3" bestFit="1" customWidth="1"/>
    <col min="2" max="2" width="1" style="3" customWidth="1"/>
    <col min="3" max="3" width="20" style="3" customWidth="1"/>
    <col min="4" max="4" width="1" style="3" customWidth="1"/>
    <col min="5" max="5" width="21" style="3" customWidth="1"/>
    <col min="6" max="6" width="1" style="3" customWidth="1"/>
    <col min="7" max="7" width="9.140625" style="3" customWidth="1"/>
    <col min="8" max="16384" width="9.140625" style="3"/>
  </cols>
  <sheetData>
    <row r="2" spans="1: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 x14ac:dyDescent="0.55000000000000004">
      <c r="A3" s="1" t="s">
        <v>179</v>
      </c>
      <c r="B3" s="1" t="s">
        <v>179</v>
      </c>
      <c r="C3" s="1" t="s">
        <v>179</v>
      </c>
      <c r="D3" s="1" t="s">
        <v>179</v>
      </c>
      <c r="E3" s="1" t="s">
        <v>179</v>
      </c>
    </row>
    <row r="4" spans="1: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5" spans="1:5" ht="24.75" x14ac:dyDescent="0.6">
      <c r="C5" s="25" t="s">
        <v>181</v>
      </c>
      <c r="E5" s="4" t="s">
        <v>240</v>
      </c>
    </row>
    <row r="6" spans="1:5" ht="25.5" thickBot="1" x14ac:dyDescent="0.6">
      <c r="A6" s="2" t="s">
        <v>208</v>
      </c>
      <c r="C6" s="2"/>
      <c r="E6" s="12" t="s">
        <v>241</v>
      </c>
    </row>
    <row r="7" spans="1:5" ht="25.5" thickBot="1" x14ac:dyDescent="0.6">
      <c r="A7" s="2" t="s">
        <v>208</v>
      </c>
      <c r="C7" s="2" t="s">
        <v>152</v>
      </c>
      <c r="E7" s="2" t="s">
        <v>152</v>
      </c>
    </row>
    <row r="8" spans="1:5" x14ac:dyDescent="0.55000000000000004">
      <c r="A8" s="3" t="s">
        <v>209</v>
      </c>
      <c r="C8" s="11">
        <v>9102563728</v>
      </c>
      <c r="D8" s="8"/>
      <c r="E8" s="11">
        <v>33166628425</v>
      </c>
    </row>
    <row r="9" spans="1:5" ht="24.75" thickBot="1" x14ac:dyDescent="0.6">
      <c r="A9" s="3" t="s">
        <v>210</v>
      </c>
      <c r="C9" s="11">
        <v>0</v>
      </c>
      <c r="D9" s="8"/>
      <c r="E9" s="11">
        <v>1040310</v>
      </c>
    </row>
    <row r="10" spans="1:5" ht="24.75" thickBot="1" x14ac:dyDescent="0.6">
      <c r="A10" s="3" t="s">
        <v>134</v>
      </c>
      <c r="C10" s="9">
        <f>SUM(C8:C9)</f>
        <v>9102563728</v>
      </c>
      <c r="D10" s="8"/>
      <c r="E10" s="9">
        <f>SUM(E8:E9)</f>
        <v>33167668735</v>
      </c>
    </row>
    <row r="11" spans="1:5" ht="24.75" thickTop="1" x14ac:dyDescent="0.55000000000000004"/>
  </sheetData>
  <mergeCells count="7">
    <mergeCell ref="A2:E2"/>
    <mergeCell ref="A3:E3"/>
    <mergeCell ref="A4:E4"/>
    <mergeCell ref="C5:C6"/>
    <mergeCell ref="A6:A7"/>
    <mergeCell ref="C7"/>
    <mergeCell ref="E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1"/>
  <sheetViews>
    <sheetView rightToLeft="1" tabSelected="1" workbookViewId="0">
      <selection activeCell="N19" sqref="N19"/>
    </sheetView>
  </sheetViews>
  <sheetFormatPr defaultRowHeight="24" x14ac:dyDescent="0.55000000000000004"/>
  <cols>
    <col min="1" max="1" width="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18.42578125" style="3" bestFit="1" customWidth="1"/>
    <col min="10" max="16384" width="9.140625" style="3"/>
  </cols>
  <sheetData>
    <row r="2" spans="1:9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9" ht="24.75" x14ac:dyDescent="0.55000000000000004">
      <c r="A3" s="1" t="s">
        <v>179</v>
      </c>
      <c r="B3" s="1" t="s">
        <v>179</v>
      </c>
      <c r="C3" s="1" t="s">
        <v>179</v>
      </c>
      <c r="D3" s="1" t="s">
        <v>179</v>
      </c>
      <c r="E3" s="1" t="s">
        <v>179</v>
      </c>
      <c r="F3" s="1" t="s">
        <v>179</v>
      </c>
      <c r="G3" s="1" t="s">
        <v>179</v>
      </c>
    </row>
    <row r="4" spans="1:9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9" ht="24.75" x14ac:dyDescent="0.55000000000000004">
      <c r="A6" s="2" t="s">
        <v>183</v>
      </c>
      <c r="C6" s="2" t="s">
        <v>152</v>
      </c>
      <c r="E6" s="2" t="s">
        <v>201</v>
      </c>
      <c r="G6" s="2" t="s">
        <v>13</v>
      </c>
    </row>
    <row r="7" spans="1:9" x14ac:dyDescent="0.55000000000000004">
      <c r="A7" s="3" t="s">
        <v>211</v>
      </c>
      <c r="C7" s="5">
        <v>2619181482250</v>
      </c>
      <c r="E7" s="15">
        <f>C7/$C$11</f>
        <v>0.9803347490667601</v>
      </c>
      <c r="G7" s="15">
        <v>0.11113480014002237</v>
      </c>
      <c r="I7" s="5"/>
    </row>
    <row r="8" spans="1:9" x14ac:dyDescent="0.55000000000000004">
      <c r="A8" s="3" t="s">
        <v>212</v>
      </c>
      <c r="C8" s="5">
        <v>749075023</v>
      </c>
      <c r="E8" s="15">
        <f t="shared" ref="E8:E9" si="0">C8/$C$11</f>
        <v>2.803716656067858E-4</v>
      </c>
      <c r="G8" s="15">
        <v>3.1784091150290758E-5</v>
      </c>
      <c r="I8" s="5"/>
    </row>
    <row r="9" spans="1:9" x14ac:dyDescent="0.55000000000000004">
      <c r="A9" s="3" t="s">
        <v>213</v>
      </c>
      <c r="C9" s="5">
        <v>42688436093</v>
      </c>
      <c r="E9" s="15">
        <f t="shared" si="0"/>
        <v>1.5977876129963074E-2</v>
      </c>
      <c r="G9" s="15">
        <v>1.8113180952280584E-3</v>
      </c>
      <c r="I9" s="5"/>
    </row>
    <row r="10" spans="1:9" x14ac:dyDescent="0.55000000000000004">
      <c r="A10" s="3" t="s">
        <v>208</v>
      </c>
      <c r="C10" s="5">
        <v>9102563728</v>
      </c>
      <c r="E10" s="15">
        <f>C10/$C$11</f>
        <v>3.4070031376700616E-3</v>
      </c>
      <c r="G10" s="15">
        <v>3.862319612171643E-4</v>
      </c>
      <c r="I10" s="5"/>
    </row>
    <row r="11" spans="1:9" x14ac:dyDescent="0.55000000000000004">
      <c r="A11" s="3" t="s">
        <v>134</v>
      </c>
      <c r="C11" s="6">
        <f>SUM(C7:C10)</f>
        <v>2671721557094</v>
      </c>
      <c r="E11" s="24">
        <f>SUM(E7:E10)</f>
        <v>1</v>
      </c>
      <c r="G11" s="14">
        <v>0.11336413428761788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13"/>
  <sheetViews>
    <sheetView rightToLeft="1" topLeftCell="D1" workbookViewId="0">
      <selection activeCell="K21" sqref="K19:AD21"/>
    </sheetView>
  </sheetViews>
  <sheetFormatPr defaultRowHeight="24" x14ac:dyDescent="0.55000000000000004"/>
  <cols>
    <col min="1" max="1" width="30.85546875" style="3" bestFit="1" customWidth="1"/>
    <col min="2" max="2" width="1" style="3" customWidth="1"/>
    <col min="3" max="3" width="25" style="3" customWidth="1"/>
    <col min="4" max="4" width="1" style="3" customWidth="1"/>
    <col min="5" max="5" width="22" style="3" customWidth="1"/>
    <col min="6" max="6" width="1" style="3" customWidth="1"/>
    <col min="7" max="7" width="20" style="3" customWidth="1"/>
    <col min="8" max="8" width="1" style="3" customWidth="1"/>
    <col min="9" max="9" width="20" style="3" customWidth="1"/>
    <col min="10" max="10" width="1" style="3" customWidth="1"/>
    <col min="11" max="11" width="12" style="3" customWidth="1"/>
    <col min="12" max="12" width="1" style="3" customWidth="1"/>
    <col min="13" max="13" width="13" style="3" customWidth="1"/>
    <col min="14" max="14" width="1" style="3" customWidth="1"/>
    <col min="15" max="15" width="15" style="3" customWidth="1"/>
    <col min="16" max="16" width="1" style="3" customWidth="1"/>
    <col min="17" max="17" width="21" style="3" customWidth="1"/>
    <col min="18" max="18" width="1" style="3" customWidth="1"/>
    <col min="19" max="19" width="21" style="3" customWidth="1"/>
    <col min="20" max="20" width="1" style="3" customWidth="1"/>
    <col min="21" max="21" width="11" style="3" customWidth="1"/>
    <col min="22" max="22" width="1" style="3" customWidth="1"/>
    <col min="23" max="23" width="18" style="3" customWidth="1"/>
    <col min="24" max="24" width="1" style="3" customWidth="1"/>
    <col min="25" max="25" width="15" style="3" customWidth="1"/>
    <col min="26" max="26" width="1" style="3" customWidth="1"/>
    <col min="27" max="27" width="21" style="3" customWidth="1"/>
    <col min="28" max="28" width="1" style="3" customWidth="1"/>
    <col min="29" max="29" width="11" style="3" customWidth="1"/>
    <col min="30" max="30" width="1" style="3" customWidth="1"/>
    <col min="31" max="31" width="23" style="3" customWidth="1"/>
    <col min="32" max="32" width="1" style="3" customWidth="1"/>
    <col min="33" max="33" width="18" style="3" customWidth="1"/>
    <col min="34" max="34" width="1" style="3" customWidth="1"/>
    <col min="35" max="35" width="19" style="3" customWidth="1"/>
    <col min="36" max="36" width="1" style="3" customWidth="1"/>
    <col min="37" max="37" width="32" style="3" customWidth="1"/>
    <col min="38" max="38" width="1" style="3" customWidth="1"/>
    <col min="39" max="39" width="9.140625" style="3" customWidth="1"/>
    <col min="40" max="16384" width="9.140625" style="3"/>
  </cols>
  <sheetData>
    <row r="2" spans="1:38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  <c r="Z2" s="1" t="s">
        <v>0</v>
      </c>
      <c r="AA2" s="1" t="s">
        <v>0</v>
      </c>
      <c r="AB2" s="1" t="s">
        <v>0</v>
      </c>
      <c r="AC2" s="1" t="s">
        <v>0</v>
      </c>
      <c r="AD2" s="1" t="s">
        <v>0</v>
      </c>
      <c r="AE2" s="1" t="s">
        <v>0</v>
      </c>
      <c r="AF2" s="1" t="s">
        <v>0</v>
      </c>
      <c r="AG2" s="1" t="s">
        <v>0</v>
      </c>
      <c r="AH2" s="1" t="s">
        <v>0</v>
      </c>
      <c r="AI2" s="1" t="s">
        <v>0</v>
      </c>
      <c r="AJ2" s="1" t="s">
        <v>0</v>
      </c>
      <c r="AK2" s="1" t="s">
        <v>0</v>
      </c>
    </row>
    <row r="3" spans="1:38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  <c r="Z3" s="1" t="s">
        <v>1</v>
      </c>
      <c r="AA3" s="1" t="s">
        <v>1</v>
      </c>
      <c r="AB3" s="1" t="s">
        <v>1</v>
      </c>
      <c r="AC3" s="1" t="s">
        <v>1</v>
      </c>
      <c r="AD3" s="1" t="s">
        <v>1</v>
      </c>
      <c r="AE3" s="1" t="s">
        <v>1</v>
      </c>
      <c r="AF3" s="1" t="s">
        <v>1</v>
      </c>
      <c r="AG3" s="1" t="s">
        <v>1</v>
      </c>
      <c r="AH3" s="1" t="s">
        <v>1</v>
      </c>
      <c r="AI3" s="1" t="s">
        <v>1</v>
      </c>
      <c r="AJ3" s="1" t="s">
        <v>1</v>
      </c>
      <c r="AK3" s="1" t="s">
        <v>1</v>
      </c>
    </row>
    <row r="4" spans="1:38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  <c r="Z4" s="1" t="s">
        <v>2</v>
      </c>
      <c r="AA4" s="1" t="s">
        <v>2</v>
      </c>
      <c r="AB4" s="1" t="s">
        <v>2</v>
      </c>
      <c r="AC4" s="1" t="s">
        <v>2</v>
      </c>
      <c r="AD4" s="1" t="s">
        <v>2</v>
      </c>
      <c r="AE4" s="1" t="s">
        <v>2</v>
      </c>
      <c r="AF4" s="1" t="s">
        <v>2</v>
      </c>
      <c r="AG4" s="1" t="s">
        <v>2</v>
      </c>
      <c r="AH4" s="1" t="s">
        <v>2</v>
      </c>
      <c r="AI4" s="1" t="s">
        <v>2</v>
      </c>
      <c r="AJ4" s="1" t="s">
        <v>2</v>
      </c>
      <c r="AK4" s="1" t="s">
        <v>2</v>
      </c>
    </row>
    <row r="6" spans="1:38" ht="24.75" x14ac:dyDescent="0.55000000000000004">
      <c r="A6" s="2" t="s">
        <v>137</v>
      </c>
      <c r="B6" s="2" t="s">
        <v>137</v>
      </c>
      <c r="C6" s="2" t="s">
        <v>137</v>
      </c>
      <c r="D6" s="2" t="s">
        <v>137</v>
      </c>
      <c r="E6" s="2" t="s">
        <v>137</v>
      </c>
      <c r="F6" s="2" t="s">
        <v>137</v>
      </c>
      <c r="G6" s="2" t="s">
        <v>137</v>
      </c>
      <c r="H6" s="2" t="s">
        <v>137</v>
      </c>
      <c r="I6" s="2" t="s">
        <v>137</v>
      </c>
      <c r="J6" s="2" t="s">
        <v>137</v>
      </c>
      <c r="K6" s="2" t="s">
        <v>137</v>
      </c>
      <c r="L6" s="2" t="s">
        <v>137</v>
      </c>
      <c r="M6" s="2" t="s">
        <v>137</v>
      </c>
      <c r="O6" s="2" t="s">
        <v>214</v>
      </c>
      <c r="P6" s="2" t="s">
        <v>4</v>
      </c>
      <c r="Q6" s="2" t="s">
        <v>4</v>
      </c>
      <c r="R6" s="2" t="s">
        <v>4</v>
      </c>
      <c r="S6" s="2" t="s">
        <v>4</v>
      </c>
      <c r="U6" s="2" t="s">
        <v>5</v>
      </c>
      <c r="V6" s="2" t="s">
        <v>5</v>
      </c>
      <c r="W6" s="2" t="s">
        <v>5</v>
      </c>
      <c r="X6" s="2" t="s">
        <v>5</v>
      </c>
      <c r="Y6" s="2" t="s">
        <v>5</v>
      </c>
      <c r="Z6" s="2" t="s">
        <v>5</v>
      </c>
      <c r="AA6" s="2" t="s">
        <v>5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 t="s">
        <v>6</v>
      </c>
      <c r="AI6" s="2" t="s">
        <v>6</v>
      </c>
      <c r="AJ6" s="2" t="s">
        <v>6</v>
      </c>
      <c r="AK6" s="2" t="s">
        <v>6</v>
      </c>
    </row>
    <row r="7" spans="1:38" ht="24.75" x14ac:dyDescent="0.55000000000000004">
      <c r="A7" s="2" t="s">
        <v>138</v>
      </c>
      <c r="C7" s="2" t="s">
        <v>139</v>
      </c>
      <c r="E7" s="2" t="s">
        <v>140</v>
      </c>
      <c r="G7" s="2" t="s">
        <v>141</v>
      </c>
      <c r="I7" s="2" t="s">
        <v>142</v>
      </c>
      <c r="K7" s="2" t="s">
        <v>143</v>
      </c>
      <c r="M7" s="2" t="s">
        <v>136</v>
      </c>
      <c r="O7" s="2" t="s">
        <v>7</v>
      </c>
      <c r="Q7" s="2" t="s">
        <v>8</v>
      </c>
      <c r="S7" s="2" t="s">
        <v>9</v>
      </c>
      <c r="U7" s="2" t="s">
        <v>10</v>
      </c>
      <c r="V7" s="2" t="s">
        <v>10</v>
      </c>
      <c r="W7" s="2" t="s">
        <v>10</v>
      </c>
      <c r="Y7" s="2" t="s">
        <v>11</v>
      </c>
      <c r="Z7" s="2" t="s">
        <v>11</v>
      </c>
      <c r="AA7" s="2" t="s">
        <v>11</v>
      </c>
      <c r="AC7" s="2" t="s">
        <v>7</v>
      </c>
      <c r="AE7" s="2" t="s">
        <v>144</v>
      </c>
      <c r="AG7" s="2" t="s">
        <v>8</v>
      </c>
      <c r="AI7" s="2" t="s">
        <v>9</v>
      </c>
      <c r="AK7" s="2" t="s">
        <v>13</v>
      </c>
    </row>
    <row r="8" spans="1:38" ht="24.75" x14ac:dyDescent="0.55000000000000004">
      <c r="A8" s="2" t="s">
        <v>138</v>
      </c>
      <c r="C8" s="2" t="s">
        <v>139</v>
      </c>
      <c r="E8" s="2" t="s">
        <v>140</v>
      </c>
      <c r="G8" s="2" t="s">
        <v>141</v>
      </c>
      <c r="I8" s="2" t="s">
        <v>142</v>
      </c>
      <c r="K8" s="2" t="s">
        <v>143</v>
      </c>
      <c r="M8" s="2" t="s">
        <v>136</v>
      </c>
      <c r="O8" s="2" t="s">
        <v>7</v>
      </c>
      <c r="Q8" s="2" t="s">
        <v>8</v>
      </c>
      <c r="S8" s="2" t="s">
        <v>9</v>
      </c>
      <c r="U8" s="2" t="s">
        <v>7</v>
      </c>
      <c r="W8" s="2" t="s">
        <v>8</v>
      </c>
      <c r="Y8" s="2" t="s">
        <v>7</v>
      </c>
      <c r="AA8" s="2" t="s">
        <v>14</v>
      </c>
      <c r="AC8" s="2" t="s">
        <v>7</v>
      </c>
      <c r="AE8" s="2" t="s">
        <v>144</v>
      </c>
      <c r="AG8" s="2" t="s">
        <v>8</v>
      </c>
      <c r="AI8" s="2" t="s">
        <v>9</v>
      </c>
      <c r="AK8" s="2" t="s">
        <v>13</v>
      </c>
    </row>
    <row r="9" spans="1:38" x14ac:dyDescent="0.55000000000000004">
      <c r="A9" s="3" t="s">
        <v>145</v>
      </c>
      <c r="C9" s="8" t="s">
        <v>146</v>
      </c>
      <c r="D9" s="8"/>
      <c r="E9" s="8" t="s">
        <v>146</v>
      </c>
      <c r="F9" s="8"/>
      <c r="G9" s="8" t="s">
        <v>147</v>
      </c>
      <c r="H9" s="8"/>
      <c r="I9" s="8" t="s">
        <v>148</v>
      </c>
      <c r="J9" s="8"/>
      <c r="K9" s="11">
        <v>17</v>
      </c>
      <c r="L9" s="8"/>
      <c r="M9" s="11">
        <v>17</v>
      </c>
      <c r="N9" s="8"/>
      <c r="O9" s="11">
        <v>41368</v>
      </c>
      <c r="P9" s="8"/>
      <c r="Q9" s="11">
        <v>39178459006</v>
      </c>
      <c r="R9" s="8"/>
      <c r="S9" s="11">
        <v>40946897029</v>
      </c>
      <c r="T9" s="8"/>
      <c r="U9" s="11">
        <v>0</v>
      </c>
      <c r="V9" s="8"/>
      <c r="W9" s="11">
        <v>0</v>
      </c>
      <c r="X9" s="8"/>
      <c r="Y9" s="11">
        <v>41368</v>
      </c>
      <c r="Z9" s="8"/>
      <c r="AA9" s="11">
        <v>41368000000</v>
      </c>
      <c r="AB9" s="8"/>
      <c r="AC9" s="11">
        <v>0</v>
      </c>
      <c r="AD9" s="8"/>
      <c r="AE9" s="11">
        <v>0</v>
      </c>
      <c r="AF9" s="8"/>
      <c r="AG9" s="11">
        <v>0</v>
      </c>
      <c r="AH9" s="8"/>
      <c r="AI9" s="11">
        <v>0</v>
      </c>
      <c r="AJ9" s="8"/>
      <c r="AK9" s="8" t="s">
        <v>16</v>
      </c>
      <c r="AL9" s="8"/>
    </row>
    <row r="10" spans="1:38" x14ac:dyDescent="0.55000000000000004">
      <c r="A10" s="3" t="s">
        <v>134</v>
      </c>
      <c r="C10" s="8" t="s">
        <v>134</v>
      </c>
      <c r="D10" s="8"/>
      <c r="E10" s="8" t="s">
        <v>134</v>
      </c>
      <c r="F10" s="8"/>
      <c r="G10" s="8" t="s">
        <v>134</v>
      </c>
      <c r="H10" s="8"/>
      <c r="I10" s="8" t="s">
        <v>134</v>
      </c>
      <c r="J10" s="8"/>
      <c r="K10" s="8" t="s">
        <v>134</v>
      </c>
      <c r="L10" s="8"/>
      <c r="M10" s="8" t="s">
        <v>134</v>
      </c>
      <c r="N10" s="8"/>
      <c r="O10" s="8" t="s">
        <v>134</v>
      </c>
      <c r="P10" s="8"/>
      <c r="Q10" s="9">
        <f>SUM(Q9:Q9)</f>
        <v>39178459006</v>
      </c>
      <c r="R10" s="8"/>
      <c r="S10" s="9">
        <f>SUM(S9:S9)</f>
        <v>40946897029</v>
      </c>
      <c r="T10" s="8"/>
      <c r="U10" s="8" t="s">
        <v>134</v>
      </c>
      <c r="V10" s="8"/>
      <c r="W10" s="9">
        <f>SUM(W9:W9)</f>
        <v>0</v>
      </c>
      <c r="X10" s="8"/>
      <c r="Y10" s="8" t="s">
        <v>134</v>
      </c>
      <c r="Z10" s="8"/>
      <c r="AA10" s="9">
        <f>SUM(AA9:AA9)</f>
        <v>41368000000</v>
      </c>
      <c r="AB10" s="8"/>
      <c r="AC10" s="8" t="s">
        <v>134</v>
      </c>
      <c r="AD10" s="8"/>
      <c r="AE10" s="8" t="s">
        <v>134</v>
      </c>
      <c r="AF10" s="8"/>
      <c r="AG10" s="9">
        <f>SUM(AG9:AG9)</f>
        <v>0</v>
      </c>
      <c r="AH10" s="8"/>
      <c r="AI10" s="9">
        <f>SUM(AI9:AI9)</f>
        <v>0</v>
      </c>
      <c r="AJ10" s="8"/>
      <c r="AK10" s="10" t="s">
        <v>16</v>
      </c>
      <c r="AL10" s="8"/>
    </row>
    <row r="11" spans="1:38" x14ac:dyDescent="0.55000000000000004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x14ac:dyDescent="0.55000000000000004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1:38" x14ac:dyDescent="0.55000000000000004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20"/>
  <sheetViews>
    <sheetView rightToLeft="1" workbookViewId="0">
      <selection activeCell="K19" sqref="K19"/>
    </sheetView>
  </sheetViews>
  <sheetFormatPr defaultRowHeight="24" x14ac:dyDescent="0.55000000000000004"/>
  <cols>
    <col min="1" max="1" width="26.28515625" style="3" bestFit="1" customWidth="1"/>
    <col min="2" max="2" width="1" style="3" customWidth="1"/>
    <col min="3" max="3" width="22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2" style="3" customWidth="1"/>
    <col min="10" max="10" width="1" style="3" customWidth="1"/>
    <col min="11" max="11" width="25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5.5" thickBot="1" x14ac:dyDescent="0.6">
      <c r="A6" s="2" t="s">
        <v>150</v>
      </c>
      <c r="C6" s="2" t="s">
        <v>214</v>
      </c>
      <c r="E6" s="2" t="s">
        <v>5</v>
      </c>
      <c r="F6" s="2" t="s">
        <v>5</v>
      </c>
      <c r="G6" s="2" t="s">
        <v>5</v>
      </c>
      <c r="I6" s="2" t="s">
        <v>6</v>
      </c>
      <c r="J6" s="2" t="s">
        <v>6</v>
      </c>
      <c r="K6" s="2" t="s">
        <v>6</v>
      </c>
    </row>
    <row r="7" spans="1:11" ht="25.5" thickBot="1" x14ac:dyDescent="0.6">
      <c r="A7" s="2" t="s">
        <v>150</v>
      </c>
      <c r="C7" s="2" t="s">
        <v>152</v>
      </c>
      <c r="E7" s="2" t="s">
        <v>153</v>
      </c>
      <c r="G7" s="2" t="s">
        <v>154</v>
      </c>
      <c r="I7" s="2" t="s">
        <v>152</v>
      </c>
      <c r="K7" s="2" t="s">
        <v>149</v>
      </c>
    </row>
    <row r="8" spans="1:11" x14ac:dyDescent="0.55000000000000004">
      <c r="A8" s="3" t="s">
        <v>155</v>
      </c>
      <c r="C8" s="7">
        <v>140376277</v>
      </c>
      <c r="D8" s="7"/>
      <c r="E8" s="7">
        <v>10050120199</v>
      </c>
      <c r="F8" s="7"/>
      <c r="G8" s="7">
        <v>10130691200</v>
      </c>
      <c r="H8" s="7"/>
      <c r="I8" s="7">
        <v>59805276</v>
      </c>
      <c r="J8" s="8"/>
      <c r="K8" s="8" t="s">
        <v>16</v>
      </c>
    </row>
    <row r="9" spans="1:11" x14ac:dyDescent="0.55000000000000004">
      <c r="A9" s="3" t="s">
        <v>157</v>
      </c>
      <c r="C9" s="7">
        <v>2867561520</v>
      </c>
      <c r="D9" s="7"/>
      <c r="E9" s="7">
        <v>260229301346</v>
      </c>
      <c r="F9" s="7"/>
      <c r="G9" s="7">
        <v>262920988000</v>
      </c>
      <c r="H9" s="7"/>
      <c r="I9" s="7">
        <v>175874866</v>
      </c>
      <c r="J9" s="8"/>
      <c r="K9" s="8" t="s">
        <v>16</v>
      </c>
    </row>
    <row r="10" spans="1:11" x14ac:dyDescent="0.55000000000000004">
      <c r="A10" s="3" t="s">
        <v>159</v>
      </c>
      <c r="C10" s="7">
        <v>339308730063</v>
      </c>
      <c r="D10" s="7"/>
      <c r="E10" s="7">
        <v>1041392148685</v>
      </c>
      <c r="F10" s="7"/>
      <c r="G10" s="7">
        <v>1085250893322</v>
      </c>
      <c r="H10" s="7"/>
      <c r="I10" s="7">
        <v>295449985426</v>
      </c>
      <c r="J10" s="8"/>
      <c r="K10" s="8" t="s">
        <v>161</v>
      </c>
    </row>
    <row r="11" spans="1:11" x14ac:dyDescent="0.55000000000000004">
      <c r="A11" s="3" t="s">
        <v>162</v>
      </c>
      <c r="C11" s="7">
        <v>50000000000</v>
      </c>
      <c r="D11" s="7"/>
      <c r="E11" s="7">
        <v>0</v>
      </c>
      <c r="F11" s="7"/>
      <c r="G11" s="7">
        <v>0</v>
      </c>
      <c r="H11" s="7"/>
      <c r="I11" s="7">
        <v>50000000000</v>
      </c>
      <c r="J11" s="8"/>
      <c r="K11" s="8" t="s">
        <v>164</v>
      </c>
    </row>
    <row r="12" spans="1:11" x14ac:dyDescent="0.55000000000000004">
      <c r="A12" s="3" t="s">
        <v>165</v>
      </c>
      <c r="C12" s="7">
        <v>534565909</v>
      </c>
      <c r="D12" s="7"/>
      <c r="E12" s="7">
        <v>16598404339</v>
      </c>
      <c r="F12" s="7"/>
      <c r="G12" s="7">
        <v>17090900000</v>
      </c>
      <c r="H12" s="7"/>
      <c r="I12" s="7">
        <v>42070248</v>
      </c>
      <c r="J12" s="8"/>
      <c r="K12" s="8" t="s">
        <v>16</v>
      </c>
    </row>
    <row r="13" spans="1:11" x14ac:dyDescent="0.55000000000000004">
      <c r="A13" s="3" t="s">
        <v>165</v>
      </c>
      <c r="C13" s="7">
        <v>350000000000</v>
      </c>
      <c r="D13" s="7"/>
      <c r="E13" s="7">
        <v>0</v>
      </c>
      <c r="F13" s="7"/>
      <c r="G13" s="7">
        <v>0</v>
      </c>
      <c r="H13" s="7"/>
      <c r="I13" s="7">
        <v>350000000000</v>
      </c>
      <c r="J13" s="8"/>
      <c r="K13" s="8" t="s">
        <v>168</v>
      </c>
    </row>
    <row r="14" spans="1:11" x14ac:dyDescent="0.55000000000000004">
      <c r="A14" s="3" t="s">
        <v>165</v>
      </c>
      <c r="C14" s="7">
        <v>150000000000</v>
      </c>
      <c r="D14" s="7"/>
      <c r="E14" s="7">
        <v>0</v>
      </c>
      <c r="F14" s="7"/>
      <c r="G14" s="7">
        <v>0</v>
      </c>
      <c r="H14" s="7"/>
      <c r="I14" s="7">
        <v>150000000000</v>
      </c>
      <c r="J14" s="8"/>
      <c r="K14" s="8" t="s">
        <v>170</v>
      </c>
    </row>
    <row r="15" spans="1:11" x14ac:dyDescent="0.55000000000000004">
      <c r="A15" s="3" t="s">
        <v>171</v>
      </c>
      <c r="C15" s="7">
        <v>150000000000</v>
      </c>
      <c r="D15" s="7"/>
      <c r="E15" s="7">
        <v>0</v>
      </c>
      <c r="F15" s="7"/>
      <c r="G15" s="7">
        <v>0</v>
      </c>
      <c r="H15" s="7"/>
      <c r="I15" s="7">
        <v>150000000000</v>
      </c>
      <c r="J15" s="8"/>
      <c r="K15" s="8" t="s">
        <v>170</v>
      </c>
    </row>
    <row r="16" spans="1:11" x14ac:dyDescent="0.55000000000000004">
      <c r="A16" s="3" t="s">
        <v>173</v>
      </c>
      <c r="C16" s="7">
        <v>250000000000</v>
      </c>
      <c r="D16" s="7"/>
      <c r="E16" s="7">
        <v>0</v>
      </c>
      <c r="F16" s="7"/>
      <c r="G16" s="7">
        <v>0</v>
      </c>
      <c r="H16" s="7"/>
      <c r="I16" s="7">
        <v>250000000000</v>
      </c>
      <c r="J16" s="8"/>
      <c r="K16" s="8" t="s">
        <v>175</v>
      </c>
    </row>
    <row r="17" spans="1:11" x14ac:dyDescent="0.55000000000000004">
      <c r="A17" s="3" t="s">
        <v>157</v>
      </c>
      <c r="C17" s="7">
        <v>400000000000</v>
      </c>
      <c r="D17" s="7"/>
      <c r="E17" s="7">
        <v>0</v>
      </c>
      <c r="F17" s="7"/>
      <c r="G17" s="7">
        <v>0</v>
      </c>
      <c r="H17" s="7"/>
      <c r="I17" s="7">
        <v>400000000000</v>
      </c>
      <c r="J17" s="8"/>
      <c r="K17" s="8" t="s">
        <v>177</v>
      </c>
    </row>
    <row r="18" spans="1:11" ht="24.75" thickBot="1" x14ac:dyDescent="0.6">
      <c r="A18" s="3" t="s">
        <v>157</v>
      </c>
      <c r="C18" s="7">
        <v>0</v>
      </c>
      <c r="D18" s="7"/>
      <c r="E18" s="7">
        <v>250000000000</v>
      </c>
      <c r="F18" s="7"/>
      <c r="G18" s="7">
        <v>0</v>
      </c>
      <c r="H18" s="7"/>
      <c r="I18" s="7">
        <v>250000000000</v>
      </c>
      <c r="J18" s="8"/>
      <c r="K18" s="8" t="s">
        <v>175</v>
      </c>
    </row>
    <row r="19" spans="1:11" ht="24.75" thickBot="1" x14ac:dyDescent="0.6">
      <c r="A19" s="3" t="s">
        <v>134</v>
      </c>
      <c r="C19" s="9">
        <f>SUM(C8:C18)</f>
        <v>1692851233769</v>
      </c>
      <c r="D19" s="8"/>
      <c r="E19" s="9">
        <f>SUM(E8:E18)</f>
        <v>1578269974569</v>
      </c>
      <c r="F19" s="8"/>
      <c r="G19" s="9">
        <f>SUM(G8:G18)</f>
        <v>1375393472522</v>
      </c>
      <c r="H19" s="8"/>
      <c r="I19" s="9">
        <f>SUM(I8:I18)</f>
        <v>1895727735816</v>
      </c>
      <c r="K19" s="10" t="s">
        <v>178</v>
      </c>
    </row>
    <row r="20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D46E-4AA0-48EA-8B8F-F656D0FB110A}">
  <dimension ref="A2:O11"/>
  <sheetViews>
    <sheetView rightToLeft="1" workbookViewId="0">
      <selection activeCell="E21" sqref="E21"/>
    </sheetView>
  </sheetViews>
  <sheetFormatPr defaultRowHeight="24" x14ac:dyDescent="0.55000000000000004"/>
  <cols>
    <col min="1" max="1" width="30.85546875" style="3" bestFit="1" customWidth="1"/>
    <col min="2" max="2" width="1" style="3" customWidth="1"/>
    <col min="3" max="3" width="21" style="3" customWidth="1"/>
    <col min="4" max="4" width="1" style="3" customWidth="1"/>
    <col min="5" max="5" width="18" style="3" customWidth="1"/>
    <col min="6" max="6" width="1" style="3" customWidth="1"/>
    <col min="7" max="7" width="21" style="3" customWidth="1"/>
    <col min="8" max="8" width="1" style="3" customWidth="1"/>
    <col min="9" max="9" width="21" style="3" customWidth="1"/>
    <col min="10" max="10" width="1" style="3" customWidth="1"/>
    <col min="11" max="11" width="18" style="3" customWidth="1"/>
    <col min="12" max="12" width="1" style="3" customWidth="1"/>
    <col min="13" max="13" width="21" style="3" customWidth="1"/>
    <col min="14" max="14" width="1" style="3" customWidth="1"/>
    <col min="15" max="16384" width="9.140625" style="3"/>
  </cols>
  <sheetData>
    <row r="2" spans="1:1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5" ht="24.75" x14ac:dyDescent="0.55000000000000004">
      <c r="A3" s="1" t="s">
        <v>179</v>
      </c>
      <c r="B3" s="1" t="s">
        <v>179</v>
      </c>
      <c r="C3" s="1" t="s">
        <v>179</v>
      </c>
      <c r="D3" s="1" t="s">
        <v>179</v>
      </c>
      <c r="E3" s="1" t="s">
        <v>179</v>
      </c>
      <c r="F3" s="1" t="s">
        <v>179</v>
      </c>
      <c r="G3" s="1" t="s">
        <v>179</v>
      </c>
      <c r="H3" s="1" t="s">
        <v>179</v>
      </c>
      <c r="I3" s="1" t="s">
        <v>179</v>
      </c>
      <c r="J3" s="1" t="s">
        <v>179</v>
      </c>
      <c r="K3" s="1" t="s">
        <v>179</v>
      </c>
      <c r="L3" s="1" t="s">
        <v>179</v>
      </c>
      <c r="M3" s="1" t="s">
        <v>179</v>
      </c>
    </row>
    <row r="4" spans="1:1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5" ht="25.5" thickBot="1" x14ac:dyDescent="0.6">
      <c r="A6" s="2" t="s">
        <v>180</v>
      </c>
      <c r="B6" s="2" t="s">
        <v>180</v>
      </c>
      <c r="C6" s="2" t="s">
        <v>181</v>
      </c>
      <c r="D6" s="2" t="s">
        <v>181</v>
      </c>
      <c r="E6" s="2" t="s">
        <v>181</v>
      </c>
      <c r="F6" s="2" t="s">
        <v>181</v>
      </c>
      <c r="G6" s="2" t="s">
        <v>181</v>
      </c>
      <c r="I6" s="2" t="s">
        <v>182</v>
      </c>
      <c r="J6" s="2" t="s">
        <v>182</v>
      </c>
      <c r="K6" s="2" t="s">
        <v>182</v>
      </c>
      <c r="L6" s="2" t="s">
        <v>182</v>
      </c>
      <c r="M6" s="2" t="s">
        <v>182</v>
      </c>
    </row>
    <row r="7" spans="1:15" ht="25.5" thickBot="1" x14ac:dyDescent="0.6">
      <c r="A7" s="12" t="s">
        <v>183</v>
      </c>
      <c r="C7" s="12" t="s">
        <v>184</v>
      </c>
      <c r="D7" s="8"/>
      <c r="E7" s="12" t="s">
        <v>185</v>
      </c>
      <c r="F7" s="8"/>
      <c r="G7" s="12" t="s">
        <v>186</v>
      </c>
      <c r="H7" s="8"/>
      <c r="I7" s="12" t="s">
        <v>184</v>
      </c>
      <c r="J7" s="8"/>
      <c r="K7" s="12" t="s">
        <v>185</v>
      </c>
      <c r="L7" s="8"/>
      <c r="M7" s="12" t="s">
        <v>186</v>
      </c>
      <c r="N7" s="8"/>
      <c r="O7" s="8"/>
    </row>
    <row r="8" spans="1:15" ht="24.75" thickBot="1" x14ac:dyDescent="0.6">
      <c r="A8" s="3" t="s">
        <v>145</v>
      </c>
      <c r="C8" s="11">
        <v>327972052</v>
      </c>
      <c r="D8" s="8"/>
      <c r="E8" s="11">
        <v>0</v>
      </c>
      <c r="F8" s="8"/>
      <c r="G8" s="11">
        <f>C8-E8</f>
        <v>327972052</v>
      </c>
      <c r="H8" s="8"/>
      <c r="I8" s="11">
        <v>930609994</v>
      </c>
      <c r="J8" s="8"/>
      <c r="K8" s="11">
        <v>0</v>
      </c>
      <c r="L8" s="8"/>
      <c r="M8" s="11">
        <f>I8-K8</f>
        <v>930609994</v>
      </c>
      <c r="N8" s="8"/>
      <c r="O8" s="8"/>
    </row>
    <row r="9" spans="1:15" ht="24.75" thickBot="1" x14ac:dyDescent="0.6">
      <c r="A9" s="3" t="s">
        <v>134</v>
      </c>
      <c r="C9" s="9">
        <f>SUM(C8:C8)</f>
        <v>327972052</v>
      </c>
      <c r="D9" s="8"/>
      <c r="E9" s="9">
        <f>SUM(E8:E8)</f>
        <v>0</v>
      </c>
      <c r="F9" s="8"/>
      <c r="G9" s="9">
        <f>SUM(G8:G8)</f>
        <v>327972052</v>
      </c>
      <c r="H9" s="8"/>
      <c r="I9" s="9">
        <f>SUM(I8:I8)</f>
        <v>930609994</v>
      </c>
      <c r="J9" s="8"/>
      <c r="K9" s="9">
        <f>SUM(K8:K8)</f>
        <v>0</v>
      </c>
      <c r="L9" s="8"/>
      <c r="M9" s="9">
        <f>SUM(M8:M8)</f>
        <v>930609994</v>
      </c>
      <c r="N9" s="8"/>
      <c r="O9" s="8"/>
    </row>
    <row r="10" spans="1:15" ht="24.75" thickTop="1" x14ac:dyDescent="0.55000000000000004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55000000000000004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20"/>
  <sheetViews>
    <sheetView rightToLeft="1" workbookViewId="0">
      <selection activeCell="A8" sqref="A8:XFD8"/>
    </sheetView>
  </sheetViews>
  <sheetFormatPr defaultRowHeight="24" x14ac:dyDescent="0.55000000000000004"/>
  <cols>
    <col min="1" max="1" width="30.85546875" style="3" bestFit="1" customWidth="1"/>
    <col min="2" max="2" width="1" style="3" customWidth="1"/>
    <col min="3" max="3" width="21" style="3" customWidth="1"/>
    <col min="4" max="4" width="1" style="3" customWidth="1"/>
    <col min="5" max="5" width="18" style="3" customWidth="1"/>
    <col min="6" max="6" width="1" style="3" customWidth="1"/>
    <col min="7" max="7" width="21" style="3" customWidth="1"/>
    <col min="8" max="8" width="1" style="3" customWidth="1"/>
    <col min="9" max="9" width="21" style="3" customWidth="1"/>
    <col min="10" max="10" width="1" style="3" customWidth="1"/>
    <col min="11" max="11" width="18" style="3" customWidth="1"/>
    <col min="12" max="12" width="1" style="3" customWidth="1"/>
    <col min="13" max="13" width="21" style="3" customWidth="1"/>
    <col min="14" max="14" width="1" style="3" customWidth="1"/>
    <col min="15" max="15" width="9.140625" style="3" customWidth="1"/>
    <col min="16" max="16384" width="9.140625" style="3"/>
  </cols>
  <sheetData>
    <row r="2" spans="1:1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5" ht="24.75" x14ac:dyDescent="0.55000000000000004">
      <c r="A3" s="1" t="s">
        <v>179</v>
      </c>
      <c r="B3" s="1" t="s">
        <v>179</v>
      </c>
      <c r="C3" s="1" t="s">
        <v>179</v>
      </c>
      <c r="D3" s="1" t="s">
        <v>179</v>
      </c>
      <c r="E3" s="1" t="s">
        <v>179</v>
      </c>
      <c r="F3" s="1" t="s">
        <v>179</v>
      </c>
      <c r="G3" s="1" t="s">
        <v>179</v>
      </c>
      <c r="H3" s="1" t="s">
        <v>179</v>
      </c>
      <c r="I3" s="1" t="s">
        <v>179</v>
      </c>
      <c r="J3" s="1" t="s">
        <v>179</v>
      </c>
      <c r="K3" s="1" t="s">
        <v>179</v>
      </c>
      <c r="L3" s="1" t="s">
        <v>179</v>
      </c>
      <c r="M3" s="1" t="s">
        <v>179</v>
      </c>
    </row>
    <row r="4" spans="1:1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5" ht="25.5" thickBot="1" x14ac:dyDescent="0.6">
      <c r="A6" s="2" t="s">
        <v>180</v>
      </c>
      <c r="B6" s="2" t="s">
        <v>180</v>
      </c>
      <c r="C6" s="2" t="s">
        <v>181</v>
      </c>
      <c r="D6" s="2" t="s">
        <v>181</v>
      </c>
      <c r="E6" s="2" t="s">
        <v>181</v>
      </c>
      <c r="F6" s="2" t="s">
        <v>181</v>
      </c>
      <c r="G6" s="2" t="s">
        <v>181</v>
      </c>
      <c r="I6" s="2" t="s">
        <v>182</v>
      </c>
      <c r="J6" s="2" t="s">
        <v>182</v>
      </c>
      <c r="K6" s="2" t="s">
        <v>182</v>
      </c>
      <c r="L6" s="2" t="s">
        <v>182</v>
      </c>
      <c r="M6" s="2" t="s">
        <v>182</v>
      </c>
    </row>
    <row r="7" spans="1:15" ht="25.5" thickBot="1" x14ac:dyDescent="0.6">
      <c r="A7" s="2" t="s">
        <v>183</v>
      </c>
      <c r="C7" s="2" t="s">
        <v>184</v>
      </c>
      <c r="D7" s="8"/>
      <c r="E7" s="2" t="s">
        <v>185</v>
      </c>
      <c r="F7" s="8"/>
      <c r="G7" s="2" t="s">
        <v>186</v>
      </c>
      <c r="H7" s="8"/>
      <c r="I7" s="2" t="s">
        <v>184</v>
      </c>
      <c r="J7" s="8"/>
      <c r="K7" s="2" t="s">
        <v>185</v>
      </c>
      <c r="L7" s="8"/>
      <c r="M7" s="2" t="s">
        <v>186</v>
      </c>
      <c r="N7" s="8"/>
      <c r="O7" s="8"/>
    </row>
    <row r="8" spans="1:15" x14ac:dyDescent="0.55000000000000004">
      <c r="A8" s="3" t="s">
        <v>155</v>
      </c>
      <c r="C8" s="11">
        <v>35199</v>
      </c>
      <c r="D8" s="8"/>
      <c r="E8" s="11">
        <v>0</v>
      </c>
      <c r="F8" s="8"/>
      <c r="G8" s="11">
        <f t="shared" ref="G8:G17" si="0">C8-E8</f>
        <v>35199</v>
      </c>
      <c r="H8" s="8"/>
      <c r="I8" s="11">
        <v>133411689</v>
      </c>
      <c r="J8" s="8"/>
      <c r="K8" s="11">
        <v>0</v>
      </c>
      <c r="L8" s="8"/>
      <c r="M8" s="11">
        <f t="shared" ref="M8:M17" si="1">I8-K8</f>
        <v>133411689</v>
      </c>
      <c r="N8" s="8"/>
      <c r="O8" s="8"/>
    </row>
    <row r="9" spans="1:15" x14ac:dyDescent="0.55000000000000004">
      <c r="A9" s="3" t="s">
        <v>157</v>
      </c>
      <c r="C9" s="11">
        <v>43660</v>
      </c>
      <c r="D9" s="8"/>
      <c r="E9" s="11">
        <v>0</v>
      </c>
      <c r="F9" s="8"/>
      <c r="G9" s="11">
        <f t="shared" si="0"/>
        <v>43660</v>
      </c>
      <c r="H9" s="8"/>
      <c r="I9" s="11">
        <v>7670674</v>
      </c>
      <c r="J9" s="8"/>
      <c r="K9" s="11">
        <v>0</v>
      </c>
      <c r="L9" s="8"/>
      <c r="M9" s="11">
        <f t="shared" si="1"/>
        <v>7670674</v>
      </c>
      <c r="N9" s="8"/>
      <c r="O9" s="8"/>
    </row>
    <row r="10" spans="1:15" x14ac:dyDescent="0.55000000000000004">
      <c r="A10" s="3" t="s">
        <v>159</v>
      </c>
      <c r="C10" s="11">
        <v>4867649640</v>
      </c>
      <c r="D10" s="8"/>
      <c r="E10" s="11">
        <v>0</v>
      </c>
      <c r="F10" s="8"/>
      <c r="G10" s="11">
        <f t="shared" si="0"/>
        <v>4867649640</v>
      </c>
      <c r="H10" s="8"/>
      <c r="I10" s="11">
        <v>7995223712</v>
      </c>
      <c r="J10" s="8"/>
      <c r="K10" s="11">
        <v>0</v>
      </c>
      <c r="L10" s="8"/>
      <c r="M10" s="11">
        <f t="shared" si="1"/>
        <v>7995223712</v>
      </c>
      <c r="N10" s="8"/>
      <c r="O10" s="8"/>
    </row>
    <row r="11" spans="1:15" x14ac:dyDescent="0.55000000000000004">
      <c r="A11" s="3" t="s">
        <v>162</v>
      </c>
      <c r="C11" s="11">
        <v>1189890711</v>
      </c>
      <c r="D11" s="8"/>
      <c r="E11" s="11">
        <v>0</v>
      </c>
      <c r="F11" s="8"/>
      <c r="G11" s="11">
        <f t="shared" si="0"/>
        <v>1189890711</v>
      </c>
      <c r="H11" s="8"/>
      <c r="I11" s="11">
        <v>2419398908</v>
      </c>
      <c r="J11" s="8"/>
      <c r="K11" s="11">
        <v>120448</v>
      </c>
      <c r="L11" s="8"/>
      <c r="M11" s="11">
        <f t="shared" si="1"/>
        <v>2419278460</v>
      </c>
      <c r="N11" s="8"/>
      <c r="O11" s="8"/>
    </row>
    <row r="12" spans="1:15" x14ac:dyDescent="0.55000000000000004">
      <c r="A12" s="3" t="s">
        <v>165</v>
      </c>
      <c r="C12" s="11">
        <v>43686</v>
      </c>
      <c r="D12" s="8"/>
      <c r="E12" s="11">
        <v>0</v>
      </c>
      <c r="F12" s="8"/>
      <c r="G12" s="11">
        <f t="shared" si="0"/>
        <v>43686</v>
      </c>
      <c r="H12" s="8"/>
      <c r="I12" s="11">
        <v>69737</v>
      </c>
      <c r="J12" s="8"/>
      <c r="K12" s="11">
        <v>0</v>
      </c>
      <c r="L12" s="8"/>
      <c r="M12" s="11">
        <f t="shared" si="1"/>
        <v>69737</v>
      </c>
      <c r="N12" s="8"/>
      <c r="O12" s="8"/>
    </row>
    <row r="13" spans="1:15" x14ac:dyDescent="0.55000000000000004">
      <c r="A13" s="3" t="s">
        <v>165</v>
      </c>
      <c r="C13" s="11">
        <v>7459016370</v>
      </c>
      <c r="D13" s="8"/>
      <c r="E13" s="11">
        <v>0</v>
      </c>
      <c r="F13" s="8"/>
      <c r="G13" s="11">
        <f t="shared" si="0"/>
        <v>7459016370</v>
      </c>
      <c r="H13" s="8"/>
      <c r="I13" s="11">
        <v>14918032740</v>
      </c>
      <c r="J13" s="8"/>
      <c r="K13" s="11">
        <v>0</v>
      </c>
      <c r="L13" s="8"/>
      <c r="M13" s="11">
        <f t="shared" si="1"/>
        <v>14918032740</v>
      </c>
      <c r="N13" s="8"/>
      <c r="O13" s="8"/>
    </row>
    <row r="14" spans="1:15" x14ac:dyDescent="0.55000000000000004">
      <c r="A14" s="3" t="s">
        <v>165</v>
      </c>
      <c r="C14" s="11">
        <v>3196721310</v>
      </c>
      <c r="D14" s="8"/>
      <c r="E14" s="11">
        <v>0</v>
      </c>
      <c r="F14" s="8"/>
      <c r="G14" s="11">
        <f t="shared" si="0"/>
        <v>3196721310</v>
      </c>
      <c r="H14" s="8"/>
      <c r="I14" s="11">
        <v>6393442620</v>
      </c>
      <c r="J14" s="8"/>
      <c r="K14" s="11">
        <v>0</v>
      </c>
      <c r="L14" s="8"/>
      <c r="M14" s="11">
        <f t="shared" si="1"/>
        <v>6393442620</v>
      </c>
      <c r="N14" s="8"/>
      <c r="O14" s="8"/>
    </row>
    <row r="15" spans="1:15" x14ac:dyDescent="0.55000000000000004">
      <c r="A15" s="3" t="s">
        <v>171</v>
      </c>
      <c r="C15" s="11">
        <v>3196721310</v>
      </c>
      <c r="D15" s="8"/>
      <c r="E15" s="11">
        <v>0</v>
      </c>
      <c r="F15" s="8"/>
      <c r="G15" s="11">
        <f t="shared" si="0"/>
        <v>3196721310</v>
      </c>
      <c r="H15" s="8"/>
      <c r="I15" s="11">
        <v>6393442620</v>
      </c>
      <c r="J15" s="8"/>
      <c r="K15" s="11">
        <v>0</v>
      </c>
      <c r="L15" s="8"/>
      <c r="M15" s="11">
        <f t="shared" si="1"/>
        <v>6393442620</v>
      </c>
      <c r="N15" s="8"/>
      <c r="O15" s="8"/>
    </row>
    <row r="16" spans="1:15" x14ac:dyDescent="0.55000000000000004">
      <c r="A16" s="3" t="s">
        <v>173</v>
      </c>
      <c r="C16" s="11">
        <v>5942622930</v>
      </c>
      <c r="D16" s="8"/>
      <c r="E16" s="11">
        <v>15297376</v>
      </c>
      <c r="F16" s="8"/>
      <c r="G16" s="11">
        <f t="shared" si="0"/>
        <v>5927325554</v>
      </c>
      <c r="H16" s="8"/>
      <c r="I16" s="11">
        <v>15068305980</v>
      </c>
      <c r="J16" s="8"/>
      <c r="K16" s="11">
        <v>15297376</v>
      </c>
      <c r="L16" s="8"/>
      <c r="M16" s="11">
        <f t="shared" si="1"/>
        <v>15053008604</v>
      </c>
      <c r="N16" s="8"/>
      <c r="O16" s="8"/>
    </row>
    <row r="17" spans="1:15" ht="24.75" thickBot="1" x14ac:dyDescent="0.6">
      <c r="A17" s="3" t="s">
        <v>157</v>
      </c>
      <c r="C17" s="11">
        <v>16835691277</v>
      </c>
      <c r="D17" s="8"/>
      <c r="E17" s="11">
        <v>49371120</v>
      </c>
      <c r="F17" s="8"/>
      <c r="G17" s="11">
        <f t="shared" si="0"/>
        <v>16786320157</v>
      </c>
      <c r="H17" s="8"/>
      <c r="I17" s="11">
        <v>16835691277</v>
      </c>
      <c r="J17" s="8"/>
      <c r="K17" s="11">
        <v>49371120</v>
      </c>
      <c r="L17" s="8"/>
      <c r="M17" s="11">
        <f t="shared" si="1"/>
        <v>16786320157</v>
      </c>
      <c r="N17" s="8"/>
      <c r="O17" s="8"/>
    </row>
    <row r="18" spans="1:15" ht="24.75" thickBot="1" x14ac:dyDescent="0.6">
      <c r="A18" s="3" t="s">
        <v>134</v>
      </c>
      <c r="C18" s="9">
        <f>SUM(C8:C17)</f>
        <v>42688436093</v>
      </c>
      <c r="D18" s="8"/>
      <c r="E18" s="9">
        <f>SUM(E8:E17)</f>
        <v>64668496</v>
      </c>
      <c r="F18" s="8"/>
      <c r="G18" s="9">
        <f>SUM(G8:G17)</f>
        <v>42623767597</v>
      </c>
      <c r="H18" s="8"/>
      <c r="I18" s="9">
        <f>SUM(I8:I17)</f>
        <v>70164689957</v>
      </c>
      <c r="J18" s="8"/>
      <c r="K18" s="9">
        <f>SUM(K8:K17)</f>
        <v>64788944</v>
      </c>
      <c r="L18" s="8"/>
      <c r="M18" s="9">
        <f>SUM(M8:M17)</f>
        <v>70099901013</v>
      </c>
      <c r="N18" s="8"/>
      <c r="O18" s="8"/>
    </row>
    <row r="19" spans="1:15" ht="24.75" thickTop="1" x14ac:dyDescent="0.55000000000000004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55000000000000004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</sheetData>
  <mergeCells count="13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6:B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T12"/>
  <sheetViews>
    <sheetView rightToLeft="1" workbookViewId="0">
      <selection activeCell="E24" sqref="E24"/>
    </sheetView>
  </sheetViews>
  <sheetFormatPr defaultRowHeight="24" x14ac:dyDescent="0.55000000000000004"/>
  <cols>
    <col min="1" max="1" width="26" style="3" bestFit="1" customWidth="1"/>
    <col min="2" max="2" width="1" style="3" customWidth="1"/>
    <col min="3" max="3" width="13.7109375" style="3" bestFit="1" customWidth="1"/>
    <col min="4" max="4" width="1" style="3" customWidth="1"/>
    <col min="5" max="5" width="36" style="3" bestFit="1" customWidth="1"/>
    <col min="6" max="6" width="1" style="3" customWidth="1"/>
    <col min="7" max="7" width="24.5703125" style="3" bestFit="1" customWidth="1"/>
    <col min="8" max="8" width="1" style="3" customWidth="1"/>
    <col min="9" max="9" width="24.140625" style="3" bestFit="1" customWidth="1"/>
    <col min="10" max="10" width="1" style="3" customWidth="1"/>
    <col min="11" max="11" width="13.42578125" style="3" bestFit="1" customWidth="1"/>
    <col min="12" max="12" width="1" style="3" customWidth="1"/>
    <col min="13" max="13" width="26.140625" style="3" bestFit="1" customWidth="1"/>
    <col min="14" max="14" width="1" style="3" customWidth="1"/>
    <col min="15" max="15" width="24.140625" style="3" bestFit="1" customWidth="1"/>
    <col min="16" max="16" width="1" style="3" customWidth="1"/>
    <col min="17" max="17" width="14.28515625" style="3" bestFit="1" customWidth="1"/>
    <col min="18" max="18" width="1" style="3" customWidth="1"/>
    <col min="19" max="19" width="26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20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20" ht="24.75" x14ac:dyDescent="0.55000000000000004">
      <c r="A3" s="1" t="s">
        <v>179</v>
      </c>
      <c r="B3" s="1" t="s">
        <v>179</v>
      </c>
      <c r="C3" s="1" t="s">
        <v>179</v>
      </c>
      <c r="D3" s="1" t="s">
        <v>179</v>
      </c>
      <c r="E3" s="1" t="s">
        <v>179</v>
      </c>
      <c r="F3" s="1" t="s">
        <v>179</v>
      </c>
      <c r="G3" s="1" t="s">
        <v>179</v>
      </c>
      <c r="H3" s="1" t="s">
        <v>179</v>
      </c>
      <c r="I3" s="1" t="s">
        <v>179</v>
      </c>
      <c r="J3" s="1" t="s">
        <v>179</v>
      </c>
      <c r="K3" s="1" t="s">
        <v>179</v>
      </c>
      <c r="L3" s="1" t="s">
        <v>179</v>
      </c>
      <c r="M3" s="1" t="s">
        <v>179</v>
      </c>
      <c r="N3" s="1" t="s">
        <v>179</v>
      </c>
      <c r="O3" s="1" t="s">
        <v>179</v>
      </c>
      <c r="P3" s="1" t="s">
        <v>179</v>
      </c>
      <c r="Q3" s="1" t="s">
        <v>179</v>
      </c>
      <c r="R3" s="1" t="s">
        <v>179</v>
      </c>
      <c r="S3" s="1" t="s">
        <v>179</v>
      </c>
    </row>
    <row r="4" spans="1:20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20" ht="24.75" x14ac:dyDescent="0.55000000000000004">
      <c r="A6" s="2" t="s">
        <v>3</v>
      </c>
      <c r="C6" s="2" t="s">
        <v>187</v>
      </c>
      <c r="D6" s="2" t="s">
        <v>187</v>
      </c>
      <c r="E6" s="2" t="s">
        <v>187</v>
      </c>
      <c r="F6" s="2" t="s">
        <v>187</v>
      </c>
      <c r="G6" s="2" t="s">
        <v>187</v>
      </c>
      <c r="I6" s="2" t="s">
        <v>181</v>
      </c>
      <c r="J6" s="2" t="s">
        <v>181</v>
      </c>
      <c r="K6" s="2" t="s">
        <v>181</v>
      </c>
      <c r="L6" s="2" t="s">
        <v>181</v>
      </c>
      <c r="M6" s="2" t="s">
        <v>181</v>
      </c>
      <c r="O6" s="2" t="s">
        <v>182</v>
      </c>
      <c r="P6" s="2" t="s">
        <v>182</v>
      </c>
      <c r="Q6" s="2" t="s">
        <v>182</v>
      </c>
      <c r="R6" s="2" t="s">
        <v>182</v>
      </c>
      <c r="S6" s="2" t="s">
        <v>182</v>
      </c>
    </row>
    <row r="7" spans="1:20" ht="24.75" x14ac:dyDescent="0.55000000000000004">
      <c r="A7" s="2" t="s">
        <v>3</v>
      </c>
      <c r="C7" s="2" t="s">
        <v>188</v>
      </c>
      <c r="E7" s="2" t="s">
        <v>189</v>
      </c>
      <c r="G7" s="2" t="s">
        <v>190</v>
      </c>
      <c r="I7" s="2" t="s">
        <v>191</v>
      </c>
      <c r="K7" s="2" t="s">
        <v>185</v>
      </c>
      <c r="M7" s="2" t="s">
        <v>192</v>
      </c>
      <c r="O7" s="2" t="s">
        <v>191</v>
      </c>
      <c r="Q7" s="2" t="s">
        <v>185</v>
      </c>
      <c r="S7" s="2" t="s">
        <v>192</v>
      </c>
    </row>
    <row r="8" spans="1:20" x14ac:dyDescent="0.55000000000000004">
      <c r="A8" s="3" t="s">
        <v>106</v>
      </c>
      <c r="C8" s="3" t="s">
        <v>193</v>
      </c>
      <c r="E8" s="11">
        <v>27038968</v>
      </c>
      <c r="F8" s="8"/>
      <c r="G8" s="11">
        <v>1800</v>
      </c>
      <c r="H8" s="8"/>
      <c r="I8" s="11">
        <v>0</v>
      </c>
      <c r="J8" s="8"/>
      <c r="K8" s="11">
        <v>0</v>
      </c>
      <c r="L8" s="8"/>
      <c r="M8" s="11">
        <v>0</v>
      </c>
      <c r="N8" s="8"/>
      <c r="O8" s="11">
        <v>48670142400</v>
      </c>
      <c r="P8" s="8"/>
      <c r="Q8" s="11">
        <v>1234623105</v>
      </c>
      <c r="R8" s="8"/>
      <c r="S8" s="11">
        <v>47435519295</v>
      </c>
      <c r="T8" s="8"/>
    </row>
    <row r="9" spans="1:20" x14ac:dyDescent="0.55000000000000004">
      <c r="A9" s="3" t="s">
        <v>58</v>
      </c>
      <c r="C9" s="3" t="s">
        <v>4</v>
      </c>
      <c r="E9" s="11">
        <v>408649836</v>
      </c>
      <c r="F9" s="8"/>
      <c r="G9" s="11">
        <v>150</v>
      </c>
      <c r="H9" s="8"/>
      <c r="I9" s="11">
        <v>0</v>
      </c>
      <c r="J9" s="8"/>
      <c r="K9" s="11">
        <v>0</v>
      </c>
      <c r="L9" s="8"/>
      <c r="M9" s="11">
        <v>0</v>
      </c>
      <c r="N9" s="8"/>
      <c r="O9" s="11">
        <v>61297475400</v>
      </c>
      <c r="P9" s="8"/>
      <c r="Q9" s="11">
        <v>0</v>
      </c>
      <c r="R9" s="8"/>
      <c r="S9" s="11">
        <v>61297475400</v>
      </c>
      <c r="T9" s="8"/>
    </row>
    <row r="10" spans="1:20" x14ac:dyDescent="0.55000000000000004">
      <c r="A10" s="3" t="s">
        <v>134</v>
      </c>
      <c r="C10" s="3" t="s">
        <v>134</v>
      </c>
      <c r="E10" s="8" t="s">
        <v>134</v>
      </c>
      <c r="F10" s="8"/>
      <c r="G10" s="8" t="s">
        <v>134</v>
      </c>
      <c r="H10" s="8"/>
      <c r="I10" s="9">
        <f>SUM(I8:I9)</f>
        <v>0</v>
      </c>
      <c r="J10" s="8"/>
      <c r="K10" s="9">
        <f>SUM(K8:K9)</f>
        <v>0</v>
      </c>
      <c r="L10" s="8"/>
      <c r="M10" s="9">
        <f>SUM(M8:M9)</f>
        <v>0</v>
      </c>
      <c r="N10" s="8"/>
      <c r="O10" s="9">
        <f>SUM(O8:O9)</f>
        <v>109967617800</v>
      </c>
      <c r="P10" s="8"/>
      <c r="Q10" s="9">
        <f>SUM(Q8:Q9)</f>
        <v>1234623105</v>
      </c>
      <c r="R10" s="8"/>
      <c r="S10" s="9">
        <f>SUM(S8:S9)</f>
        <v>108732994695</v>
      </c>
      <c r="T10" s="8"/>
    </row>
    <row r="11" spans="1:20" x14ac:dyDescent="0.55000000000000004"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x14ac:dyDescent="0.55000000000000004"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X80"/>
  <sheetViews>
    <sheetView rightToLeft="1" topLeftCell="A61" workbookViewId="0">
      <selection activeCell="A67" sqref="A67:XFD76"/>
    </sheetView>
  </sheetViews>
  <sheetFormatPr defaultRowHeight="24" x14ac:dyDescent="0.55000000000000004"/>
  <cols>
    <col min="1" max="1" width="44.57031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34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20" width="18.42578125" style="3" bestFit="1" customWidth="1"/>
    <col min="21" max="21" width="13.85546875" style="3" bestFit="1" customWidth="1"/>
    <col min="22" max="22" width="16.140625" style="3" bestFit="1" customWidth="1"/>
    <col min="23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179</v>
      </c>
      <c r="B3" s="1" t="s">
        <v>179</v>
      </c>
      <c r="C3" s="1" t="s">
        <v>179</v>
      </c>
      <c r="D3" s="1" t="s">
        <v>179</v>
      </c>
      <c r="E3" s="1" t="s">
        <v>179</v>
      </c>
      <c r="F3" s="1" t="s">
        <v>179</v>
      </c>
      <c r="G3" s="1" t="s">
        <v>179</v>
      </c>
      <c r="H3" s="1" t="s">
        <v>179</v>
      </c>
      <c r="I3" s="1" t="s">
        <v>179</v>
      </c>
      <c r="J3" s="1" t="s">
        <v>179</v>
      </c>
      <c r="K3" s="1" t="s">
        <v>179</v>
      </c>
      <c r="L3" s="1" t="s">
        <v>179</v>
      </c>
      <c r="M3" s="1" t="s">
        <v>179</v>
      </c>
      <c r="N3" s="1" t="s">
        <v>179</v>
      </c>
      <c r="O3" s="1" t="s">
        <v>179</v>
      </c>
      <c r="P3" s="1" t="s">
        <v>179</v>
      </c>
      <c r="Q3" s="1" t="s">
        <v>179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3</v>
      </c>
      <c r="C6" s="2" t="s">
        <v>181</v>
      </c>
      <c r="D6" s="2" t="s">
        <v>181</v>
      </c>
      <c r="E6" s="2" t="s">
        <v>181</v>
      </c>
      <c r="F6" s="2" t="s">
        <v>181</v>
      </c>
      <c r="G6" s="2" t="s">
        <v>181</v>
      </c>
      <c r="H6" s="2" t="s">
        <v>181</v>
      </c>
      <c r="I6" s="2" t="s">
        <v>181</v>
      </c>
      <c r="K6" s="2" t="s">
        <v>182</v>
      </c>
      <c r="L6" s="2" t="s">
        <v>182</v>
      </c>
      <c r="M6" s="2" t="s">
        <v>182</v>
      </c>
      <c r="N6" s="2" t="s">
        <v>182</v>
      </c>
      <c r="O6" s="2" t="s">
        <v>182</v>
      </c>
      <c r="P6" s="2" t="s">
        <v>182</v>
      </c>
      <c r="Q6" s="2" t="s">
        <v>182</v>
      </c>
    </row>
    <row r="7" spans="1:17" ht="24.75" x14ac:dyDescent="0.55000000000000004">
      <c r="A7" s="2" t="s">
        <v>3</v>
      </c>
      <c r="C7" s="2" t="s">
        <v>7</v>
      </c>
      <c r="E7" s="2" t="s">
        <v>194</v>
      </c>
      <c r="G7" s="2" t="s">
        <v>195</v>
      </c>
      <c r="I7" s="2" t="s">
        <v>196</v>
      </c>
      <c r="K7" s="2" t="s">
        <v>7</v>
      </c>
      <c r="M7" s="2" t="s">
        <v>194</v>
      </c>
      <c r="O7" s="2" t="s">
        <v>195</v>
      </c>
      <c r="Q7" s="2" t="s">
        <v>196</v>
      </c>
    </row>
    <row r="8" spans="1:17" x14ac:dyDescent="0.55000000000000004">
      <c r="A8" s="3" t="s">
        <v>66</v>
      </c>
      <c r="C8" s="7">
        <v>328953104</v>
      </c>
      <c r="D8" s="8"/>
      <c r="E8" s="7">
        <v>1577100902709</v>
      </c>
      <c r="F8" s="7"/>
      <c r="G8" s="7">
        <v>1343979573254</v>
      </c>
      <c r="H8" s="7"/>
      <c r="I8" s="7">
        <f>E8-G8</f>
        <v>233121329455</v>
      </c>
      <c r="J8" s="7"/>
      <c r="K8" s="7">
        <v>328953104</v>
      </c>
      <c r="L8" s="7"/>
      <c r="M8" s="7">
        <v>1577100902709</v>
      </c>
      <c r="N8" s="7"/>
      <c r="O8" s="7">
        <v>1407717061196</v>
      </c>
      <c r="P8" s="7"/>
      <c r="Q8" s="7">
        <f>M8-O8</f>
        <v>169383841513</v>
      </c>
    </row>
    <row r="9" spans="1:17" x14ac:dyDescent="0.55000000000000004">
      <c r="A9" s="3" t="s">
        <v>52</v>
      </c>
      <c r="C9" s="11">
        <v>41604131</v>
      </c>
      <c r="D9" s="8"/>
      <c r="E9" s="7">
        <v>499173998096</v>
      </c>
      <c r="F9" s="7"/>
      <c r="G9" s="7">
        <v>538049189331</v>
      </c>
      <c r="H9" s="7"/>
      <c r="I9" s="7">
        <f t="shared" ref="I9:I72" si="0">E9-G9</f>
        <v>-38875191235</v>
      </c>
      <c r="J9" s="7"/>
      <c r="K9" s="7">
        <v>41604131</v>
      </c>
      <c r="L9" s="7"/>
      <c r="M9" s="7">
        <v>499173998096</v>
      </c>
      <c r="N9" s="7"/>
      <c r="O9" s="7">
        <v>524815081676</v>
      </c>
      <c r="P9" s="7"/>
      <c r="Q9" s="7">
        <f t="shared" ref="Q9:Q65" si="1">M9-O9</f>
        <v>-25641083580</v>
      </c>
    </row>
    <row r="10" spans="1:17" x14ac:dyDescent="0.55000000000000004">
      <c r="A10" s="3" t="s">
        <v>68</v>
      </c>
      <c r="C10" s="11">
        <v>62975330</v>
      </c>
      <c r="D10" s="8"/>
      <c r="E10" s="7">
        <v>1130567319764</v>
      </c>
      <c r="F10" s="7"/>
      <c r="G10" s="7">
        <v>1051064523745</v>
      </c>
      <c r="H10" s="7"/>
      <c r="I10" s="7">
        <f t="shared" si="0"/>
        <v>79502796019</v>
      </c>
      <c r="J10" s="7"/>
      <c r="K10" s="7">
        <v>62975330</v>
      </c>
      <c r="L10" s="7"/>
      <c r="M10" s="7">
        <v>1130567319764</v>
      </c>
      <c r="N10" s="7"/>
      <c r="O10" s="7">
        <v>1074852761924</v>
      </c>
      <c r="P10" s="7"/>
      <c r="Q10" s="7">
        <f t="shared" si="1"/>
        <v>55714557840</v>
      </c>
    </row>
    <row r="11" spans="1:17" x14ac:dyDescent="0.55000000000000004">
      <c r="A11" s="3" t="s">
        <v>36</v>
      </c>
      <c r="C11" s="11">
        <v>17051968</v>
      </c>
      <c r="D11" s="8"/>
      <c r="E11" s="7">
        <v>186286091606</v>
      </c>
      <c r="F11" s="7"/>
      <c r="G11" s="7">
        <v>179844898266</v>
      </c>
      <c r="H11" s="7"/>
      <c r="I11" s="7">
        <f t="shared" si="0"/>
        <v>6441193340</v>
      </c>
      <c r="J11" s="7"/>
      <c r="K11" s="7">
        <v>17051968</v>
      </c>
      <c r="L11" s="7"/>
      <c r="M11" s="7">
        <v>186286091606</v>
      </c>
      <c r="N11" s="7"/>
      <c r="O11" s="7">
        <v>188828667925</v>
      </c>
      <c r="P11" s="7"/>
      <c r="Q11" s="7">
        <f t="shared" si="1"/>
        <v>-2542576319</v>
      </c>
    </row>
    <row r="12" spans="1:17" x14ac:dyDescent="0.55000000000000004">
      <c r="A12" s="3" t="s">
        <v>79</v>
      </c>
      <c r="C12" s="11">
        <v>1085372</v>
      </c>
      <c r="D12" s="8"/>
      <c r="E12" s="7">
        <v>42185538831</v>
      </c>
      <c r="F12" s="7"/>
      <c r="G12" s="7">
        <v>44181529798</v>
      </c>
      <c r="H12" s="7"/>
      <c r="I12" s="7">
        <f t="shared" si="0"/>
        <v>-1995990967</v>
      </c>
      <c r="J12" s="7"/>
      <c r="K12" s="7">
        <v>1085372</v>
      </c>
      <c r="L12" s="7"/>
      <c r="M12" s="7">
        <v>42185538831</v>
      </c>
      <c r="N12" s="7"/>
      <c r="O12" s="7">
        <v>44667041115</v>
      </c>
      <c r="P12" s="7"/>
      <c r="Q12" s="7">
        <f t="shared" si="1"/>
        <v>-2481502284</v>
      </c>
    </row>
    <row r="13" spans="1:17" x14ac:dyDescent="0.55000000000000004">
      <c r="A13" s="3" t="s">
        <v>83</v>
      </c>
      <c r="C13" s="11">
        <v>12542356</v>
      </c>
      <c r="D13" s="8"/>
      <c r="E13" s="7">
        <v>560175063152</v>
      </c>
      <c r="F13" s="7"/>
      <c r="G13" s="7">
        <v>458547167140</v>
      </c>
      <c r="H13" s="7"/>
      <c r="I13" s="7">
        <f t="shared" si="0"/>
        <v>101627896012</v>
      </c>
      <c r="J13" s="7"/>
      <c r="K13" s="7">
        <v>12542356</v>
      </c>
      <c r="L13" s="7"/>
      <c r="M13" s="7">
        <v>560175063152</v>
      </c>
      <c r="N13" s="7"/>
      <c r="O13" s="7">
        <v>459560490259</v>
      </c>
      <c r="P13" s="7"/>
      <c r="Q13" s="7">
        <f t="shared" si="1"/>
        <v>100614572893</v>
      </c>
    </row>
    <row r="14" spans="1:17" x14ac:dyDescent="0.55000000000000004">
      <c r="A14" s="3" t="s">
        <v>89</v>
      </c>
      <c r="C14" s="11">
        <v>11771160</v>
      </c>
      <c r="D14" s="8"/>
      <c r="E14" s="7">
        <v>197397921358</v>
      </c>
      <c r="F14" s="7"/>
      <c r="G14" s="7">
        <v>175750846401</v>
      </c>
      <c r="H14" s="7"/>
      <c r="I14" s="7">
        <f t="shared" si="0"/>
        <v>21647074957</v>
      </c>
      <c r="J14" s="7"/>
      <c r="K14" s="7">
        <v>11771160</v>
      </c>
      <c r="L14" s="7"/>
      <c r="M14" s="7">
        <v>197397921358</v>
      </c>
      <c r="N14" s="7"/>
      <c r="O14" s="7">
        <v>199270100813</v>
      </c>
      <c r="P14" s="7"/>
      <c r="Q14" s="7">
        <f t="shared" si="1"/>
        <v>-1872179455</v>
      </c>
    </row>
    <row r="15" spans="1:17" x14ac:dyDescent="0.55000000000000004">
      <c r="A15" s="3" t="s">
        <v>32</v>
      </c>
      <c r="C15" s="11">
        <v>33214162</v>
      </c>
      <c r="D15" s="8"/>
      <c r="E15" s="7">
        <v>379360018587</v>
      </c>
      <c r="F15" s="7"/>
      <c r="G15" s="7">
        <v>347003811606</v>
      </c>
      <c r="H15" s="7"/>
      <c r="I15" s="7">
        <f t="shared" si="0"/>
        <v>32356206981</v>
      </c>
      <c r="J15" s="7"/>
      <c r="K15" s="7">
        <v>33214162</v>
      </c>
      <c r="L15" s="7"/>
      <c r="M15" s="7">
        <v>379360018587</v>
      </c>
      <c r="N15" s="7"/>
      <c r="O15" s="7">
        <v>372096380285</v>
      </c>
      <c r="P15" s="7"/>
      <c r="Q15" s="7">
        <f t="shared" si="1"/>
        <v>7263638302</v>
      </c>
    </row>
    <row r="16" spans="1:17" x14ac:dyDescent="0.55000000000000004">
      <c r="A16" s="3" t="s">
        <v>58</v>
      </c>
      <c r="C16" s="11">
        <v>408649836</v>
      </c>
      <c r="D16" s="8"/>
      <c r="E16" s="7">
        <v>445621551314</v>
      </c>
      <c r="F16" s="7"/>
      <c r="G16" s="7">
        <v>382251485676</v>
      </c>
      <c r="H16" s="7"/>
      <c r="I16" s="7">
        <f t="shared" si="0"/>
        <v>63370065638</v>
      </c>
      <c r="J16" s="7"/>
      <c r="K16" s="7">
        <v>408649836</v>
      </c>
      <c r="L16" s="7"/>
      <c r="M16" s="7">
        <v>445621551314</v>
      </c>
      <c r="N16" s="7"/>
      <c r="O16" s="7">
        <v>467963561636</v>
      </c>
      <c r="P16" s="7"/>
      <c r="Q16" s="7">
        <f t="shared" si="1"/>
        <v>-22342010322</v>
      </c>
    </row>
    <row r="17" spans="1:17" x14ac:dyDescent="0.55000000000000004">
      <c r="A17" s="3" t="s">
        <v>73</v>
      </c>
      <c r="C17" s="11">
        <v>52019947</v>
      </c>
      <c r="D17" s="8"/>
      <c r="E17" s="7">
        <v>326292802669</v>
      </c>
      <c r="F17" s="7"/>
      <c r="G17" s="7">
        <v>283373147168</v>
      </c>
      <c r="H17" s="7"/>
      <c r="I17" s="7">
        <f t="shared" si="0"/>
        <v>42919655501</v>
      </c>
      <c r="J17" s="7"/>
      <c r="K17" s="7">
        <v>52019947</v>
      </c>
      <c r="L17" s="7"/>
      <c r="M17" s="7">
        <v>326292802669</v>
      </c>
      <c r="N17" s="7"/>
      <c r="O17" s="7">
        <v>310779674175</v>
      </c>
      <c r="P17" s="7"/>
      <c r="Q17" s="7">
        <f t="shared" si="1"/>
        <v>15513128494</v>
      </c>
    </row>
    <row r="18" spans="1:17" x14ac:dyDescent="0.55000000000000004">
      <c r="A18" s="3" t="s">
        <v>91</v>
      </c>
      <c r="C18" s="11">
        <v>10054271</v>
      </c>
      <c r="D18" s="8"/>
      <c r="E18" s="7">
        <v>121432544263</v>
      </c>
      <c r="F18" s="7"/>
      <c r="G18" s="7">
        <v>123531378362</v>
      </c>
      <c r="H18" s="7"/>
      <c r="I18" s="7">
        <f t="shared" si="0"/>
        <v>-2098834099</v>
      </c>
      <c r="J18" s="7"/>
      <c r="K18" s="7">
        <v>10054271</v>
      </c>
      <c r="L18" s="7"/>
      <c r="M18" s="7">
        <v>121432544263</v>
      </c>
      <c r="N18" s="7"/>
      <c r="O18" s="7">
        <v>149716832351</v>
      </c>
      <c r="P18" s="7"/>
      <c r="Q18" s="7">
        <f t="shared" si="1"/>
        <v>-28284288088</v>
      </c>
    </row>
    <row r="19" spans="1:17" x14ac:dyDescent="0.55000000000000004">
      <c r="A19" s="3" t="s">
        <v>96</v>
      </c>
      <c r="C19" s="11">
        <v>3748659</v>
      </c>
      <c r="D19" s="8"/>
      <c r="E19" s="7">
        <v>13530393113</v>
      </c>
      <c r="F19" s="7"/>
      <c r="G19" s="7">
        <v>13116767765</v>
      </c>
      <c r="H19" s="7"/>
      <c r="I19" s="7">
        <f t="shared" si="0"/>
        <v>413625348</v>
      </c>
      <c r="J19" s="7"/>
      <c r="K19" s="7">
        <v>3748659</v>
      </c>
      <c r="L19" s="7"/>
      <c r="M19" s="7">
        <v>13530393113</v>
      </c>
      <c r="N19" s="7"/>
      <c r="O19" s="7">
        <v>13150304956</v>
      </c>
      <c r="P19" s="7"/>
      <c r="Q19" s="7">
        <f t="shared" si="1"/>
        <v>380088157</v>
      </c>
    </row>
    <row r="20" spans="1:17" x14ac:dyDescent="0.55000000000000004">
      <c r="A20" s="3" t="s">
        <v>104</v>
      </c>
      <c r="C20" s="11">
        <v>28125252</v>
      </c>
      <c r="D20" s="8"/>
      <c r="E20" s="7">
        <v>142613282334</v>
      </c>
      <c r="F20" s="7"/>
      <c r="G20" s="7">
        <v>123350284583</v>
      </c>
      <c r="H20" s="7"/>
      <c r="I20" s="7">
        <f t="shared" si="0"/>
        <v>19262997751</v>
      </c>
      <c r="J20" s="7"/>
      <c r="K20" s="7">
        <v>28125252</v>
      </c>
      <c r="L20" s="7"/>
      <c r="M20" s="7">
        <v>142613282334</v>
      </c>
      <c r="N20" s="7"/>
      <c r="O20" s="7">
        <v>131374203821</v>
      </c>
      <c r="P20" s="7"/>
      <c r="Q20" s="7">
        <f t="shared" si="1"/>
        <v>11239078513</v>
      </c>
    </row>
    <row r="21" spans="1:17" x14ac:dyDescent="0.55000000000000004">
      <c r="A21" s="3" t="s">
        <v>42</v>
      </c>
      <c r="C21" s="11">
        <v>59867417</v>
      </c>
      <c r="D21" s="8"/>
      <c r="E21" s="7">
        <v>731987832186</v>
      </c>
      <c r="F21" s="7"/>
      <c r="G21" s="7">
        <v>615889290141</v>
      </c>
      <c r="H21" s="7"/>
      <c r="I21" s="7">
        <f t="shared" si="0"/>
        <v>116098542045</v>
      </c>
      <c r="J21" s="7"/>
      <c r="K21" s="7">
        <v>59867417</v>
      </c>
      <c r="L21" s="7"/>
      <c r="M21" s="7">
        <v>731987832186</v>
      </c>
      <c r="N21" s="7"/>
      <c r="O21" s="7">
        <v>631413894288</v>
      </c>
      <c r="P21" s="7"/>
      <c r="Q21" s="7">
        <f t="shared" si="1"/>
        <v>100573937898</v>
      </c>
    </row>
    <row r="22" spans="1:17" x14ac:dyDescent="0.55000000000000004">
      <c r="A22" s="3" t="s">
        <v>77</v>
      </c>
      <c r="C22" s="11">
        <v>10814617</v>
      </c>
      <c r="D22" s="8"/>
      <c r="E22" s="7">
        <v>421195579730</v>
      </c>
      <c r="F22" s="7"/>
      <c r="G22" s="7">
        <v>374216899704</v>
      </c>
      <c r="H22" s="7"/>
      <c r="I22" s="7">
        <f t="shared" si="0"/>
        <v>46978680026</v>
      </c>
      <c r="J22" s="7"/>
      <c r="K22" s="7">
        <v>10814617</v>
      </c>
      <c r="L22" s="7"/>
      <c r="M22" s="7">
        <v>421195579730</v>
      </c>
      <c r="N22" s="7"/>
      <c r="O22" s="7">
        <v>377119472612</v>
      </c>
      <c r="P22" s="7"/>
      <c r="Q22" s="7">
        <f t="shared" si="1"/>
        <v>44076107118</v>
      </c>
    </row>
    <row r="23" spans="1:17" x14ac:dyDescent="0.55000000000000004">
      <c r="A23" s="3" t="s">
        <v>102</v>
      </c>
      <c r="C23" s="11">
        <v>42365199</v>
      </c>
      <c r="D23" s="8"/>
      <c r="E23" s="7">
        <v>1850450759337</v>
      </c>
      <c r="F23" s="7"/>
      <c r="G23" s="7">
        <v>1524255334042</v>
      </c>
      <c r="H23" s="7"/>
      <c r="I23" s="7">
        <f t="shared" si="0"/>
        <v>326195425295</v>
      </c>
      <c r="J23" s="7"/>
      <c r="K23" s="7">
        <v>42365199</v>
      </c>
      <c r="L23" s="7"/>
      <c r="M23" s="7">
        <v>1850450759337</v>
      </c>
      <c r="N23" s="7"/>
      <c r="O23" s="7">
        <v>1587505554491</v>
      </c>
      <c r="P23" s="7"/>
      <c r="Q23" s="7">
        <f t="shared" si="1"/>
        <v>262945204846</v>
      </c>
    </row>
    <row r="24" spans="1:17" x14ac:dyDescent="0.55000000000000004">
      <c r="A24" s="3" t="s">
        <v>75</v>
      </c>
      <c r="C24" s="11">
        <v>10936278</v>
      </c>
      <c r="D24" s="8"/>
      <c r="E24" s="7">
        <v>269823361361</v>
      </c>
      <c r="F24" s="7"/>
      <c r="G24" s="7">
        <v>232969969136</v>
      </c>
      <c r="H24" s="7"/>
      <c r="I24" s="7">
        <f t="shared" si="0"/>
        <v>36853392225</v>
      </c>
      <c r="J24" s="7"/>
      <c r="K24" s="7">
        <v>10936278</v>
      </c>
      <c r="L24" s="7"/>
      <c r="M24" s="7">
        <v>269823361361</v>
      </c>
      <c r="N24" s="7"/>
      <c r="O24" s="7">
        <v>231556712207</v>
      </c>
      <c r="P24" s="7"/>
      <c r="Q24" s="7">
        <f t="shared" si="1"/>
        <v>38266649154</v>
      </c>
    </row>
    <row r="25" spans="1:17" x14ac:dyDescent="0.55000000000000004">
      <c r="A25" s="3" t="s">
        <v>28</v>
      </c>
      <c r="C25" s="11">
        <v>16932695</v>
      </c>
      <c r="D25" s="8"/>
      <c r="E25" s="7">
        <v>61874231528</v>
      </c>
      <c r="F25" s="7"/>
      <c r="G25" s="7">
        <v>35698169885</v>
      </c>
      <c r="H25" s="7"/>
      <c r="I25" s="7">
        <f t="shared" si="0"/>
        <v>26176061643</v>
      </c>
      <c r="J25" s="7"/>
      <c r="K25" s="7">
        <v>16932695</v>
      </c>
      <c r="L25" s="7"/>
      <c r="M25" s="7">
        <v>61874231528</v>
      </c>
      <c r="N25" s="7"/>
      <c r="O25" s="7">
        <v>68169379136</v>
      </c>
      <c r="P25" s="7"/>
      <c r="Q25" s="7">
        <f t="shared" si="1"/>
        <v>-6295147608</v>
      </c>
    </row>
    <row r="26" spans="1:17" x14ac:dyDescent="0.55000000000000004">
      <c r="A26" s="3" t="s">
        <v>132</v>
      </c>
      <c r="C26" s="11">
        <v>2731010</v>
      </c>
      <c r="D26" s="8"/>
      <c r="E26" s="7">
        <v>8201291441</v>
      </c>
      <c r="F26" s="7"/>
      <c r="G26" s="7">
        <v>8242418033</v>
      </c>
      <c r="H26" s="7"/>
      <c r="I26" s="7">
        <f t="shared" si="0"/>
        <v>-41126592</v>
      </c>
      <c r="J26" s="7"/>
      <c r="K26" s="7">
        <v>2731010</v>
      </c>
      <c r="L26" s="7"/>
      <c r="M26" s="7">
        <v>8201291441</v>
      </c>
      <c r="N26" s="7"/>
      <c r="O26" s="7">
        <v>8242418033</v>
      </c>
      <c r="P26" s="7"/>
      <c r="Q26" s="7">
        <f t="shared" si="1"/>
        <v>-41126592</v>
      </c>
    </row>
    <row r="27" spans="1:17" x14ac:dyDescent="0.55000000000000004">
      <c r="A27" s="3" t="s">
        <v>111</v>
      </c>
      <c r="C27" s="11">
        <v>41027209</v>
      </c>
      <c r="D27" s="8"/>
      <c r="E27" s="7">
        <v>265905793134</v>
      </c>
      <c r="F27" s="7"/>
      <c r="G27" s="7">
        <v>231845305313</v>
      </c>
      <c r="H27" s="7"/>
      <c r="I27" s="7">
        <f t="shared" si="0"/>
        <v>34060487821</v>
      </c>
      <c r="J27" s="7"/>
      <c r="K27" s="7">
        <v>41027209</v>
      </c>
      <c r="L27" s="7"/>
      <c r="M27" s="7">
        <v>265905793134</v>
      </c>
      <c r="N27" s="7"/>
      <c r="O27" s="7">
        <v>252855202052</v>
      </c>
      <c r="P27" s="7"/>
      <c r="Q27" s="7">
        <f t="shared" si="1"/>
        <v>13050591082</v>
      </c>
    </row>
    <row r="28" spans="1:17" x14ac:dyDescent="0.55000000000000004">
      <c r="A28" s="3" t="s">
        <v>70</v>
      </c>
      <c r="C28" s="11">
        <v>210591480</v>
      </c>
      <c r="D28" s="8"/>
      <c r="E28" s="7">
        <v>1649587070268</v>
      </c>
      <c r="F28" s="7"/>
      <c r="G28" s="7">
        <v>1429839117163</v>
      </c>
      <c r="H28" s="7"/>
      <c r="I28" s="7">
        <f t="shared" si="0"/>
        <v>219747953105</v>
      </c>
      <c r="J28" s="7"/>
      <c r="K28" s="7">
        <v>210591480</v>
      </c>
      <c r="L28" s="7"/>
      <c r="M28" s="7">
        <v>1649587070268</v>
      </c>
      <c r="N28" s="7"/>
      <c r="O28" s="7">
        <v>1461014174013</v>
      </c>
      <c r="P28" s="7"/>
      <c r="Q28" s="7">
        <f t="shared" si="1"/>
        <v>188572896255</v>
      </c>
    </row>
    <row r="29" spans="1:17" x14ac:dyDescent="0.55000000000000004">
      <c r="A29" s="3" t="s">
        <v>92</v>
      </c>
      <c r="C29" s="11">
        <v>54879611</v>
      </c>
      <c r="D29" s="8"/>
      <c r="E29" s="7">
        <v>274401978892</v>
      </c>
      <c r="F29" s="7"/>
      <c r="G29" s="7">
        <v>319681033063</v>
      </c>
      <c r="H29" s="7"/>
      <c r="I29" s="7">
        <f t="shared" si="0"/>
        <v>-45279054171</v>
      </c>
      <c r="J29" s="7"/>
      <c r="K29" s="7">
        <v>54879611</v>
      </c>
      <c r="L29" s="7"/>
      <c r="M29" s="7">
        <v>274401978892</v>
      </c>
      <c r="N29" s="7"/>
      <c r="O29" s="7">
        <v>355686064095</v>
      </c>
      <c r="P29" s="7"/>
      <c r="Q29" s="7">
        <f t="shared" si="1"/>
        <v>-81284085203</v>
      </c>
    </row>
    <row r="30" spans="1:17" x14ac:dyDescent="0.55000000000000004">
      <c r="A30" s="3" t="s">
        <v>19</v>
      </c>
      <c r="C30" s="11">
        <v>71100000</v>
      </c>
      <c r="D30" s="8"/>
      <c r="E30" s="7">
        <v>214504558425</v>
      </c>
      <c r="F30" s="7"/>
      <c r="G30" s="7">
        <v>188848823760</v>
      </c>
      <c r="H30" s="7"/>
      <c r="I30" s="7">
        <f t="shared" si="0"/>
        <v>25655734665</v>
      </c>
      <c r="J30" s="7"/>
      <c r="K30" s="7">
        <v>71100000</v>
      </c>
      <c r="L30" s="7"/>
      <c r="M30" s="7">
        <v>214504558425</v>
      </c>
      <c r="N30" s="7"/>
      <c r="O30" s="7">
        <v>184042790820</v>
      </c>
      <c r="P30" s="7"/>
      <c r="Q30" s="7">
        <f t="shared" si="1"/>
        <v>30461767605</v>
      </c>
    </row>
    <row r="31" spans="1:17" x14ac:dyDescent="0.55000000000000004">
      <c r="A31" s="3" t="s">
        <v>118</v>
      </c>
      <c r="C31" s="11">
        <v>182602419</v>
      </c>
      <c r="D31" s="8"/>
      <c r="E31" s="7">
        <v>473212041520</v>
      </c>
      <c r="F31" s="7"/>
      <c r="G31" s="7">
        <v>377008596178</v>
      </c>
      <c r="H31" s="7"/>
      <c r="I31" s="7">
        <f t="shared" si="0"/>
        <v>96203445342</v>
      </c>
      <c r="J31" s="7"/>
      <c r="K31" s="7">
        <v>182602419</v>
      </c>
      <c r="L31" s="7"/>
      <c r="M31" s="7">
        <v>473212041520</v>
      </c>
      <c r="N31" s="7"/>
      <c r="O31" s="7">
        <v>394978673704</v>
      </c>
      <c r="P31" s="7"/>
      <c r="Q31" s="7">
        <f t="shared" si="1"/>
        <v>78233367816</v>
      </c>
    </row>
    <row r="32" spans="1:17" x14ac:dyDescent="0.55000000000000004">
      <c r="A32" s="3" t="s">
        <v>125</v>
      </c>
      <c r="C32" s="11">
        <v>25330</v>
      </c>
      <c r="D32" s="8"/>
      <c r="E32" s="7">
        <v>153260172363</v>
      </c>
      <c r="F32" s="7"/>
      <c r="G32" s="7">
        <v>145966520896</v>
      </c>
      <c r="H32" s="7"/>
      <c r="I32" s="7">
        <f t="shared" si="0"/>
        <v>7293651467</v>
      </c>
      <c r="J32" s="7"/>
      <c r="K32" s="7">
        <v>25330</v>
      </c>
      <c r="L32" s="7"/>
      <c r="M32" s="7">
        <v>153260172363</v>
      </c>
      <c r="N32" s="7"/>
      <c r="O32" s="7">
        <v>145966520896</v>
      </c>
      <c r="P32" s="7"/>
      <c r="Q32" s="7">
        <f t="shared" si="1"/>
        <v>7293651467</v>
      </c>
    </row>
    <row r="33" spans="1:17" x14ac:dyDescent="0.55000000000000004">
      <c r="A33" s="3" t="s">
        <v>113</v>
      </c>
      <c r="C33" s="11">
        <v>33813330</v>
      </c>
      <c r="D33" s="8"/>
      <c r="E33" s="7">
        <v>174077276615</v>
      </c>
      <c r="F33" s="7"/>
      <c r="G33" s="7">
        <v>149069843944</v>
      </c>
      <c r="H33" s="7"/>
      <c r="I33" s="7">
        <f t="shared" si="0"/>
        <v>25007432671</v>
      </c>
      <c r="J33" s="7"/>
      <c r="K33" s="7">
        <v>33813330</v>
      </c>
      <c r="L33" s="7"/>
      <c r="M33" s="7">
        <v>174077276615</v>
      </c>
      <c r="N33" s="7"/>
      <c r="O33" s="7">
        <v>152901627982</v>
      </c>
      <c r="P33" s="7"/>
      <c r="Q33" s="7">
        <f t="shared" si="1"/>
        <v>21175648633</v>
      </c>
    </row>
    <row r="34" spans="1:17" x14ac:dyDescent="0.55000000000000004">
      <c r="A34" s="3" t="s">
        <v>72</v>
      </c>
      <c r="C34" s="11">
        <v>8302349</v>
      </c>
      <c r="D34" s="8"/>
      <c r="E34" s="7">
        <v>333584239947</v>
      </c>
      <c r="F34" s="7"/>
      <c r="G34" s="7">
        <v>286542424814</v>
      </c>
      <c r="H34" s="7"/>
      <c r="I34" s="7">
        <f t="shared" si="0"/>
        <v>47041815133</v>
      </c>
      <c r="J34" s="7"/>
      <c r="K34" s="7">
        <v>8302349</v>
      </c>
      <c r="L34" s="7"/>
      <c r="M34" s="7">
        <v>333584239947</v>
      </c>
      <c r="N34" s="7"/>
      <c r="O34" s="7">
        <v>303552516881</v>
      </c>
      <c r="P34" s="7"/>
      <c r="Q34" s="7">
        <f t="shared" si="1"/>
        <v>30031723066</v>
      </c>
    </row>
    <row r="35" spans="1:17" x14ac:dyDescent="0.55000000000000004">
      <c r="A35" s="3" t="s">
        <v>64</v>
      </c>
      <c r="C35" s="11">
        <v>10913082</v>
      </c>
      <c r="D35" s="8"/>
      <c r="E35" s="7">
        <v>71163858503</v>
      </c>
      <c r="F35" s="7"/>
      <c r="G35" s="7">
        <v>65414339447</v>
      </c>
      <c r="H35" s="7"/>
      <c r="I35" s="7">
        <f t="shared" si="0"/>
        <v>5749519056</v>
      </c>
      <c r="J35" s="7"/>
      <c r="K35" s="7">
        <v>10913082</v>
      </c>
      <c r="L35" s="7"/>
      <c r="M35" s="7">
        <v>71163858503</v>
      </c>
      <c r="N35" s="7"/>
      <c r="O35" s="7">
        <v>76696414576</v>
      </c>
      <c r="P35" s="7"/>
      <c r="Q35" s="7">
        <f t="shared" si="1"/>
        <v>-5532556073</v>
      </c>
    </row>
    <row r="36" spans="1:17" x14ac:dyDescent="0.55000000000000004">
      <c r="A36" s="3" t="s">
        <v>38</v>
      </c>
      <c r="C36" s="11">
        <v>590000</v>
      </c>
      <c r="D36" s="8"/>
      <c r="E36" s="7">
        <v>77504587425</v>
      </c>
      <c r="F36" s="7"/>
      <c r="G36" s="7">
        <v>65364254775</v>
      </c>
      <c r="H36" s="7"/>
      <c r="I36" s="7">
        <f t="shared" si="0"/>
        <v>12140332650</v>
      </c>
      <c r="J36" s="7"/>
      <c r="K36" s="7">
        <v>590000</v>
      </c>
      <c r="L36" s="7"/>
      <c r="M36" s="7">
        <v>77504587425</v>
      </c>
      <c r="N36" s="7"/>
      <c r="O36" s="7">
        <v>70290766575</v>
      </c>
      <c r="P36" s="7"/>
      <c r="Q36" s="7">
        <f t="shared" si="1"/>
        <v>7213820850</v>
      </c>
    </row>
    <row r="37" spans="1:17" x14ac:dyDescent="0.55000000000000004">
      <c r="A37" s="3" t="s">
        <v>129</v>
      </c>
      <c r="C37" s="11">
        <v>89075843</v>
      </c>
      <c r="D37" s="8"/>
      <c r="E37" s="7">
        <v>163544169682</v>
      </c>
      <c r="F37" s="7"/>
      <c r="G37" s="7">
        <v>150038415730</v>
      </c>
      <c r="H37" s="7"/>
      <c r="I37" s="7">
        <f t="shared" si="0"/>
        <v>13505753952</v>
      </c>
      <c r="J37" s="7"/>
      <c r="K37" s="7">
        <v>89075843</v>
      </c>
      <c r="L37" s="7"/>
      <c r="M37" s="7">
        <v>163544169682</v>
      </c>
      <c r="N37" s="7"/>
      <c r="O37" s="7">
        <v>150038415730</v>
      </c>
      <c r="P37" s="7"/>
      <c r="Q37" s="7">
        <f t="shared" si="1"/>
        <v>13505753952</v>
      </c>
    </row>
    <row r="38" spans="1:17" x14ac:dyDescent="0.55000000000000004">
      <c r="A38" s="3" t="s">
        <v>108</v>
      </c>
      <c r="C38" s="11">
        <v>17109100</v>
      </c>
      <c r="D38" s="8"/>
      <c r="E38" s="7">
        <v>283851851269</v>
      </c>
      <c r="F38" s="7"/>
      <c r="G38" s="7">
        <v>235381043833</v>
      </c>
      <c r="H38" s="7"/>
      <c r="I38" s="7">
        <f t="shared" si="0"/>
        <v>48470807436</v>
      </c>
      <c r="J38" s="7"/>
      <c r="K38" s="7">
        <v>17109100</v>
      </c>
      <c r="L38" s="7"/>
      <c r="M38" s="7">
        <v>283851851269</v>
      </c>
      <c r="N38" s="7"/>
      <c r="O38" s="7">
        <v>238782504004</v>
      </c>
      <c r="P38" s="7"/>
      <c r="Q38" s="7">
        <f t="shared" si="1"/>
        <v>45069347265</v>
      </c>
    </row>
    <row r="39" spans="1:17" x14ac:dyDescent="0.55000000000000004">
      <c r="A39" s="3" t="s">
        <v>23</v>
      </c>
      <c r="C39" s="11">
        <v>67322904</v>
      </c>
      <c r="D39" s="8"/>
      <c r="E39" s="7">
        <v>183567958654</v>
      </c>
      <c r="F39" s="7"/>
      <c r="G39" s="7">
        <v>173128074749</v>
      </c>
      <c r="H39" s="7"/>
      <c r="I39" s="7">
        <f t="shared" si="0"/>
        <v>10439883905</v>
      </c>
      <c r="J39" s="7"/>
      <c r="K39" s="7">
        <v>67322904</v>
      </c>
      <c r="L39" s="7"/>
      <c r="M39" s="7">
        <v>183567958654</v>
      </c>
      <c r="N39" s="7"/>
      <c r="O39" s="7">
        <v>187382531619</v>
      </c>
      <c r="P39" s="7"/>
      <c r="Q39" s="7">
        <f t="shared" si="1"/>
        <v>-3814572965</v>
      </c>
    </row>
    <row r="40" spans="1:17" x14ac:dyDescent="0.55000000000000004">
      <c r="A40" s="3" t="s">
        <v>26</v>
      </c>
      <c r="C40" s="11">
        <v>17196692</v>
      </c>
      <c r="D40" s="8"/>
      <c r="E40" s="7">
        <v>847197060589</v>
      </c>
      <c r="F40" s="7"/>
      <c r="G40" s="7">
        <v>778118937620</v>
      </c>
      <c r="H40" s="7"/>
      <c r="I40" s="7">
        <f t="shared" si="0"/>
        <v>69078122969</v>
      </c>
      <c r="J40" s="7"/>
      <c r="K40" s="7">
        <v>17196692</v>
      </c>
      <c r="L40" s="7"/>
      <c r="M40" s="7">
        <v>847197060589</v>
      </c>
      <c r="N40" s="7"/>
      <c r="O40" s="7">
        <v>845081179655</v>
      </c>
      <c r="P40" s="7"/>
      <c r="Q40" s="7">
        <f t="shared" si="1"/>
        <v>2115880934</v>
      </c>
    </row>
    <row r="41" spans="1:17" x14ac:dyDescent="0.55000000000000004">
      <c r="A41" s="3" t="s">
        <v>21</v>
      </c>
      <c r="C41" s="11">
        <v>99829532</v>
      </c>
      <c r="D41" s="8"/>
      <c r="E41" s="7">
        <v>230127231833</v>
      </c>
      <c r="F41" s="7"/>
      <c r="G41" s="7">
        <v>175318020680</v>
      </c>
      <c r="H41" s="7"/>
      <c r="I41" s="7">
        <f t="shared" si="0"/>
        <v>54809211153</v>
      </c>
      <c r="J41" s="7"/>
      <c r="K41" s="7">
        <v>99829532</v>
      </c>
      <c r="L41" s="7"/>
      <c r="M41" s="7">
        <v>230127231833</v>
      </c>
      <c r="N41" s="7"/>
      <c r="O41" s="7">
        <v>208791589399</v>
      </c>
      <c r="P41" s="7"/>
      <c r="Q41" s="7">
        <f t="shared" si="1"/>
        <v>21335642434</v>
      </c>
    </row>
    <row r="42" spans="1:17" x14ac:dyDescent="0.55000000000000004">
      <c r="A42" s="3" t="s">
        <v>127</v>
      </c>
      <c r="C42" s="11">
        <v>1326638</v>
      </c>
      <c r="D42" s="8"/>
      <c r="E42" s="7">
        <v>2665182642</v>
      </c>
      <c r="F42" s="7"/>
      <c r="G42" s="7">
        <v>2677155484</v>
      </c>
      <c r="H42" s="7"/>
      <c r="I42" s="7">
        <f t="shared" si="0"/>
        <v>-11972842</v>
      </c>
      <c r="J42" s="7"/>
      <c r="K42" s="7">
        <v>1326638</v>
      </c>
      <c r="L42" s="7"/>
      <c r="M42" s="7">
        <v>2665182642</v>
      </c>
      <c r="N42" s="7"/>
      <c r="O42" s="7">
        <v>2677155484</v>
      </c>
      <c r="P42" s="7"/>
      <c r="Q42" s="7">
        <f t="shared" si="1"/>
        <v>-11972842</v>
      </c>
    </row>
    <row r="43" spans="1:17" x14ac:dyDescent="0.55000000000000004">
      <c r="A43" s="3" t="s">
        <v>81</v>
      </c>
      <c r="C43" s="11">
        <v>38928319</v>
      </c>
      <c r="D43" s="8"/>
      <c r="E43" s="7">
        <v>708536494640</v>
      </c>
      <c r="F43" s="7"/>
      <c r="G43" s="7">
        <v>628548760061</v>
      </c>
      <c r="H43" s="7"/>
      <c r="I43" s="7">
        <f t="shared" si="0"/>
        <v>79987734579</v>
      </c>
      <c r="J43" s="7"/>
      <c r="K43" s="7">
        <v>38928319</v>
      </c>
      <c r="L43" s="7"/>
      <c r="M43" s="7">
        <v>708536494640</v>
      </c>
      <c r="N43" s="7"/>
      <c r="O43" s="7">
        <v>646257787392</v>
      </c>
      <c r="P43" s="7"/>
      <c r="Q43" s="7">
        <f t="shared" si="1"/>
        <v>62278707248</v>
      </c>
    </row>
    <row r="44" spans="1:17" x14ac:dyDescent="0.55000000000000004">
      <c r="A44" s="3" t="s">
        <v>17</v>
      </c>
      <c r="C44" s="11">
        <v>6037077</v>
      </c>
      <c r="D44" s="8"/>
      <c r="E44" s="7">
        <v>17523376664</v>
      </c>
      <c r="F44" s="7"/>
      <c r="G44" s="7">
        <v>12956496650</v>
      </c>
      <c r="H44" s="7"/>
      <c r="I44" s="7">
        <f t="shared" si="0"/>
        <v>4566880014</v>
      </c>
      <c r="J44" s="7"/>
      <c r="K44" s="7">
        <v>6037077</v>
      </c>
      <c r="L44" s="7"/>
      <c r="M44" s="7">
        <v>17523376664</v>
      </c>
      <c r="N44" s="7"/>
      <c r="O44" s="7">
        <v>15494985802</v>
      </c>
      <c r="P44" s="7"/>
      <c r="Q44" s="7">
        <f t="shared" si="1"/>
        <v>2028390862</v>
      </c>
    </row>
    <row r="45" spans="1:17" x14ac:dyDescent="0.55000000000000004">
      <c r="A45" s="3" t="s">
        <v>122</v>
      </c>
      <c r="C45" s="11">
        <v>177731</v>
      </c>
      <c r="D45" s="8"/>
      <c r="E45" s="7">
        <v>29020389200</v>
      </c>
      <c r="F45" s="7"/>
      <c r="G45" s="7">
        <v>27937980987</v>
      </c>
      <c r="H45" s="7"/>
      <c r="I45" s="7">
        <f t="shared" si="0"/>
        <v>1082408213</v>
      </c>
      <c r="J45" s="7"/>
      <c r="K45" s="7">
        <v>177731</v>
      </c>
      <c r="L45" s="7"/>
      <c r="M45" s="7">
        <v>29020389200</v>
      </c>
      <c r="N45" s="7"/>
      <c r="O45" s="7">
        <v>27937980987</v>
      </c>
      <c r="P45" s="7"/>
      <c r="Q45" s="7">
        <f t="shared" si="1"/>
        <v>1082408213</v>
      </c>
    </row>
    <row r="46" spans="1:17" x14ac:dyDescent="0.55000000000000004">
      <c r="A46" s="3" t="s">
        <v>94</v>
      </c>
      <c r="C46" s="11">
        <v>315750288</v>
      </c>
      <c r="D46" s="8"/>
      <c r="E46" s="7">
        <v>1467035735877</v>
      </c>
      <c r="F46" s="7"/>
      <c r="G46" s="7">
        <v>1206461445506</v>
      </c>
      <c r="H46" s="7"/>
      <c r="I46" s="7">
        <f t="shared" si="0"/>
        <v>260574290371</v>
      </c>
      <c r="J46" s="7"/>
      <c r="K46" s="7">
        <v>315750288</v>
      </c>
      <c r="L46" s="7"/>
      <c r="M46" s="7">
        <v>1467035735877</v>
      </c>
      <c r="N46" s="7"/>
      <c r="O46" s="7">
        <v>1311041563708</v>
      </c>
      <c r="P46" s="7"/>
      <c r="Q46" s="7">
        <f t="shared" si="1"/>
        <v>155994172169</v>
      </c>
    </row>
    <row r="47" spans="1:17" x14ac:dyDescent="0.55000000000000004">
      <c r="A47" s="3" t="s">
        <v>85</v>
      </c>
      <c r="C47" s="11">
        <v>24235539</v>
      </c>
      <c r="D47" s="8"/>
      <c r="E47" s="7">
        <v>121107153828</v>
      </c>
      <c r="F47" s="7"/>
      <c r="G47" s="7">
        <v>101985212278</v>
      </c>
      <c r="H47" s="7"/>
      <c r="I47" s="7">
        <f t="shared" si="0"/>
        <v>19121941550</v>
      </c>
      <c r="J47" s="7"/>
      <c r="K47" s="7">
        <v>24235539</v>
      </c>
      <c r="L47" s="7"/>
      <c r="M47" s="7">
        <v>121107153828</v>
      </c>
      <c r="N47" s="7"/>
      <c r="O47" s="7">
        <v>107856918193</v>
      </c>
      <c r="P47" s="7"/>
      <c r="Q47" s="7">
        <f t="shared" si="1"/>
        <v>13250235635</v>
      </c>
    </row>
    <row r="48" spans="1:17" x14ac:dyDescent="0.55000000000000004">
      <c r="A48" s="3" t="s">
        <v>106</v>
      </c>
      <c r="C48" s="11">
        <v>27038968</v>
      </c>
      <c r="D48" s="8"/>
      <c r="E48" s="7">
        <v>244053022154</v>
      </c>
      <c r="F48" s="7"/>
      <c r="G48" s="7">
        <v>189221726428</v>
      </c>
      <c r="H48" s="7"/>
      <c r="I48" s="7">
        <f t="shared" si="0"/>
        <v>54831295726</v>
      </c>
      <c r="J48" s="7"/>
      <c r="K48" s="7">
        <v>27038968</v>
      </c>
      <c r="L48" s="7"/>
      <c r="M48" s="7">
        <v>244053022154</v>
      </c>
      <c r="N48" s="7"/>
      <c r="O48" s="7">
        <v>210455414479</v>
      </c>
      <c r="P48" s="7"/>
      <c r="Q48" s="7">
        <f t="shared" si="1"/>
        <v>33597607675</v>
      </c>
    </row>
    <row r="49" spans="1:22" x14ac:dyDescent="0.55000000000000004">
      <c r="A49" s="3" t="s">
        <v>34</v>
      </c>
      <c r="C49" s="11">
        <v>3402614</v>
      </c>
      <c r="D49" s="8"/>
      <c r="E49" s="7">
        <v>768406463721</v>
      </c>
      <c r="F49" s="7"/>
      <c r="G49" s="7">
        <v>682392834121</v>
      </c>
      <c r="H49" s="7"/>
      <c r="I49" s="7">
        <f t="shared" si="0"/>
        <v>86013629600</v>
      </c>
      <c r="J49" s="7"/>
      <c r="K49" s="7">
        <v>3402614</v>
      </c>
      <c r="L49" s="7"/>
      <c r="M49" s="7">
        <v>768406463721</v>
      </c>
      <c r="N49" s="7"/>
      <c r="O49" s="7">
        <v>658310370781</v>
      </c>
      <c r="P49" s="7"/>
      <c r="Q49" s="7">
        <f t="shared" si="1"/>
        <v>110096092940</v>
      </c>
    </row>
    <row r="50" spans="1:22" x14ac:dyDescent="0.55000000000000004">
      <c r="A50" s="3" t="s">
        <v>48</v>
      </c>
      <c r="C50" s="11">
        <v>95503881</v>
      </c>
      <c r="D50" s="8"/>
      <c r="E50" s="7">
        <v>316990078279</v>
      </c>
      <c r="F50" s="7"/>
      <c r="G50" s="7">
        <v>259427590498</v>
      </c>
      <c r="H50" s="7"/>
      <c r="I50" s="7">
        <f t="shared" si="0"/>
        <v>57562487781</v>
      </c>
      <c r="J50" s="7"/>
      <c r="K50" s="7">
        <v>95503881</v>
      </c>
      <c r="L50" s="7"/>
      <c r="M50" s="7">
        <v>316990078279</v>
      </c>
      <c r="N50" s="7"/>
      <c r="O50" s="7">
        <v>263778973285</v>
      </c>
      <c r="P50" s="7"/>
      <c r="Q50" s="7">
        <f t="shared" si="1"/>
        <v>53211104994</v>
      </c>
    </row>
    <row r="51" spans="1:22" x14ac:dyDescent="0.55000000000000004">
      <c r="A51" s="3" t="s">
        <v>60</v>
      </c>
      <c r="C51" s="11">
        <v>8397292</v>
      </c>
      <c r="D51" s="8"/>
      <c r="E51" s="7">
        <v>171370646151</v>
      </c>
      <c r="F51" s="7"/>
      <c r="G51" s="7">
        <v>170619386621</v>
      </c>
      <c r="H51" s="7"/>
      <c r="I51" s="7">
        <f t="shared" si="0"/>
        <v>751259530</v>
      </c>
      <c r="J51" s="7"/>
      <c r="K51" s="7">
        <v>8397292</v>
      </c>
      <c r="L51" s="7"/>
      <c r="M51" s="7">
        <v>171370646151</v>
      </c>
      <c r="N51" s="7"/>
      <c r="O51" s="7">
        <v>166696142408</v>
      </c>
      <c r="P51" s="7"/>
      <c r="Q51" s="7">
        <f t="shared" si="1"/>
        <v>4674503743</v>
      </c>
    </row>
    <row r="52" spans="1:22" x14ac:dyDescent="0.55000000000000004">
      <c r="A52" s="3" t="s">
        <v>46</v>
      </c>
      <c r="C52" s="11">
        <v>56125194</v>
      </c>
      <c r="D52" s="8"/>
      <c r="E52" s="7">
        <v>332515844610</v>
      </c>
      <c r="F52" s="7"/>
      <c r="G52" s="7">
        <v>346463656884</v>
      </c>
      <c r="H52" s="7"/>
      <c r="I52" s="7">
        <f t="shared" si="0"/>
        <v>-13947812274</v>
      </c>
      <c r="J52" s="7"/>
      <c r="K52" s="7">
        <v>56125194</v>
      </c>
      <c r="L52" s="7"/>
      <c r="M52" s="7">
        <v>332515844610</v>
      </c>
      <c r="N52" s="7"/>
      <c r="O52" s="7">
        <v>335305407065</v>
      </c>
      <c r="P52" s="7"/>
      <c r="Q52" s="7">
        <f t="shared" si="1"/>
        <v>-2789562455</v>
      </c>
    </row>
    <row r="53" spans="1:22" x14ac:dyDescent="0.55000000000000004">
      <c r="A53" s="3" t="s">
        <v>98</v>
      </c>
      <c r="C53" s="11">
        <v>29800000</v>
      </c>
      <c r="D53" s="8"/>
      <c r="E53" s="7">
        <v>52047066330</v>
      </c>
      <c r="F53" s="7"/>
      <c r="G53" s="7">
        <v>40464594540</v>
      </c>
      <c r="H53" s="7"/>
      <c r="I53" s="7">
        <f t="shared" si="0"/>
        <v>11582471790</v>
      </c>
      <c r="J53" s="7"/>
      <c r="K53" s="7">
        <v>29800000</v>
      </c>
      <c r="L53" s="7"/>
      <c r="M53" s="7">
        <v>52047066330</v>
      </c>
      <c r="N53" s="7"/>
      <c r="O53" s="7">
        <v>47337058620</v>
      </c>
      <c r="P53" s="7"/>
      <c r="Q53" s="7">
        <f t="shared" si="1"/>
        <v>4710007710</v>
      </c>
    </row>
    <row r="54" spans="1:22" x14ac:dyDescent="0.55000000000000004">
      <c r="A54" s="3" t="s">
        <v>62</v>
      </c>
      <c r="C54" s="11">
        <v>23612395</v>
      </c>
      <c r="D54" s="8"/>
      <c r="E54" s="7">
        <v>237066202622</v>
      </c>
      <c r="F54" s="7"/>
      <c r="G54" s="7">
        <v>211716549272</v>
      </c>
      <c r="H54" s="7"/>
      <c r="I54" s="7">
        <f t="shared" si="0"/>
        <v>25349653350</v>
      </c>
      <c r="J54" s="7"/>
      <c r="K54" s="7">
        <v>23612395</v>
      </c>
      <c r="L54" s="7"/>
      <c r="M54" s="7">
        <v>237066202622</v>
      </c>
      <c r="N54" s="7"/>
      <c r="O54" s="7">
        <v>204909697910</v>
      </c>
      <c r="P54" s="7"/>
      <c r="Q54" s="7">
        <f t="shared" si="1"/>
        <v>32156504712</v>
      </c>
    </row>
    <row r="55" spans="1:22" x14ac:dyDescent="0.55000000000000004">
      <c r="A55" s="3" t="s">
        <v>100</v>
      </c>
      <c r="C55" s="11">
        <v>84593633</v>
      </c>
      <c r="D55" s="8"/>
      <c r="E55" s="7">
        <v>125378638617</v>
      </c>
      <c r="F55" s="7"/>
      <c r="G55" s="7">
        <v>113296358394</v>
      </c>
      <c r="H55" s="7"/>
      <c r="I55" s="7">
        <f t="shared" si="0"/>
        <v>12082280223</v>
      </c>
      <c r="J55" s="7"/>
      <c r="K55" s="7">
        <v>84593633</v>
      </c>
      <c r="L55" s="7"/>
      <c r="M55" s="7">
        <v>125378638617</v>
      </c>
      <c r="N55" s="7"/>
      <c r="O55" s="7">
        <v>129898338563</v>
      </c>
      <c r="P55" s="7"/>
      <c r="Q55" s="7">
        <f t="shared" si="1"/>
        <v>-4519699946</v>
      </c>
    </row>
    <row r="56" spans="1:22" x14ac:dyDescent="0.55000000000000004">
      <c r="A56" s="3" t="s">
        <v>115</v>
      </c>
      <c r="C56" s="11">
        <v>9416522</v>
      </c>
      <c r="D56" s="8"/>
      <c r="E56" s="7">
        <v>125149800690</v>
      </c>
      <c r="F56" s="7"/>
      <c r="G56" s="7">
        <v>110921850275</v>
      </c>
      <c r="H56" s="7"/>
      <c r="I56" s="7">
        <f t="shared" si="0"/>
        <v>14227950415</v>
      </c>
      <c r="J56" s="7"/>
      <c r="K56" s="7">
        <v>9416522</v>
      </c>
      <c r="L56" s="7"/>
      <c r="M56" s="7">
        <v>125149800690</v>
      </c>
      <c r="N56" s="7"/>
      <c r="O56" s="7">
        <v>119627109410</v>
      </c>
      <c r="P56" s="7"/>
      <c r="Q56" s="7">
        <f t="shared" si="1"/>
        <v>5522691280</v>
      </c>
    </row>
    <row r="57" spans="1:22" x14ac:dyDescent="0.55000000000000004">
      <c r="A57" s="3" t="s">
        <v>124</v>
      </c>
      <c r="C57" s="11">
        <v>60000000</v>
      </c>
      <c r="D57" s="8"/>
      <c r="E57" s="7">
        <v>185787945000</v>
      </c>
      <c r="F57" s="7"/>
      <c r="G57" s="7">
        <v>175349663652</v>
      </c>
      <c r="H57" s="7"/>
      <c r="I57" s="7">
        <f t="shared" si="0"/>
        <v>10438281348</v>
      </c>
      <c r="J57" s="7"/>
      <c r="K57" s="7">
        <v>60000000</v>
      </c>
      <c r="L57" s="7"/>
      <c r="M57" s="7">
        <v>185787945000</v>
      </c>
      <c r="N57" s="7"/>
      <c r="O57" s="7">
        <v>175349663652</v>
      </c>
      <c r="P57" s="7"/>
      <c r="Q57" s="7">
        <f t="shared" si="1"/>
        <v>10438281348</v>
      </c>
    </row>
    <row r="58" spans="1:22" x14ac:dyDescent="0.55000000000000004">
      <c r="A58" s="3" t="s">
        <v>40</v>
      </c>
      <c r="C58" s="11">
        <v>7137123</v>
      </c>
      <c r="D58" s="8"/>
      <c r="E58" s="7">
        <v>225681042928</v>
      </c>
      <c r="F58" s="7"/>
      <c r="G58" s="7">
        <v>193896979039</v>
      </c>
      <c r="H58" s="7"/>
      <c r="I58" s="7">
        <f t="shared" si="0"/>
        <v>31784063889</v>
      </c>
      <c r="J58" s="7"/>
      <c r="K58" s="7">
        <v>7137123</v>
      </c>
      <c r="L58" s="7"/>
      <c r="M58" s="7">
        <v>225681042928</v>
      </c>
      <c r="N58" s="7"/>
      <c r="O58" s="7">
        <v>177863053952</v>
      </c>
      <c r="P58" s="7"/>
      <c r="Q58" s="7">
        <f t="shared" si="1"/>
        <v>47817988976</v>
      </c>
    </row>
    <row r="59" spans="1:22" x14ac:dyDescent="0.55000000000000004">
      <c r="A59" s="3" t="s">
        <v>54</v>
      </c>
      <c r="C59" s="11">
        <v>10766819</v>
      </c>
      <c r="D59" s="8"/>
      <c r="E59" s="7">
        <v>138707723293</v>
      </c>
      <c r="F59" s="7"/>
      <c r="G59" s="7">
        <v>150373727798</v>
      </c>
      <c r="H59" s="7"/>
      <c r="I59" s="7">
        <f t="shared" si="0"/>
        <v>-11666004505</v>
      </c>
      <c r="J59" s="7"/>
      <c r="K59" s="7">
        <v>10766819</v>
      </c>
      <c r="L59" s="7"/>
      <c r="M59" s="7">
        <v>138707723293</v>
      </c>
      <c r="N59" s="7"/>
      <c r="O59" s="7">
        <v>158935932940</v>
      </c>
      <c r="P59" s="7"/>
      <c r="Q59" s="7">
        <f t="shared" si="1"/>
        <v>-20228209647</v>
      </c>
    </row>
    <row r="60" spans="1:22" x14ac:dyDescent="0.55000000000000004">
      <c r="A60" s="3" t="s">
        <v>44</v>
      </c>
      <c r="C60" s="11">
        <v>9728038</v>
      </c>
      <c r="D60" s="8"/>
      <c r="E60" s="7">
        <v>204040295269</v>
      </c>
      <c r="F60" s="7"/>
      <c r="G60" s="7">
        <v>177834172038</v>
      </c>
      <c r="H60" s="7"/>
      <c r="I60" s="7">
        <f t="shared" si="0"/>
        <v>26206123231</v>
      </c>
      <c r="J60" s="7"/>
      <c r="K60" s="7">
        <v>9728038</v>
      </c>
      <c r="L60" s="7"/>
      <c r="M60" s="7">
        <v>204040295269</v>
      </c>
      <c r="N60" s="7"/>
      <c r="O60" s="7">
        <v>190898728073</v>
      </c>
      <c r="P60" s="7"/>
      <c r="Q60" s="7">
        <f t="shared" si="1"/>
        <v>13141567196</v>
      </c>
      <c r="V60" s="13"/>
    </row>
    <row r="61" spans="1:22" x14ac:dyDescent="0.55000000000000004">
      <c r="A61" s="3" t="s">
        <v>56</v>
      </c>
      <c r="C61" s="11">
        <v>15140816</v>
      </c>
      <c r="D61" s="8"/>
      <c r="E61" s="7">
        <v>37882682740</v>
      </c>
      <c r="F61" s="7"/>
      <c r="G61" s="7">
        <v>22729120933</v>
      </c>
      <c r="H61" s="7"/>
      <c r="I61" s="7">
        <f t="shared" si="0"/>
        <v>15153561807</v>
      </c>
      <c r="J61" s="7"/>
      <c r="K61" s="7">
        <v>15140816</v>
      </c>
      <c r="L61" s="7"/>
      <c r="M61" s="7">
        <v>37882682740</v>
      </c>
      <c r="N61" s="7"/>
      <c r="O61" s="7">
        <v>36618421575</v>
      </c>
      <c r="P61" s="7"/>
      <c r="Q61" s="7">
        <f t="shared" si="1"/>
        <v>1264261165</v>
      </c>
      <c r="V61" s="13"/>
    </row>
    <row r="62" spans="1:22" x14ac:dyDescent="0.55000000000000004">
      <c r="A62" s="3" t="s">
        <v>87</v>
      </c>
      <c r="C62" s="11">
        <v>10750602</v>
      </c>
      <c r="D62" s="8"/>
      <c r="E62" s="7">
        <v>233396128451</v>
      </c>
      <c r="F62" s="7"/>
      <c r="G62" s="7">
        <v>211167925741</v>
      </c>
      <c r="H62" s="7"/>
      <c r="I62" s="7">
        <f t="shared" si="0"/>
        <v>22228202710</v>
      </c>
      <c r="J62" s="7"/>
      <c r="K62" s="7">
        <v>10750602</v>
      </c>
      <c r="L62" s="7"/>
      <c r="M62" s="7">
        <v>233396128451</v>
      </c>
      <c r="N62" s="7"/>
      <c r="O62" s="7">
        <v>194069308272</v>
      </c>
      <c r="P62" s="7"/>
      <c r="Q62" s="7">
        <f t="shared" si="1"/>
        <v>39326820179</v>
      </c>
      <c r="V62" s="13"/>
    </row>
    <row r="63" spans="1:22" x14ac:dyDescent="0.55000000000000004">
      <c r="A63" s="3" t="s">
        <v>30</v>
      </c>
      <c r="C63" s="11">
        <v>25458356</v>
      </c>
      <c r="D63" s="8"/>
      <c r="E63" s="7">
        <v>182462596016</v>
      </c>
      <c r="F63" s="7"/>
      <c r="G63" s="7">
        <v>170982527035</v>
      </c>
      <c r="H63" s="7"/>
      <c r="I63" s="7">
        <f t="shared" si="0"/>
        <v>11480068981</v>
      </c>
      <c r="J63" s="7"/>
      <c r="K63" s="7">
        <v>25458356</v>
      </c>
      <c r="L63" s="7"/>
      <c r="M63" s="7">
        <v>182462596016</v>
      </c>
      <c r="N63" s="7"/>
      <c r="O63" s="7">
        <v>199165136014</v>
      </c>
      <c r="P63" s="7"/>
      <c r="Q63" s="7">
        <f t="shared" si="1"/>
        <v>-16702539998</v>
      </c>
      <c r="V63" s="13"/>
    </row>
    <row r="64" spans="1:22" x14ac:dyDescent="0.55000000000000004">
      <c r="A64" s="3" t="s">
        <v>120</v>
      </c>
      <c r="C64" s="11">
        <v>99657472</v>
      </c>
      <c r="D64" s="8"/>
      <c r="E64" s="7">
        <v>574574158241</v>
      </c>
      <c r="F64" s="7"/>
      <c r="G64" s="7">
        <v>484879312206</v>
      </c>
      <c r="H64" s="7"/>
      <c r="I64" s="7">
        <f t="shared" si="0"/>
        <v>89694846035</v>
      </c>
      <c r="J64" s="7"/>
      <c r="K64" s="7">
        <v>99657472</v>
      </c>
      <c r="L64" s="7"/>
      <c r="M64" s="7">
        <v>574574158241</v>
      </c>
      <c r="N64" s="7"/>
      <c r="O64" s="7">
        <v>538910934619</v>
      </c>
      <c r="P64" s="7"/>
      <c r="Q64" s="7">
        <f t="shared" si="1"/>
        <v>35663223622</v>
      </c>
      <c r="V64" s="13"/>
    </row>
    <row r="65" spans="1:24" x14ac:dyDescent="0.55000000000000004">
      <c r="A65" s="3" t="s">
        <v>117</v>
      </c>
      <c r="C65" s="11">
        <v>22742425</v>
      </c>
      <c r="D65" s="8"/>
      <c r="E65" s="7">
        <v>197360049097</v>
      </c>
      <c r="F65" s="7"/>
      <c r="G65" s="7">
        <v>155762971165</v>
      </c>
      <c r="H65" s="7"/>
      <c r="I65" s="7">
        <f t="shared" si="0"/>
        <v>41597077932</v>
      </c>
      <c r="J65" s="7"/>
      <c r="K65" s="7">
        <v>22742425</v>
      </c>
      <c r="L65" s="7"/>
      <c r="M65" s="7">
        <v>197360049097</v>
      </c>
      <c r="N65" s="7"/>
      <c r="O65" s="7">
        <v>163223316664</v>
      </c>
      <c r="P65" s="7"/>
      <c r="Q65" s="7">
        <f t="shared" si="1"/>
        <v>34136732433</v>
      </c>
      <c r="V65" s="13"/>
    </row>
    <row r="66" spans="1:24" ht="23.25" customHeight="1" x14ac:dyDescent="0.55000000000000004">
      <c r="A66" s="3" t="s">
        <v>50</v>
      </c>
      <c r="C66" s="11">
        <v>72357391</v>
      </c>
      <c r="D66" s="8"/>
      <c r="E66" s="7">
        <v>122203742825</v>
      </c>
      <c r="F66" s="7"/>
      <c r="G66" s="7">
        <v>105229002797</v>
      </c>
      <c r="H66" s="7"/>
      <c r="I66" s="7">
        <f t="shared" si="0"/>
        <v>16974740028</v>
      </c>
      <c r="J66" s="7"/>
      <c r="K66" s="7">
        <v>72357391</v>
      </c>
      <c r="L66" s="7"/>
      <c r="M66" s="7">
        <v>122203742825</v>
      </c>
      <c r="N66" s="7"/>
      <c r="O66" s="7">
        <v>118171608120</v>
      </c>
      <c r="P66" s="7"/>
      <c r="Q66" s="7">
        <f>M66-O66</f>
        <v>4032134705</v>
      </c>
    </row>
    <row r="67" spans="1:24" s="16" customFormat="1" ht="23.25" customHeight="1" x14ac:dyDescent="0.55000000000000004">
      <c r="A67" s="26" t="s">
        <v>215</v>
      </c>
      <c r="C67" s="20" t="s">
        <v>225</v>
      </c>
      <c r="D67" s="21"/>
      <c r="E67" s="18">
        <f>[1]اختیار!F38*-1</f>
        <v>-1094718037</v>
      </c>
      <c r="F67" s="18"/>
      <c r="G67" s="18">
        <v>0</v>
      </c>
      <c r="H67" s="18"/>
      <c r="I67" s="18">
        <f t="shared" si="0"/>
        <v>-1094718037</v>
      </c>
      <c r="J67" s="18"/>
      <c r="K67" s="18" t="s">
        <v>225</v>
      </c>
      <c r="L67" s="18"/>
      <c r="M67" s="18">
        <v>-1037682502</v>
      </c>
      <c r="N67" s="18"/>
      <c r="O67" s="18">
        <v>0</v>
      </c>
      <c r="P67" s="18"/>
      <c r="Q67" s="18">
        <f t="shared" ref="Q67:Q76" si="2">M67-O67</f>
        <v>-1037682502</v>
      </c>
      <c r="T67" s="20"/>
    </row>
    <row r="68" spans="1:24" s="16" customFormat="1" ht="23.25" customHeight="1" x14ac:dyDescent="0.55000000000000004">
      <c r="A68" s="26" t="s">
        <v>216</v>
      </c>
      <c r="C68" s="20" t="s">
        <v>225</v>
      </c>
      <c r="D68" s="21"/>
      <c r="E68" s="18">
        <f>[1]اختیار!F39*-1</f>
        <v>-650832367</v>
      </c>
      <c r="F68" s="18"/>
      <c r="G68" s="18">
        <v>0</v>
      </c>
      <c r="H68" s="18"/>
      <c r="I68" s="18">
        <f t="shared" si="0"/>
        <v>-650832367</v>
      </c>
      <c r="J68" s="18"/>
      <c r="K68" s="18" t="s">
        <v>225</v>
      </c>
      <c r="L68" s="18"/>
      <c r="M68" s="18">
        <v>-540318463</v>
      </c>
      <c r="N68" s="18"/>
      <c r="O68" s="18">
        <v>0</v>
      </c>
      <c r="P68" s="18"/>
      <c r="Q68" s="18">
        <f t="shared" si="2"/>
        <v>-540318463</v>
      </c>
      <c r="T68" s="20"/>
    </row>
    <row r="69" spans="1:24" s="16" customFormat="1" ht="23.25" customHeight="1" x14ac:dyDescent="0.55000000000000004">
      <c r="A69" s="26" t="s">
        <v>217</v>
      </c>
      <c r="C69" s="20" t="s">
        <v>225</v>
      </c>
      <c r="D69" s="21"/>
      <c r="E69" s="18">
        <f>[1]اختیار!F40*-1</f>
        <v>-3000339640</v>
      </c>
      <c r="F69" s="18"/>
      <c r="G69" s="18">
        <v>0</v>
      </c>
      <c r="H69" s="18"/>
      <c r="I69" s="18">
        <f t="shared" si="0"/>
        <v>-3000339640</v>
      </c>
      <c r="J69" s="18"/>
      <c r="K69" s="18" t="s">
        <v>225</v>
      </c>
      <c r="L69" s="18"/>
      <c r="M69" s="18">
        <v>-3000339640</v>
      </c>
      <c r="N69" s="18"/>
      <c r="O69" s="18">
        <v>0</v>
      </c>
      <c r="P69" s="18"/>
      <c r="Q69" s="18">
        <f t="shared" si="2"/>
        <v>-3000339640</v>
      </c>
      <c r="T69" s="20"/>
    </row>
    <row r="70" spans="1:24" s="16" customFormat="1" ht="23.25" customHeight="1" x14ac:dyDescent="0.55000000000000004">
      <c r="A70" s="26" t="s">
        <v>218</v>
      </c>
      <c r="C70" s="20" t="s">
        <v>225</v>
      </c>
      <c r="D70" s="21"/>
      <c r="E70" s="18">
        <f>[1]اختیار!F41*-1</f>
        <v>-10210023170</v>
      </c>
      <c r="F70" s="18"/>
      <c r="G70" s="18">
        <v>0</v>
      </c>
      <c r="H70" s="18"/>
      <c r="I70" s="18">
        <f t="shared" si="0"/>
        <v>-10210023170</v>
      </c>
      <c r="J70" s="18"/>
      <c r="K70" s="18" t="s">
        <v>225</v>
      </c>
      <c r="L70" s="18"/>
      <c r="M70" s="18">
        <v>-10210023170</v>
      </c>
      <c r="N70" s="18"/>
      <c r="O70" s="18">
        <v>0</v>
      </c>
      <c r="P70" s="18"/>
      <c r="Q70" s="18">
        <f t="shared" si="2"/>
        <v>-10210023170</v>
      </c>
      <c r="T70" s="20"/>
    </row>
    <row r="71" spans="1:24" s="16" customFormat="1" ht="23.25" customHeight="1" x14ac:dyDescent="0.55000000000000004">
      <c r="A71" s="26" t="s">
        <v>219</v>
      </c>
      <c r="C71" s="20" t="s">
        <v>225</v>
      </c>
      <c r="D71" s="21"/>
      <c r="E71" s="18">
        <f>[1]اختیار!F42*-1</f>
        <v>-931839990</v>
      </c>
      <c r="F71" s="18"/>
      <c r="G71" s="18">
        <v>0</v>
      </c>
      <c r="H71" s="18"/>
      <c r="I71" s="18">
        <f t="shared" si="0"/>
        <v>-931839990</v>
      </c>
      <c r="J71" s="18"/>
      <c r="K71" s="18" t="s">
        <v>225</v>
      </c>
      <c r="L71" s="18"/>
      <c r="M71" s="18">
        <v>-755412445</v>
      </c>
      <c r="N71" s="18"/>
      <c r="O71" s="18">
        <v>0</v>
      </c>
      <c r="P71" s="18"/>
      <c r="Q71" s="18">
        <f t="shared" si="2"/>
        <v>-755412445</v>
      </c>
      <c r="T71" s="20"/>
    </row>
    <row r="72" spans="1:24" s="16" customFormat="1" ht="23.25" customHeight="1" x14ac:dyDescent="0.55000000000000004">
      <c r="A72" s="26" t="s">
        <v>220</v>
      </c>
      <c r="C72" s="20" t="s">
        <v>225</v>
      </c>
      <c r="D72" s="21"/>
      <c r="E72" s="18">
        <f>[1]اختیار!F43*-1</f>
        <v>-4523475247</v>
      </c>
      <c r="F72" s="18"/>
      <c r="G72" s="18">
        <v>0</v>
      </c>
      <c r="H72" s="18"/>
      <c r="I72" s="18">
        <f t="shared" si="0"/>
        <v>-4523475247</v>
      </c>
      <c r="J72" s="18"/>
      <c r="K72" s="18" t="s">
        <v>225</v>
      </c>
      <c r="L72" s="18"/>
      <c r="M72" s="18">
        <v>-3810742120</v>
      </c>
      <c r="N72" s="18"/>
      <c r="O72" s="18">
        <v>0</v>
      </c>
      <c r="P72" s="18"/>
      <c r="Q72" s="18">
        <f t="shared" si="2"/>
        <v>-3810742120</v>
      </c>
      <c r="T72" s="20"/>
    </row>
    <row r="73" spans="1:24" s="16" customFormat="1" ht="23.25" customHeight="1" x14ac:dyDescent="0.55000000000000004">
      <c r="A73" s="27" t="s">
        <v>221</v>
      </c>
      <c r="C73" s="20" t="s">
        <v>225</v>
      </c>
      <c r="D73" s="21"/>
      <c r="E73" s="18">
        <f>[1]اختیار!F34*-1</f>
        <v>-28944508</v>
      </c>
      <c r="F73" s="18"/>
      <c r="G73" s="18">
        <v>0</v>
      </c>
      <c r="H73" s="18"/>
      <c r="I73" s="18">
        <f t="shared" ref="I73:I76" si="3">E73-G73</f>
        <v>-28944508</v>
      </c>
      <c r="J73" s="18"/>
      <c r="K73" s="18" t="s">
        <v>225</v>
      </c>
      <c r="L73" s="18"/>
      <c r="M73" s="18">
        <v>0</v>
      </c>
      <c r="N73" s="18"/>
      <c r="O73" s="18">
        <v>0</v>
      </c>
      <c r="P73" s="18"/>
      <c r="Q73" s="18">
        <f t="shared" si="2"/>
        <v>0</v>
      </c>
      <c r="T73" s="20"/>
    </row>
    <row r="74" spans="1:24" s="16" customFormat="1" ht="23.25" customHeight="1" x14ac:dyDescent="0.55000000000000004">
      <c r="A74" s="28" t="s">
        <v>222</v>
      </c>
      <c r="C74" s="20" t="s">
        <v>225</v>
      </c>
      <c r="D74" s="21"/>
      <c r="E74" s="18">
        <f>[1]اختیار!F35*-1</f>
        <v>-1518302611</v>
      </c>
      <c r="F74" s="18"/>
      <c r="G74" s="18">
        <v>0</v>
      </c>
      <c r="H74" s="18"/>
      <c r="I74" s="18">
        <f t="shared" si="3"/>
        <v>-1518302611</v>
      </c>
      <c r="J74" s="18"/>
      <c r="K74" s="18" t="s">
        <v>225</v>
      </c>
      <c r="L74" s="18"/>
      <c r="M74" s="18">
        <v>0</v>
      </c>
      <c r="N74" s="18"/>
      <c r="O74" s="18">
        <v>0</v>
      </c>
      <c r="P74" s="18"/>
      <c r="Q74" s="18">
        <f t="shared" si="2"/>
        <v>0</v>
      </c>
      <c r="T74" s="20"/>
    </row>
    <row r="75" spans="1:24" s="16" customFormat="1" ht="23.25" customHeight="1" x14ac:dyDescent="0.55000000000000004">
      <c r="A75" s="28" t="s">
        <v>223</v>
      </c>
      <c r="C75" s="20" t="s">
        <v>225</v>
      </c>
      <c r="D75" s="21"/>
      <c r="E75" s="18">
        <f>[1]اختیار!F36*-1</f>
        <v>-100503690</v>
      </c>
      <c r="F75" s="18"/>
      <c r="G75" s="18">
        <v>0</v>
      </c>
      <c r="H75" s="18"/>
      <c r="I75" s="18">
        <f t="shared" si="3"/>
        <v>-100503690</v>
      </c>
      <c r="J75" s="18"/>
      <c r="K75" s="18" t="s">
        <v>225</v>
      </c>
      <c r="L75" s="18"/>
      <c r="M75" s="18">
        <v>0</v>
      </c>
      <c r="N75" s="18"/>
      <c r="O75" s="18">
        <v>0</v>
      </c>
      <c r="P75" s="18"/>
      <c r="Q75" s="18">
        <f t="shared" si="2"/>
        <v>0</v>
      </c>
      <c r="T75" s="20"/>
    </row>
    <row r="76" spans="1:24" s="16" customFormat="1" ht="23.25" customHeight="1" x14ac:dyDescent="0.55000000000000004">
      <c r="A76" s="28" t="s">
        <v>224</v>
      </c>
      <c r="C76" s="20" t="s">
        <v>225</v>
      </c>
      <c r="D76" s="21"/>
      <c r="E76" s="18">
        <f>[1]اختیار!F37*-1</f>
        <v>-797398271</v>
      </c>
      <c r="F76" s="18"/>
      <c r="G76" s="18">
        <v>0</v>
      </c>
      <c r="H76" s="18"/>
      <c r="I76" s="18">
        <f t="shared" si="3"/>
        <v>-797398271</v>
      </c>
      <c r="J76" s="18"/>
      <c r="K76" s="18" t="s">
        <v>225</v>
      </c>
      <c r="L76" s="18"/>
      <c r="M76" s="18">
        <v>0</v>
      </c>
      <c r="N76" s="18"/>
      <c r="O76" s="18">
        <v>0</v>
      </c>
      <c r="P76" s="18"/>
      <c r="Q76" s="18">
        <f t="shared" si="2"/>
        <v>0</v>
      </c>
      <c r="T76" s="20"/>
    </row>
    <row r="77" spans="1:24" x14ac:dyDescent="0.55000000000000004">
      <c r="A77" s="3" t="s">
        <v>134</v>
      </c>
      <c r="C77" s="3" t="s">
        <v>134</v>
      </c>
      <c r="E77" s="9">
        <f>SUM(E8:E76)</f>
        <v>21158866414852</v>
      </c>
      <c r="F77" s="8"/>
      <c r="G77" s="9">
        <f>SUM(G8:G76)</f>
        <v>18580178436404</v>
      </c>
      <c r="H77" s="8"/>
      <c r="I77" s="9">
        <f>SUM(I8:I76)</f>
        <v>2578687978448</v>
      </c>
      <c r="J77" s="8"/>
      <c r="K77" s="8" t="s">
        <v>134</v>
      </c>
      <c r="L77" s="8"/>
      <c r="M77" s="9">
        <f>SUM(M8:M76)</f>
        <v>21162368274043</v>
      </c>
      <c r="N77" s="8"/>
      <c r="O77" s="9">
        <f>SUM(O8:O76)</f>
        <v>19477651572868</v>
      </c>
      <c r="P77" s="8"/>
      <c r="Q77" s="9">
        <f>SUM(Q8:Q76)</f>
        <v>1684716701175</v>
      </c>
      <c r="R77" s="8"/>
      <c r="S77" s="8"/>
      <c r="U77" s="8"/>
      <c r="V77" s="8"/>
      <c r="W77" s="8"/>
      <c r="X77" s="8"/>
    </row>
    <row r="78" spans="1:24" x14ac:dyDescent="0.55000000000000004"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R78" s="8"/>
      <c r="S78" s="8"/>
      <c r="T78" s="11"/>
      <c r="U78" s="8"/>
      <c r="V78" s="8"/>
      <c r="W78" s="8"/>
      <c r="X78" s="8"/>
    </row>
    <row r="79" spans="1:24" x14ac:dyDescent="0.55000000000000004"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R79" s="8"/>
      <c r="S79" s="8"/>
      <c r="T79" s="11"/>
      <c r="U79" s="8"/>
      <c r="V79" s="8"/>
      <c r="W79" s="8"/>
      <c r="X79" s="8"/>
    </row>
    <row r="80" spans="1:24" x14ac:dyDescent="0.55000000000000004"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49"/>
  <sheetViews>
    <sheetView rightToLeft="1" topLeftCell="A22" workbookViewId="0">
      <selection activeCell="M28" sqref="M28:M42"/>
    </sheetView>
  </sheetViews>
  <sheetFormatPr defaultRowHeight="24" x14ac:dyDescent="0.55000000000000004"/>
  <cols>
    <col min="1" max="1" width="30.85546875" style="3" bestFit="1" customWidth="1"/>
    <col min="2" max="2" width="1" style="3" customWidth="1"/>
    <col min="3" max="3" width="18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8" style="3" customWidth="1"/>
    <col min="10" max="10" width="1" style="3" customWidth="1"/>
    <col min="11" max="11" width="18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8" style="3" customWidth="1"/>
    <col min="18" max="18" width="1" style="3" customWidth="1"/>
    <col min="19" max="19" width="15.42578125" style="3" bestFit="1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179</v>
      </c>
      <c r="B3" s="1" t="s">
        <v>179</v>
      </c>
      <c r="C3" s="1" t="s">
        <v>179</v>
      </c>
      <c r="D3" s="1" t="s">
        <v>179</v>
      </c>
      <c r="E3" s="1" t="s">
        <v>179</v>
      </c>
      <c r="F3" s="1" t="s">
        <v>179</v>
      </c>
      <c r="G3" s="1" t="s">
        <v>179</v>
      </c>
      <c r="H3" s="1" t="s">
        <v>179</v>
      </c>
      <c r="I3" s="1" t="s">
        <v>179</v>
      </c>
      <c r="J3" s="1" t="s">
        <v>179</v>
      </c>
      <c r="K3" s="1" t="s">
        <v>179</v>
      </c>
      <c r="L3" s="1" t="s">
        <v>179</v>
      </c>
      <c r="M3" s="1" t="s">
        <v>179</v>
      </c>
      <c r="N3" s="1" t="s">
        <v>179</v>
      </c>
      <c r="O3" s="1" t="s">
        <v>179</v>
      </c>
      <c r="P3" s="1" t="s">
        <v>179</v>
      </c>
      <c r="Q3" s="1" t="s">
        <v>179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3</v>
      </c>
      <c r="C6" s="2" t="s">
        <v>181</v>
      </c>
      <c r="D6" s="2" t="s">
        <v>181</v>
      </c>
      <c r="E6" s="2" t="s">
        <v>181</v>
      </c>
      <c r="F6" s="2" t="s">
        <v>181</v>
      </c>
      <c r="G6" s="2" t="s">
        <v>181</v>
      </c>
      <c r="H6" s="2" t="s">
        <v>181</v>
      </c>
      <c r="I6" s="2" t="s">
        <v>181</v>
      </c>
      <c r="K6" s="2" t="s">
        <v>182</v>
      </c>
      <c r="L6" s="2" t="s">
        <v>182</v>
      </c>
      <c r="M6" s="2" t="s">
        <v>182</v>
      </c>
      <c r="N6" s="2" t="s">
        <v>182</v>
      </c>
      <c r="O6" s="2" t="s">
        <v>182</v>
      </c>
      <c r="P6" s="2" t="s">
        <v>182</v>
      </c>
      <c r="Q6" s="2" t="s">
        <v>182</v>
      </c>
    </row>
    <row r="7" spans="1:17" ht="24.75" x14ac:dyDescent="0.55000000000000004">
      <c r="A7" s="2" t="s">
        <v>3</v>
      </c>
      <c r="C7" s="2" t="s">
        <v>7</v>
      </c>
      <c r="E7" s="2" t="s">
        <v>194</v>
      </c>
      <c r="G7" s="2" t="s">
        <v>195</v>
      </c>
      <c r="I7" s="2" t="s">
        <v>197</v>
      </c>
      <c r="K7" s="2" t="s">
        <v>7</v>
      </c>
      <c r="M7" s="2" t="s">
        <v>194</v>
      </c>
      <c r="O7" s="2" t="s">
        <v>195</v>
      </c>
      <c r="Q7" s="2" t="s">
        <v>197</v>
      </c>
    </row>
    <row r="8" spans="1:17" x14ac:dyDescent="0.55000000000000004">
      <c r="A8" s="3" t="s">
        <v>66</v>
      </c>
      <c r="C8" s="11">
        <v>5000000</v>
      </c>
      <c r="D8" s="8"/>
      <c r="E8" s="7">
        <v>24518243408</v>
      </c>
      <c r="F8" s="7"/>
      <c r="G8" s="7">
        <v>21396926253</v>
      </c>
      <c r="H8" s="7"/>
      <c r="I8" s="7">
        <f>E8-G8</f>
        <v>3121317155</v>
      </c>
      <c r="J8" s="7"/>
      <c r="K8" s="7">
        <v>5000000</v>
      </c>
      <c r="L8" s="7"/>
      <c r="M8" s="7">
        <v>24518243408</v>
      </c>
      <c r="N8" s="7"/>
      <c r="O8" s="7">
        <v>21396926253</v>
      </c>
      <c r="P8" s="7"/>
      <c r="Q8" s="7">
        <f>M8-O8</f>
        <v>3121317155</v>
      </c>
    </row>
    <row r="9" spans="1:17" x14ac:dyDescent="0.55000000000000004">
      <c r="A9" s="3" t="s">
        <v>83</v>
      </c>
      <c r="C9" s="11">
        <v>200000</v>
      </c>
      <c r="D9" s="8"/>
      <c r="E9" s="7">
        <v>8658178055</v>
      </c>
      <c r="F9" s="7"/>
      <c r="G9" s="7">
        <v>7328136610</v>
      </c>
      <c r="H9" s="7"/>
      <c r="I9" s="7">
        <f t="shared" ref="I9:I28" si="0">E9-G9</f>
        <v>1330041445</v>
      </c>
      <c r="J9" s="7"/>
      <c r="K9" s="7">
        <v>200000</v>
      </c>
      <c r="L9" s="7"/>
      <c r="M9" s="7">
        <v>8658178055</v>
      </c>
      <c r="N9" s="7"/>
      <c r="O9" s="7">
        <v>7328136610</v>
      </c>
      <c r="P9" s="7"/>
      <c r="Q9" s="7">
        <f t="shared" ref="Q9:Q42" si="1">M9-O9</f>
        <v>1330041445</v>
      </c>
    </row>
    <row r="10" spans="1:17" x14ac:dyDescent="0.55000000000000004">
      <c r="A10" s="3" t="s">
        <v>116</v>
      </c>
      <c r="C10" s="11">
        <v>125000</v>
      </c>
      <c r="D10" s="8"/>
      <c r="E10" s="7">
        <v>2433108050</v>
      </c>
      <c r="F10" s="7"/>
      <c r="G10" s="7">
        <v>2783340000</v>
      </c>
      <c r="H10" s="7"/>
      <c r="I10" s="7">
        <f t="shared" si="0"/>
        <v>-350231950</v>
      </c>
      <c r="J10" s="7"/>
      <c r="K10" s="7">
        <v>125000</v>
      </c>
      <c r="L10" s="7"/>
      <c r="M10" s="7">
        <v>2433108050</v>
      </c>
      <c r="N10" s="7"/>
      <c r="O10" s="7">
        <v>2783340000</v>
      </c>
      <c r="P10" s="7"/>
      <c r="Q10" s="7">
        <f t="shared" si="1"/>
        <v>-350231950</v>
      </c>
    </row>
    <row r="11" spans="1:17" x14ac:dyDescent="0.55000000000000004">
      <c r="A11" s="3" t="s">
        <v>110</v>
      </c>
      <c r="C11" s="11">
        <v>37520192</v>
      </c>
      <c r="D11" s="8"/>
      <c r="E11" s="7">
        <v>231326430676</v>
      </c>
      <c r="F11" s="7"/>
      <c r="G11" s="7">
        <v>189773411734</v>
      </c>
      <c r="H11" s="7"/>
      <c r="I11" s="7">
        <f t="shared" si="0"/>
        <v>41553018942</v>
      </c>
      <c r="J11" s="7"/>
      <c r="K11" s="7">
        <v>59311112</v>
      </c>
      <c r="L11" s="7"/>
      <c r="M11" s="7">
        <v>347081451692</v>
      </c>
      <c r="N11" s="7"/>
      <c r="O11" s="7">
        <v>296559800744</v>
      </c>
      <c r="P11" s="7"/>
      <c r="Q11" s="7">
        <f t="shared" si="1"/>
        <v>50521650948</v>
      </c>
    </row>
    <row r="12" spans="1:17" x14ac:dyDescent="0.55000000000000004">
      <c r="A12" s="3" t="s">
        <v>42</v>
      </c>
      <c r="C12" s="11">
        <v>200000</v>
      </c>
      <c r="D12" s="8"/>
      <c r="E12" s="7">
        <v>2477172629</v>
      </c>
      <c r="F12" s="7"/>
      <c r="G12" s="7">
        <v>2109374101</v>
      </c>
      <c r="H12" s="7"/>
      <c r="I12" s="7">
        <f t="shared" si="0"/>
        <v>367798528</v>
      </c>
      <c r="J12" s="7"/>
      <c r="K12" s="7">
        <v>868002</v>
      </c>
      <c r="L12" s="7"/>
      <c r="M12" s="7">
        <v>9544960812</v>
      </c>
      <c r="N12" s="7"/>
      <c r="O12" s="7">
        <v>9154704668</v>
      </c>
      <c r="P12" s="7"/>
      <c r="Q12" s="7">
        <f t="shared" si="1"/>
        <v>390256144</v>
      </c>
    </row>
    <row r="13" spans="1:17" x14ac:dyDescent="0.55000000000000004">
      <c r="A13" s="3" t="s">
        <v>102</v>
      </c>
      <c r="C13" s="11">
        <v>1600000</v>
      </c>
      <c r="D13" s="8"/>
      <c r="E13" s="7">
        <v>64582165968</v>
      </c>
      <c r="F13" s="7"/>
      <c r="G13" s="7">
        <v>59955079806</v>
      </c>
      <c r="H13" s="7"/>
      <c r="I13" s="7">
        <f t="shared" si="0"/>
        <v>4627086162</v>
      </c>
      <c r="J13" s="7"/>
      <c r="K13" s="7">
        <v>1600000</v>
      </c>
      <c r="L13" s="7"/>
      <c r="M13" s="7">
        <v>64582165968</v>
      </c>
      <c r="N13" s="7"/>
      <c r="O13" s="7">
        <v>59955079806</v>
      </c>
      <c r="P13" s="7"/>
      <c r="Q13" s="7">
        <f t="shared" si="1"/>
        <v>4627086162</v>
      </c>
    </row>
    <row r="14" spans="1:17" x14ac:dyDescent="0.55000000000000004">
      <c r="A14" s="3" t="s">
        <v>28</v>
      </c>
      <c r="C14" s="11">
        <v>25000000</v>
      </c>
      <c r="D14" s="8"/>
      <c r="E14" s="7">
        <v>89330731317</v>
      </c>
      <c r="F14" s="7"/>
      <c r="G14" s="7">
        <v>100647562480</v>
      </c>
      <c r="H14" s="7"/>
      <c r="I14" s="7">
        <f t="shared" si="0"/>
        <v>-11316831163</v>
      </c>
      <c r="J14" s="7"/>
      <c r="K14" s="7">
        <v>30000000</v>
      </c>
      <c r="L14" s="7"/>
      <c r="M14" s="7">
        <v>108573920478</v>
      </c>
      <c r="N14" s="7"/>
      <c r="O14" s="7">
        <v>120777074996</v>
      </c>
      <c r="P14" s="7"/>
      <c r="Q14" s="7">
        <f t="shared" si="1"/>
        <v>-12203154518</v>
      </c>
    </row>
    <row r="15" spans="1:17" x14ac:dyDescent="0.55000000000000004">
      <c r="A15" s="3" t="s">
        <v>111</v>
      </c>
      <c r="C15" s="11">
        <v>7008368</v>
      </c>
      <c r="D15" s="8"/>
      <c r="E15" s="7">
        <v>46784762487</v>
      </c>
      <c r="F15" s="7"/>
      <c r="G15" s="7">
        <v>43193342912</v>
      </c>
      <c r="H15" s="7"/>
      <c r="I15" s="7">
        <f t="shared" si="0"/>
        <v>3591419575</v>
      </c>
      <c r="J15" s="7"/>
      <c r="K15" s="7">
        <v>7008368</v>
      </c>
      <c r="L15" s="7"/>
      <c r="M15" s="7">
        <v>46784762487</v>
      </c>
      <c r="N15" s="7"/>
      <c r="O15" s="7">
        <v>43193342912</v>
      </c>
      <c r="P15" s="7"/>
      <c r="Q15" s="7">
        <f t="shared" si="1"/>
        <v>3591419575</v>
      </c>
    </row>
    <row r="16" spans="1:17" x14ac:dyDescent="0.55000000000000004">
      <c r="A16" s="3" t="s">
        <v>131</v>
      </c>
      <c r="C16" s="11">
        <v>30000000</v>
      </c>
      <c r="D16" s="8"/>
      <c r="E16" s="7">
        <v>19518095984</v>
      </c>
      <c r="F16" s="7"/>
      <c r="G16" s="7">
        <v>19518095984</v>
      </c>
      <c r="H16" s="7"/>
      <c r="I16" s="7">
        <f t="shared" si="0"/>
        <v>0</v>
      </c>
      <c r="J16" s="7"/>
      <c r="K16" s="7">
        <v>30000000</v>
      </c>
      <c r="L16" s="7"/>
      <c r="M16" s="7">
        <v>19518095984</v>
      </c>
      <c r="N16" s="7"/>
      <c r="O16" s="7">
        <v>19518095984</v>
      </c>
      <c r="P16" s="7"/>
      <c r="Q16" s="7">
        <f t="shared" si="1"/>
        <v>0</v>
      </c>
    </row>
    <row r="17" spans="1:17" x14ac:dyDescent="0.55000000000000004">
      <c r="A17" s="3" t="s">
        <v>21</v>
      </c>
      <c r="C17" s="11">
        <v>33269000</v>
      </c>
      <c r="D17" s="8"/>
      <c r="E17" s="7">
        <v>66505859870</v>
      </c>
      <c r="F17" s="7"/>
      <c r="G17" s="7">
        <v>69581488024</v>
      </c>
      <c r="H17" s="7"/>
      <c r="I17" s="7">
        <f t="shared" si="0"/>
        <v>-3075628154</v>
      </c>
      <c r="J17" s="7"/>
      <c r="K17" s="7">
        <v>43269000</v>
      </c>
      <c r="L17" s="7"/>
      <c r="M17" s="7">
        <v>89249723987</v>
      </c>
      <c r="N17" s="7"/>
      <c r="O17" s="7">
        <v>90496300026</v>
      </c>
      <c r="P17" s="7"/>
      <c r="Q17" s="7">
        <f t="shared" si="1"/>
        <v>-1246576039</v>
      </c>
    </row>
    <row r="18" spans="1:17" x14ac:dyDescent="0.55000000000000004">
      <c r="A18" s="3" t="s">
        <v>94</v>
      </c>
      <c r="C18" s="11">
        <v>5000000</v>
      </c>
      <c r="D18" s="8"/>
      <c r="E18" s="7">
        <v>23228012562</v>
      </c>
      <c r="F18" s="7"/>
      <c r="G18" s="7">
        <v>20760734247</v>
      </c>
      <c r="H18" s="7"/>
      <c r="I18" s="7">
        <f t="shared" si="0"/>
        <v>2467278315</v>
      </c>
      <c r="J18" s="7"/>
      <c r="K18" s="7">
        <v>5000000</v>
      </c>
      <c r="L18" s="7"/>
      <c r="M18" s="7">
        <v>23228012562</v>
      </c>
      <c r="N18" s="7"/>
      <c r="O18" s="7">
        <v>20760734247</v>
      </c>
      <c r="P18" s="7"/>
      <c r="Q18" s="7">
        <f t="shared" si="1"/>
        <v>2467278315</v>
      </c>
    </row>
    <row r="19" spans="1:17" x14ac:dyDescent="0.55000000000000004">
      <c r="A19" s="3" t="s">
        <v>25</v>
      </c>
      <c r="C19" s="11">
        <v>1562500</v>
      </c>
      <c r="D19" s="8"/>
      <c r="E19" s="7">
        <v>3559941607</v>
      </c>
      <c r="F19" s="7"/>
      <c r="G19" s="7">
        <v>3980859609</v>
      </c>
      <c r="H19" s="7"/>
      <c r="I19" s="7">
        <f t="shared" si="0"/>
        <v>-420918002</v>
      </c>
      <c r="J19" s="7"/>
      <c r="K19" s="7">
        <v>1562500</v>
      </c>
      <c r="L19" s="7"/>
      <c r="M19" s="7">
        <v>3559941607</v>
      </c>
      <c r="N19" s="7"/>
      <c r="O19" s="7">
        <v>3980859609</v>
      </c>
      <c r="P19" s="7"/>
      <c r="Q19" s="7">
        <f t="shared" si="1"/>
        <v>-420918002</v>
      </c>
    </row>
    <row r="20" spans="1:17" x14ac:dyDescent="0.55000000000000004">
      <c r="A20" s="3" t="s">
        <v>85</v>
      </c>
      <c r="C20" s="11">
        <v>900000</v>
      </c>
      <c r="D20" s="8"/>
      <c r="E20" s="7">
        <v>4573127055</v>
      </c>
      <c r="F20" s="7"/>
      <c r="G20" s="7">
        <v>4005325669</v>
      </c>
      <c r="H20" s="7"/>
      <c r="I20" s="7">
        <f t="shared" si="0"/>
        <v>567801386</v>
      </c>
      <c r="J20" s="7"/>
      <c r="K20" s="7">
        <v>3222336</v>
      </c>
      <c r="L20" s="7"/>
      <c r="M20" s="7">
        <v>15298903519</v>
      </c>
      <c r="N20" s="7"/>
      <c r="O20" s="7">
        <v>14340561189</v>
      </c>
      <c r="P20" s="7"/>
      <c r="Q20" s="7">
        <f t="shared" si="1"/>
        <v>958342330</v>
      </c>
    </row>
    <row r="21" spans="1:17" x14ac:dyDescent="0.55000000000000004">
      <c r="A21" s="3" t="s">
        <v>30</v>
      </c>
      <c r="C21" s="11">
        <v>83355</v>
      </c>
      <c r="D21" s="8"/>
      <c r="E21" s="7">
        <v>621442799</v>
      </c>
      <c r="F21" s="7"/>
      <c r="G21" s="7">
        <v>652100625</v>
      </c>
      <c r="H21" s="7"/>
      <c r="I21" s="7">
        <f t="shared" si="0"/>
        <v>-30657826</v>
      </c>
      <c r="J21" s="7"/>
      <c r="K21" s="7">
        <v>83355</v>
      </c>
      <c r="L21" s="7"/>
      <c r="M21" s="7">
        <v>621442799</v>
      </c>
      <c r="N21" s="7"/>
      <c r="O21" s="7">
        <v>652100625</v>
      </c>
      <c r="P21" s="7"/>
      <c r="Q21" s="7">
        <f t="shared" si="1"/>
        <v>-30657826</v>
      </c>
    </row>
    <row r="22" spans="1:17" x14ac:dyDescent="0.55000000000000004">
      <c r="A22" s="3" t="s">
        <v>120</v>
      </c>
      <c r="C22" s="11">
        <v>1000000</v>
      </c>
      <c r="D22" s="8"/>
      <c r="E22" s="7">
        <v>5964300056</v>
      </c>
      <c r="F22" s="7"/>
      <c r="G22" s="7">
        <v>5407631997</v>
      </c>
      <c r="H22" s="7"/>
      <c r="I22" s="7">
        <f t="shared" si="0"/>
        <v>556668059</v>
      </c>
      <c r="J22" s="7"/>
      <c r="K22" s="7">
        <v>3885867</v>
      </c>
      <c r="L22" s="7"/>
      <c r="M22" s="7">
        <v>22108198079</v>
      </c>
      <c r="N22" s="7"/>
      <c r="O22" s="7">
        <v>21013338744</v>
      </c>
      <c r="P22" s="7"/>
      <c r="Q22" s="7">
        <f t="shared" si="1"/>
        <v>1094859335</v>
      </c>
    </row>
    <row r="23" spans="1:17" x14ac:dyDescent="0.55000000000000004">
      <c r="A23" s="3" t="s">
        <v>92</v>
      </c>
      <c r="C23" s="11">
        <v>0</v>
      </c>
      <c r="D23" s="8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5400000</v>
      </c>
      <c r="L23" s="7"/>
      <c r="M23" s="7">
        <v>32753947616</v>
      </c>
      <c r="N23" s="7"/>
      <c r="O23" s="7">
        <v>34998512395</v>
      </c>
      <c r="P23" s="7"/>
      <c r="Q23" s="7">
        <f t="shared" si="1"/>
        <v>-2244564779</v>
      </c>
    </row>
    <row r="24" spans="1:17" x14ac:dyDescent="0.55000000000000004">
      <c r="A24" s="3" t="s">
        <v>72</v>
      </c>
      <c r="C24" s="11">
        <v>0</v>
      </c>
      <c r="D24" s="8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63894</v>
      </c>
      <c r="L24" s="7"/>
      <c r="M24" s="7">
        <v>2336236382</v>
      </c>
      <c r="N24" s="7"/>
      <c r="O24" s="7">
        <v>2243859036</v>
      </c>
      <c r="P24" s="7"/>
      <c r="Q24" s="7">
        <f t="shared" si="1"/>
        <v>92377346</v>
      </c>
    </row>
    <row r="25" spans="1:17" x14ac:dyDescent="0.55000000000000004">
      <c r="A25" s="3" t="s">
        <v>26</v>
      </c>
      <c r="C25" s="11">
        <v>0</v>
      </c>
      <c r="D25" s="8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100000</v>
      </c>
      <c r="L25" s="7"/>
      <c r="M25" s="7">
        <v>5409620134</v>
      </c>
      <c r="N25" s="7"/>
      <c r="O25" s="7">
        <v>4916571305</v>
      </c>
      <c r="P25" s="7"/>
      <c r="Q25" s="7">
        <f t="shared" si="1"/>
        <v>493048829</v>
      </c>
    </row>
    <row r="26" spans="1:17" x14ac:dyDescent="0.55000000000000004">
      <c r="A26" s="3" t="s">
        <v>44</v>
      </c>
      <c r="C26" s="11">
        <v>0</v>
      </c>
      <c r="D26" s="8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1216449</v>
      </c>
      <c r="L26" s="7"/>
      <c r="M26" s="7">
        <v>24498267774</v>
      </c>
      <c r="N26" s="7"/>
      <c r="O26" s="7">
        <v>23968776148</v>
      </c>
      <c r="P26" s="7"/>
      <c r="Q26" s="7">
        <f t="shared" si="1"/>
        <v>529491626</v>
      </c>
    </row>
    <row r="27" spans="1:17" x14ac:dyDescent="0.55000000000000004">
      <c r="A27" s="3" t="s">
        <v>145</v>
      </c>
      <c r="C27" s="11">
        <v>41368</v>
      </c>
      <c r="D27" s="8"/>
      <c r="E27" s="7">
        <v>41368000000</v>
      </c>
      <c r="F27" s="7"/>
      <c r="G27" s="7">
        <v>40946897029</v>
      </c>
      <c r="H27" s="7"/>
      <c r="I27" s="7">
        <f t="shared" si="0"/>
        <v>421102971</v>
      </c>
      <c r="J27" s="7"/>
      <c r="K27" s="7">
        <v>41368</v>
      </c>
      <c r="L27" s="7"/>
      <c r="M27" s="7">
        <v>41368000000</v>
      </c>
      <c r="N27" s="7"/>
      <c r="O27" s="7">
        <v>40946897029</v>
      </c>
      <c r="P27" s="7"/>
      <c r="Q27" s="7">
        <f t="shared" si="1"/>
        <v>421102971</v>
      </c>
    </row>
    <row r="28" spans="1:17" x14ac:dyDescent="0.55000000000000004">
      <c r="A28" s="3" t="s">
        <v>226</v>
      </c>
      <c r="C28" s="11" t="s">
        <v>225</v>
      </c>
      <c r="D28" s="8"/>
      <c r="E28" s="7">
        <v>0</v>
      </c>
      <c r="F28" s="7"/>
      <c r="G28" s="7">
        <v>0</v>
      </c>
      <c r="H28" s="7"/>
      <c r="I28" s="7">
        <f>E28-G28</f>
        <v>0</v>
      </c>
      <c r="J28" s="7"/>
      <c r="K28" s="7" t="s">
        <v>225</v>
      </c>
      <c r="L28" s="7"/>
      <c r="M28" s="7">
        <v>-95975280</v>
      </c>
      <c r="N28" s="7"/>
      <c r="O28" s="7">
        <v>0</v>
      </c>
      <c r="P28" s="7"/>
      <c r="Q28" s="7">
        <f t="shared" si="1"/>
        <v>-95975280</v>
      </c>
    </row>
    <row r="29" spans="1:17" x14ac:dyDescent="0.55000000000000004">
      <c r="A29" s="3" t="s">
        <v>15</v>
      </c>
      <c r="C29" s="11" t="s">
        <v>225</v>
      </c>
      <c r="D29" s="8"/>
      <c r="E29" s="7">
        <v>2265634191</v>
      </c>
      <c r="F29" s="7"/>
      <c r="G29" s="7">
        <v>0</v>
      </c>
      <c r="H29" s="7"/>
      <c r="I29" s="7">
        <f t="shared" ref="I29:I42" si="2">E29-G29</f>
        <v>2265634191</v>
      </c>
      <c r="J29" s="7"/>
      <c r="K29" s="7" t="s">
        <v>225</v>
      </c>
      <c r="L29" s="7"/>
      <c r="M29" s="7">
        <v>-306968972</v>
      </c>
      <c r="N29" s="7"/>
      <c r="O29" s="7">
        <v>0</v>
      </c>
      <c r="P29" s="7"/>
      <c r="Q29" s="7">
        <f t="shared" si="1"/>
        <v>-306968972</v>
      </c>
    </row>
    <row r="30" spans="1:17" x14ac:dyDescent="0.55000000000000004">
      <c r="A30" s="3" t="s">
        <v>227</v>
      </c>
      <c r="C30" s="11" t="s">
        <v>225</v>
      </c>
      <c r="D30" s="8"/>
      <c r="E30" s="7">
        <v>0</v>
      </c>
      <c r="F30" s="7"/>
      <c r="G30" s="7">
        <v>0</v>
      </c>
      <c r="H30" s="7"/>
      <c r="I30" s="7">
        <f t="shared" si="2"/>
        <v>0</v>
      </c>
      <c r="J30" s="7"/>
      <c r="K30" s="7" t="s">
        <v>225</v>
      </c>
      <c r="L30" s="7"/>
      <c r="M30" s="7">
        <v>1544521133</v>
      </c>
      <c r="N30" s="7"/>
      <c r="O30" s="7">
        <v>0</v>
      </c>
      <c r="P30" s="7"/>
      <c r="Q30" s="7">
        <f t="shared" si="1"/>
        <v>1544521133</v>
      </c>
    </row>
    <row r="31" spans="1:17" x14ac:dyDescent="0.55000000000000004">
      <c r="A31" s="3" t="s">
        <v>228</v>
      </c>
      <c r="C31" s="11" t="s">
        <v>225</v>
      </c>
      <c r="D31" s="8"/>
      <c r="E31" s="7">
        <v>-306968972</v>
      </c>
      <c r="F31" s="7"/>
      <c r="G31" s="7">
        <v>0</v>
      </c>
      <c r="H31" s="7"/>
      <c r="I31" s="7">
        <f t="shared" si="2"/>
        <v>-306968972</v>
      </c>
      <c r="J31" s="7"/>
      <c r="K31" s="7" t="s">
        <v>225</v>
      </c>
      <c r="L31" s="7"/>
      <c r="M31" s="7">
        <v>2265634191</v>
      </c>
      <c r="N31" s="7"/>
      <c r="O31" s="7">
        <v>0</v>
      </c>
      <c r="P31" s="7"/>
      <c r="Q31" s="7">
        <f t="shared" si="1"/>
        <v>2265634191</v>
      </c>
    </row>
    <row r="32" spans="1:17" x14ac:dyDescent="0.55000000000000004">
      <c r="A32" s="3" t="s">
        <v>229</v>
      </c>
      <c r="C32" s="11" t="s">
        <v>225</v>
      </c>
      <c r="D32" s="8"/>
      <c r="E32" s="7">
        <v>0</v>
      </c>
      <c r="F32" s="7"/>
      <c r="G32" s="7">
        <v>0</v>
      </c>
      <c r="H32" s="7"/>
      <c r="I32" s="7">
        <f t="shared" si="2"/>
        <v>0</v>
      </c>
      <c r="J32" s="7"/>
      <c r="K32" s="7" t="s">
        <v>225</v>
      </c>
      <c r="L32" s="7"/>
      <c r="M32" s="7">
        <v>1077538128</v>
      </c>
      <c r="N32" s="7"/>
      <c r="O32" s="7">
        <v>0</v>
      </c>
      <c r="P32" s="7"/>
      <c r="Q32" s="7">
        <f t="shared" si="1"/>
        <v>1077538128</v>
      </c>
    </row>
    <row r="33" spans="1:19" x14ac:dyDescent="0.55000000000000004">
      <c r="A33" s="3" t="s">
        <v>230</v>
      </c>
      <c r="C33" s="11" t="s">
        <v>225</v>
      </c>
      <c r="D33" s="8"/>
      <c r="E33" s="7">
        <v>0</v>
      </c>
      <c r="F33" s="7"/>
      <c r="G33" s="7">
        <v>0</v>
      </c>
      <c r="H33" s="7"/>
      <c r="I33" s="7">
        <f t="shared" si="2"/>
        <v>0</v>
      </c>
      <c r="J33" s="7"/>
      <c r="K33" s="7" t="s">
        <v>225</v>
      </c>
      <c r="L33" s="7"/>
      <c r="M33" s="7">
        <v>197587091</v>
      </c>
      <c r="N33" s="7"/>
      <c r="O33" s="7">
        <v>0</v>
      </c>
      <c r="P33" s="7"/>
      <c r="Q33" s="7">
        <f t="shared" si="1"/>
        <v>197587091</v>
      </c>
    </row>
    <row r="34" spans="1:19" x14ac:dyDescent="0.55000000000000004">
      <c r="A34" s="3" t="s">
        <v>231</v>
      </c>
      <c r="C34" s="11" t="s">
        <v>225</v>
      </c>
      <c r="D34" s="8"/>
      <c r="E34" s="7">
        <v>0</v>
      </c>
      <c r="F34" s="7"/>
      <c r="G34" s="7">
        <v>0</v>
      </c>
      <c r="H34" s="7"/>
      <c r="I34" s="7">
        <f t="shared" si="2"/>
        <v>0</v>
      </c>
      <c r="J34" s="7"/>
      <c r="K34" s="7" t="s">
        <v>225</v>
      </c>
      <c r="L34" s="7"/>
      <c r="M34" s="7">
        <v>396033594</v>
      </c>
      <c r="N34" s="7"/>
      <c r="O34" s="7">
        <v>0</v>
      </c>
      <c r="P34" s="7"/>
      <c r="Q34" s="7">
        <f t="shared" si="1"/>
        <v>396033594</v>
      </c>
    </row>
    <row r="35" spans="1:19" x14ac:dyDescent="0.55000000000000004">
      <c r="A35" s="3" t="s">
        <v>232</v>
      </c>
      <c r="C35" s="11" t="s">
        <v>225</v>
      </c>
      <c r="D35" s="8"/>
      <c r="E35" s="7">
        <v>0</v>
      </c>
      <c r="F35" s="7"/>
      <c r="G35" s="7">
        <v>0</v>
      </c>
      <c r="H35" s="7"/>
      <c r="I35" s="7">
        <f t="shared" si="2"/>
        <v>0</v>
      </c>
      <c r="J35" s="7"/>
      <c r="K35" s="7" t="s">
        <v>225</v>
      </c>
      <c r="L35" s="7"/>
      <c r="M35" s="7">
        <v>3013419932</v>
      </c>
      <c r="N35" s="7"/>
      <c r="O35" s="7">
        <v>0</v>
      </c>
      <c r="P35" s="7"/>
      <c r="Q35" s="7">
        <f t="shared" si="1"/>
        <v>3013419932</v>
      </c>
    </row>
    <row r="36" spans="1:19" x14ac:dyDescent="0.55000000000000004">
      <c r="A36" s="3" t="s">
        <v>233</v>
      </c>
      <c r="C36" s="11" t="s">
        <v>225</v>
      </c>
      <c r="D36" s="8"/>
      <c r="E36" s="7">
        <v>0</v>
      </c>
      <c r="F36" s="7"/>
      <c r="G36" s="7">
        <v>0</v>
      </c>
      <c r="H36" s="7"/>
      <c r="I36" s="7">
        <f t="shared" si="2"/>
        <v>0</v>
      </c>
      <c r="J36" s="7"/>
      <c r="K36" s="7" t="s">
        <v>225</v>
      </c>
      <c r="L36" s="7"/>
      <c r="M36" s="7">
        <v>59972205</v>
      </c>
      <c r="N36" s="7"/>
      <c r="O36" s="7">
        <v>0</v>
      </c>
      <c r="P36" s="7"/>
      <c r="Q36" s="7">
        <f t="shared" si="1"/>
        <v>59972205</v>
      </c>
    </row>
    <row r="37" spans="1:19" x14ac:dyDescent="0.55000000000000004">
      <c r="A37" s="3" t="s">
        <v>234</v>
      </c>
      <c r="C37" s="11" t="s">
        <v>225</v>
      </c>
      <c r="D37" s="8"/>
      <c r="E37" s="7">
        <v>-2013001233</v>
      </c>
      <c r="F37" s="7"/>
      <c r="G37" s="7">
        <v>0</v>
      </c>
      <c r="H37" s="7"/>
      <c r="I37" s="7">
        <f t="shared" si="2"/>
        <v>-2013001233</v>
      </c>
      <c r="J37" s="7"/>
      <c r="K37" s="7" t="s">
        <v>225</v>
      </c>
      <c r="L37" s="7"/>
      <c r="M37" s="7">
        <v>-2013001233</v>
      </c>
      <c r="N37" s="7"/>
      <c r="O37" s="7">
        <v>0</v>
      </c>
      <c r="P37" s="7"/>
      <c r="Q37" s="7">
        <f t="shared" si="1"/>
        <v>-2013001233</v>
      </c>
    </row>
    <row r="38" spans="1:19" x14ac:dyDescent="0.55000000000000004">
      <c r="A38" s="3" t="s">
        <v>235</v>
      </c>
      <c r="C38" s="11" t="s">
        <v>225</v>
      </c>
      <c r="D38" s="8"/>
      <c r="E38" s="7">
        <v>777118055</v>
      </c>
      <c r="F38" s="7"/>
      <c r="G38" s="7">
        <v>0</v>
      </c>
      <c r="H38" s="7"/>
      <c r="I38" s="7">
        <f t="shared" si="2"/>
        <v>777118055</v>
      </c>
      <c r="J38" s="7"/>
      <c r="K38" s="7" t="s">
        <v>225</v>
      </c>
      <c r="L38" s="7"/>
      <c r="M38" s="7">
        <v>777118055</v>
      </c>
      <c r="N38" s="7"/>
      <c r="O38" s="7">
        <v>0</v>
      </c>
      <c r="P38" s="7"/>
      <c r="Q38" s="7">
        <f t="shared" si="1"/>
        <v>777118055</v>
      </c>
    </row>
    <row r="39" spans="1:19" x14ac:dyDescent="0.55000000000000004">
      <c r="A39" s="3" t="s">
        <v>236</v>
      </c>
      <c r="C39" s="11" t="s">
        <v>225</v>
      </c>
      <c r="D39" s="8"/>
      <c r="E39" s="7">
        <v>0</v>
      </c>
      <c r="F39" s="7"/>
      <c r="G39" s="7">
        <v>0</v>
      </c>
      <c r="H39" s="7"/>
      <c r="I39" s="7">
        <f t="shared" si="2"/>
        <v>0</v>
      </c>
      <c r="J39" s="7"/>
      <c r="K39" s="7" t="s">
        <v>225</v>
      </c>
      <c r="L39" s="7"/>
      <c r="M39" s="7">
        <v>5395519</v>
      </c>
      <c r="N39" s="7"/>
      <c r="O39" s="7">
        <v>0</v>
      </c>
      <c r="P39" s="7"/>
      <c r="Q39" s="7">
        <f t="shared" si="1"/>
        <v>5395519</v>
      </c>
    </row>
    <row r="40" spans="1:19" x14ac:dyDescent="0.55000000000000004">
      <c r="A40" s="3" t="s">
        <v>237</v>
      </c>
      <c r="C40" s="11" t="s">
        <v>225</v>
      </c>
      <c r="D40" s="8"/>
      <c r="E40" s="7">
        <v>0</v>
      </c>
      <c r="F40" s="7"/>
      <c r="G40" s="7">
        <v>0</v>
      </c>
      <c r="H40" s="7"/>
      <c r="I40" s="7">
        <f t="shared" si="2"/>
        <v>0</v>
      </c>
      <c r="J40" s="7"/>
      <c r="K40" s="7" t="s">
        <v>225</v>
      </c>
      <c r="L40" s="7"/>
      <c r="M40" s="7">
        <v>5501730907</v>
      </c>
      <c r="N40" s="7"/>
      <c r="O40" s="7">
        <v>0</v>
      </c>
      <c r="P40" s="7"/>
      <c r="Q40" s="7">
        <f t="shared" si="1"/>
        <v>5501730907</v>
      </c>
    </row>
    <row r="41" spans="1:19" x14ac:dyDescent="0.55000000000000004">
      <c r="A41" s="3" t="s">
        <v>238</v>
      </c>
      <c r="C41" s="11" t="s">
        <v>225</v>
      </c>
      <c r="D41" s="8"/>
      <c r="E41" s="7">
        <v>0</v>
      </c>
      <c r="F41" s="7"/>
      <c r="G41" s="7">
        <v>0</v>
      </c>
      <c r="H41" s="7"/>
      <c r="I41" s="7">
        <f t="shared" si="2"/>
        <v>0</v>
      </c>
      <c r="J41" s="7"/>
      <c r="K41" s="7" t="s">
        <v>225</v>
      </c>
      <c r="L41" s="7"/>
      <c r="M41" s="7">
        <v>589907854</v>
      </c>
      <c r="N41" s="7"/>
      <c r="O41" s="7">
        <v>0</v>
      </c>
      <c r="P41" s="7"/>
      <c r="Q41" s="7">
        <f t="shared" si="1"/>
        <v>589907854</v>
      </c>
    </row>
    <row r="42" spans="1:19" ht="24.75" thickBot="1" x14ac:dyDescent="0.6">
      <c r="A42" s="3" t="s">
        <v>239</v>
      </c>
      <c r="C42" s="11" t="s">
        <v>225</v>
      </c>
      <c r="D42" s="8"/>
      <c r="E42" s="7">
        <v>0</v>
      </c>
      <c r="F42" s="7"/>
      <c r="G42" s="7">
        <v>0</v>
      </c>
      <c r="H42" s="7"/>
      <c r="I42" s="7">
        <f t="shared" si="2"/>
        <v>0</v>
      </c>
      <c r="J42" s="7"/>
      <c r="K42" s="7" t="s">
        <v>225</v>
      </c>
      <c r="L42" s="7"/>
      <c r="M42" s="7">
        <v>101483794</v>
      </c>
      <c r="N42" s="7"/>
      <c r="O42" s="7">
        <v>0</v>
      </c>
      <c r="P42" s="7"/>
      <c r="Q42" s="7">
        <f t="shared" si="1"/>
        <v>101483794</v>
      </c>
    </row>
    <row r="43" spans="1:19" ht="24.75" thickBot="1" x14ac:dyDescent="0.6">
      <c r="A43" s="3" t="s">
        <v>134</v>
      </c>
      <c r="C43" s="3" t="s">
        <v>134</v>
      </c>
      <c r="E43" s="9">
        <f>SUM(E8:E42)</f>
        <v>636172354564</v>
      </c>
      <c r="F43" s="8"/>
      <c r="G43" s="9">
        <f>SUM(G8:G42)</f>
        <v>592040307080</v>
      </c>
      <c r="H43" s="8"/>
      <c r="I43" s="9">
        <f>SUM(I8:I42)</f>
        <v>44132047484</v>
      </c>
      <c r="J43" s="8"/>
      <c r="K43" s="8" t="s">
        <v>134</v>
      </c>
      <c r="L43" s="8"/>
      <c r="M43" s="9">
        <f>SUM(M8:M42)</f>
        <v>905241578311</v>
      </c>
      <c r="N43" s="8"/>
      <c r="O43" s="9">
        <f>SUM(O8:O42)</f>
        <v>838985012326</v>
      </c>
      <c r="P43" s="8"/>
      <c r="Q43" s="9">
        <f>SUM(Q8:Q42)</f>
        <v>66256565985</v>
      </c>
      <c r="S43" s="5"/>
    </row>
    <row r="44" spans="1:19" ht="24.75" thickTop="1" x14ac:dyDescent="0.55000000000000004">
      <c r="S44" s="5"/>
    </row>
    <row r="45" spans="1:19" x14ac:dyDescent="0.55000000000000004">
      <c r="G45" s="5"/>
      <c r="S45" s="5"/>
    </row>
    <row r="46" spans="1:19" x14ac:dyDescent="0.55000000000000004">
      <c r="G46" s="5"/>
      <c r="S46" s="5"/>
    </row>
    <row r="47" spans="1:19" x14ac:dyDescent="0.55000000000000004">
      <c r="G47" s="5"/>
      <c r="S47" s="5"/>
    </row>
    <row r="48" spans="1:19" x14ac:dyDescent="0.55000000000000004">
      <c r="G48" s="5"/>
      <c r="S48" s="5"/>
    </row>
    <row r="49" spans="19:19" x14ac:dyDescent="0.55000000000000004">
      <c r="S49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7"/>
  <sheetViews>
    <sheetView rightToLeft="1" topLeftCell="B82" workbookViewId="0">
      <selection activeCell="O100" sqref="O100"/>
    </sheetView>
  </sheetViews>
  <sheetFormatPr defaultRowHeight="24" x14ac:dyDescent="0.55000000000000004"/>
  <cols>
    <col min="1" max="1" width="44.42578125" style="3" bestFit="1" customWidth="1"/>
    <col min="2" max="2" width="1" style="3" customWidth="1"/>
    <col min="3" max="3" width="19" style="3" customWidth="1"/>
    <col min="4" max="4" width="1" style="3" customWidth="1"/>
    <col min="5" max="5" width="22" style="3" customWidth="1"/>
    <col min="6" max="6" width="1" style="3" customWidth="1"/>
    <col min="7" max="7" width="22" style="16" customWidth="1"/>
    <col min="8" max="8" width="1" style="16" customWidth="1"/>
    <col min="9" max="9" width="22" style="16" customWidth="1"/>
    <col min="10" max="10" width="1" style="16" customWidth="1"/>
    <col min="11" max="11" width="23" style="16" customWidth="1"/>
    <col min="12" max="12" width="1" style="16" customWidth="1"/>
    <col min="13" max="13" width="21" style="16" customWidth="1"/>
    <col min="14" max="14" width="1" style="16" customWidth="1"/>
    <col min="15" max="15" width="22" style="16" customWidth="1"/>
    <col min="16" max="16" width="1" style="16" customWidth="1"/>
    <col min="17" max="17" width="22" style="16" customWidth="1"/>
    <col min="18" max="18" width="1" style="16" customWidth="1"/>
    <col min="19" max="19" width="22" style="16" customWidth="1"/>
    <col min="20" max="20" width="1" style="3" customWidth="1"/>
    <col min="21" max="21" width="23" style="8" customWidth="1"/>
    <col min="22" max="22" width="1" style="3" customWidth="1"/>
    <col min="23" max="23" width="9.140625" style="3" customWidth="1"/>
    <col min="24" max="16384" width="9.140625" style="3"/>
  </cols>
  <sheetData>
    <row r="2" spans="1:2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.75" x14ac:dyDescent="0.55000000000000004">
      <c r="A3" s="1" t="s">
        <v>179</v>
      </c>
      <c r="B3" s="1" t="s">
        <v>179</v>
      </c>
      <c r="C3" s="1" t="s">
        <v>179</v>
      </c>
      <c r="D3" s="1" t="s">
        <v>179</v>
      </c>
      <c r="E3" s="1" t="s">
        <v>179</v>
      </c>
      <c r="F3" s="1" t="s">
        <v>179</v>
      </c>
      <c r="G3" s="1" t="s">
        <v>179</v>
      </c>
      <c r="H3" s="1" t="s">
        <v>179</v>
      </c>
      <c r="I3" s="1" t="s">
        <v>179</v>
      </c>
      <c r="J3" s="1" t="s">
        <v>179</v>
      </c>
      <c r="K3" s="1" t="s">
        <v>179</v>
      </c>
      <c r="L3" s="1" t="s">
        <v>179</v>
      </c>
      <c r="M3" s="1" t="s">
        <v>179</v>
      </c>
      <c r="N3" s="1" t="s">
        <v>179</v>
      </c>
      <c r="O3" s="1" t="s">
        <v>179</v>
      </c>
      <c r="P3" s="1" t="s">
        <v>179</v>
      </c>
      <c r="Q3" s="1" t="s">
        <v>179</v>
      </c>
      <c r="R3" s="1" t="s">
        <v>179</v>
      </c>
      <c r="S3" s="1" t="s">
        <v>179</v>
      </c>
      <c r="T3" s="1" t="s">
        <v>179</v>
      </c>
      <c r="U3" s="1" t="s">
        <v>179</v>
      </c>
    </row>
    <row r="4" spans="1:2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4.75" x14ac:dyDescent="0.55000000000000004">
      <c r="A6" s="2" t="s">
        <v>3</v>
      </c>
      <c r="C6" s="2" t="s">
        <v>181</v>
      </c>
      <c r="D6" s="2" t="s">
        <v>181</v>
      </c>
      <c r="E6" s="2" t="s">
        <v>181</v>
      </c>
      <c r="F6" s="2" t="s">
        <v>181</v>
      </c>
      <c r="G6" s="2" t="s">
        <v>181</v>
      </c>
      <c r="H6" s="2" t="s">
        <v>181</v>
      </c>
      <c r="I6" s="2" t="s">
        <v>181</v>
      </c>
      <c r="J6" s="2" t="s">
        <v>181</v>
      </c>
      <c r="K6" s="2" t="s">
        <v>181</v>
      </c>
      <c r="M6" s="2" t="s">
        <v>182</v>
      </c>
      <c r="N6" s="2" t="s">
        <v>182</v>
      </c>
      <c r="O6" s="2" t="s">
        <v>182</v>
      </c>
      <c r="P6" s="2" t="s">
        <v>182</v>
      </c>
      <c r="Q6" s="2" t="s">
        <v>182</v>
      </c>
      <c r="R6" s="2" t="s">
        <v>182</v>
      </c>
      <c r="S6" s="2" t="s">
        <v>182</v>
      </c>
      <c r="T6" s="2" t="s">
        <v>182</v>
      </c>
      <c r="U6" s="2" t="s">
        <v>182</v>
      </c>
    </row>
    <row r="7" spans="1:21" ht="24.75" x14ac:dyDescent="0.55000000000000004">
      <c r="A7" s="2" t="s">
        <v>3</v>
      </c>
      <c r="C7" s="2" t="s">
        <v>198</v>
      </c>
      <c r="E7" s="2" t="s">
        <v>199</v>
      </c>
      <c r="G7" s="17" t="s">
        <v>200</v>
      </c>
      <c r="I7" s="17" t="s">
        <v>152</v>
      </c>
      <c r="K7" s="17" t="s">
        <v>201</v>
      </c>
      <c r="M7" s="17" t="s">
        <v>198</v>
      </c>
      <c r="O7" s="17" t="s">
        <v>199</v>
      </c>
      <c r="Q7" s="17" t="s">
        <v>200</v>
      </c>
      <c r="S7" s="17" t="s">
        <v>152</v>
      </c>
      <c r="U7" s="2" t="s">
        <v>201</v>
      </c>
    </row>
    <row r="8" spans="1:21" x14ac:dyDescent="0.55000000000000004">
      <c r="A8" s="3" t="s">
        <v>66</v>
      </c>
      <c r="C8" s="11">
        <v>0</v>
      </c>
      <c r="D8" s="8"/>
      <c r="E8" s="7">
        <v>233121329455</v>
      </c>
      <c r="F8" s="7"/>
      <c r="G8" s="18">
        <v>3121317155</v>
      </c>
      <c r="H8" s="18"/>
      <c r="I8" s="18">
        <f t="shared" ref="I8:I72" si="0">C8+E8+G8</f>
        <v>236242646610</v>
      </c>
      <c r="J8" s="18"/>
      <c r="K8" s="19">
        <f>I8/$I$96</f>
        <v>9.019712769466301E-2</v>
      </c>
      <c r="L8" s="18"/>
      <c r="M8" s="20">
        <v>0</v>
      </c>
      <c r="N8" s="21"/>
      <c r="O8" s="18">
        <v>169383841513</v>
      </c>
      <c r="P8" s="18"/>
      <c r="Q8" s="18">
        <v>3121317155</v>
      </c>
      <c r="R8" s="18"/>
      <c r="S8" s="18">
        <f>M8+O8+Q8</f>
        <v>172505158668</v>
      </c>
      <c r="U8" s="15">
        <f>S8/$S$96</f>
        <v>9.2780366606087683E-2</v>
      </c>
    </row>
    <row r="9" spans="1:21" x14ac:dyDescent="0.55000000000000004">
      <c r="A9" s="3" t="s">
        <v>83</v>
      </c>
      <c r="C9" s="11">
        <v>0</v>
      </c>
      <c r="D9" s="8"/>
      <c r="E9" s="7">
        <v>101627896012</v>
      </c>
      <c r="F9" s="7"/>
      <c r="G9" s="18">
        <v>1330041445</v>
      </c>
      <c r="H9" s="18"/>
      <c r="I9" s="18">
        <f t="shared" si="0"/>
        <v>102957937457</v>
      </c>
      <c r="J9" s="18"/>
      <c r="K9" s="19">
        <f t="shared" ref="K9:K72" si="1">I9/$I$96</f>
        <v>3.9309203334987802E-2</v>
      </c>
      <c r="L9" s="18"/>
      <c r="M9" s="20">
        <v>0</v>
      </c>
      <c r="N9" s="21"/>
      <c r="O9" s="18">
        <v>100614572893</v>
      </c>
      <c r="P9" s="18"/>
      <c r="Q9" s="18">
        <v>1330041445</v>
      </c>
      <c r="R9" s="18"/>
      <c r="S9" s="18">
        <f t="shared" ref="S9:S72" si="2">M9+O9+Q9</f>
        <v>101944614338</v>
      </c>
      <c r="U9" s="15">
        <f t="shared" ref="U9:U72" si="3">S9/$S$96</f>
        <v>5.4830004881184016E-2</v>
      </c>
    </row>
    <row r="10" spans="1:21" x14ac:dyDescent="0.55000000000000004">
      <c r="A10" s="3" t="s">
        <v>116</v>
      </c>
      <c r="C10" s="11">
        <v>0</v>
      </c>
      <c r="D10" s="8"/>
      <c r="E10" s="7">
        <v>0</v>
      </c>
      <c r="F10" s="7"/>
      <c r="G10" s="18">
        <v>-350231950</v>
      </c>
      <c r="H10" s="18"/>
      <c r="I10" s="18">
        <f t="shared" si="0"/>
        <v>-350231950</v>
      </c>
      <c r="J10" s="18"/>
      <c r="K10" s="19">
        <f t="shared" si="1"/>
        <v>-1.3371809184414908E-4</v>
      </c>
      <c r="L10" s="18"/>
      <c r="M10" s="20">
        <v>0</v>
      </c>
      <c r="N10" s="21"/>
      <c r="O10" s="18">
        <v>0</v>
      </c>
      <c r="P10" s="18"/>
      <c r="Q10" s="18">
        <v>-350231950</v>
      </c>
      <c r="R10" s="18"/>
      <c r="S10" s="18">
        <f t="shared" si="2"/>
        <v>-350231950</v>
      </c>
      <c r="U10" s="15">
        <f t="shared" si="3"/>
        <v>-1.8836914193797258E-4</v>
      </c>
    </row>
    <row r="11" spans="1:21" x14ac:dyDescent="0.55000000000000004">
      <c r="A11" s="3" t="s">
        <v>110</v>
      </c>
      <c r="C11" s="11">
        <v>0</v>
      </c>
      <c r="D11" s="8"/>
      <c r="E11" s="7">
        <v>0</v>
      </c>
      <c r="F11" s="7"/>
      <c r="G11" s="18">
        <v>41553018942</v>
      </c>
      <c r="H11" s="18"/>
      <c r="I11" s="18">
        <f t="shared" si="0"/>
        <v>41553018942</v>
      </c>
      <c r="J11" s="18"/>
      <c r="K11" s="19">
        <f t="shared" si="1"/>
        <v>1.5864887264819848E-2</v>
      </c>
      <c r="L11" s="18"/>
      <c r="M11" s="20">
        <v>0</v>
      </c>
      <c r="N11" s="21"/>
      <c r="O11" s="18">
        <v>0</v>
      </c>
      <c r="P11" s="18"/>
      <c r="Q11" s="18">
        <v>50521650948</v>
      </c>
      <c r="R11" s="18"/>
      <c r="S11" s="18">
        <f t="shared" si="2"/>
        <v>50521650948</v>
      </c>
      <c r="U11" s="15">
        <f t="shared" si="3"/>
        <v>2.7172620996926519E-2</v>
      </c>
    </row>
    <row r="12" spans="1:21" x14ac:dyDescent="0.55000000000000004">
      <c r="A12" s="3" t="s">
        <v>42</v>
      </c>
      <c r="C12" s="11">
        <v>0</v>
      </c>
      <c r="D12" s="8"/>
      <c r="E12" s="7">
        <v>116098542045</v>
      </c>
      <c r="F12" s="7"/>
      <c r="G12" s="18">
        <v>367798528</v>
      </c>
      <c r="H12" s="18"/>
      <c r="I12" s="18">
        <f t="shared" si="0"/>
        <v>116466340573</v>
      </c>
      <c r="J12" s="18"/>
      <c r="K12" s="19">
        <f t="shared" si="1"/>
        <v>4.4466693645432293E-2</v>
      </c>
      <c r="L12" s="18"/>
      <c r="M12" s="20">
        <v>0</v>
      </c>
      <c r="N12" s="21"/>
      <c r="O12" s="18">
        <v>100573937898</v>
      </c>
      <c r="P12" s="18"/>
      <c r="Q12" s="18">
        <v>390256144</v>
      </c>
      <c r="R12" s="18"/>
      <c r="S12" s="18">
        <f t="shared" si="2"/>
        <v>100964194042</v>
      </c>
      <c r="U12" s="15">
        <f t="shared" si="3"/>
        <v>5.4302694537578605E-2</v>
      </c>
    </row>
    <row r="13" spans="1:21" x14ac:dyDescent="0.55000000000000004">
      <c r="A13" s="3" t="s">
        <v>102</v>
      </c>
      <c r="C13" s="11">
        <v>0</v>
      </c>
      <c r="D13" s="8"/>
      <c r="E13" s="7">
        <v>326195425295</v>
      </c>
      <c r="F13" s="7"/>
      <c r="G13" s="18">
        <v>4627086162</v>
      </c>
      <c r="H13" s="18"/>
      <c r="I13" s="18">
        <f t="shared" si="0"/>
        <v>330822511457</v>
      </c>
      <c r="J13" s="18"/>
      <c r="K13" s="19">
        <f t="shared" si="1"/>
        <v>0.12630759407049866</v>
      </c>
      <c r="L13" s="18"/>
      <c r="M13" s="20">
        <v>0</v>
      </c>
      <c r="N13" s="21"/>
      <c r="O13" s="18">
        <v>262945204846</v>
      </c>
      <c r="P13" s="18"/>
      <c r="Q13" s="18">
        <v>4627086162</v>
      </c>
      <c r="R13" s="18"/>
      <c r="S13" s="18">
        <f t="shared" si="2"/>
        <v>267572291008</v>
      </c>
      <c r="U13" s="15">
        <f t="shared" si="3"/>
        <v>0.14391137891204517</v>
      </c>
    </row>
    <row r="14" spans="1:21" x14ac:dyDescent="0.55000000000000004">
      <c r="A14" s="3" t="s">
        <v>28</v>
      </c>
      <c r="C14" s="11">
        <v>0</v>
      </c>
      <c r="D14" s="8"/>
      <c r="E14" s="7">
        <v>26176061643</v>
      </c>
      <c r="F14" s="7"/>
      <c r="G14" s="18">
        <v>-11316831163</v>
      </c>
      <c r="H14" s="18"/>
      <c r="I14" s="18">
        <f t="shared" si="0"/>
        <v>14859230480</v>
      </c>
      <c r="J14" s="18"/>
      <c r="K14" s="19">
        <f t="shared" si="1"/>
        <v>5.6732343981125057E-3</v>
      </c>
      <c r="L14" s="18"/>
      <c r="M14" s="20">
        <v>0</v>
      </c>
      <c r="N14" s="21"/>
      <c r="O14" s="18">
        <v>-6295147607</v>
      </c>
      <c r="P14" s="18"/>
      <c r="Q14" s="18">
        <v>-12203154518</v>
      </c>
      <c r="R14" s="18"/>
      <c r="S14" s="18">
        <f t="shared" si="2"/>
        <v>-18498302125</v>
      </c>
      <c r="U14" s="15">
        <f t="shared" si="3"/>
        <v>-9.949147411010403E-3</v>
      </c>
    </row>
    <row r="15" spans="1:21" x14ac:dyDescent="0.55000000000000004">
      <c r="A15" s="3" t="s">
        <v>111</v>
      </c>
      <c r="C15" s="11">
        <v>0</v>
      </c>
      <c r="D15" s="8"/>
      <c r="E15" s="7">
        <v>34060487821</v>
      </c>
      <c r="F15" s="7"/>
      <c r="G15" s="18">
        <v>3591419575</v>
      </c>
      <c r="H15" s="18"/>
      <c r="I15" s="18">
        <f t="shared" si="0"/>
        <v>37651907396</v>
      </c>
      <c r="J15" s="18"/>
      <c r="K15" s="19">
        <f t="shared" si="1"/>
        <v>1.437544807458521E-2</v>
      </c>
      <c r="L15" s="18"/>
      <c r="M15" s="20">
        <v>0</v>
      </c>
      <c r="N15" s="21"/>
      <c r="O15" s="18">
        <v>13050591082</v>
      </c>
      <c r="P15" s="18"/>
      <c r="Q15" s="18">
        <v>3591419575</v>
      </c>
      <c r="R15" s="18"/>
      <c r="S15" s="18">
        <f t="shared" si="2"/>
        <v>16642010657</v>
      </c>
      <c r="U15" s="15">
        <f t="shared" si="3"/>
        <v>8.9507575410572495E-3</v>
      </c>
    </row>
    <row r="16" spans="1:21" x14ac:dyDescent="0.55000000000000004">
      <c r="A16" s="3" t="s">
        <v>131</v>
      </c>
      <c r="C16" s="11">
        <v>0</v>
      </c>
      <c r="D16" s="8"/>
      <c r="E16" s="7">
        <v>0</v>
      </c>
      <c r="F16" s="7"/>
      <c r="G16" s="18">
        <v>0</v>
      </c>
      <c r="H16" s="18"/>
      <c r="I16" s="18">
        <f t="shared" si="0"/>
        <v>0</v>
      </c>
      <c r="J16" s="18"/>
      <c r="K16" s="19">
        <f t="shared" si="1"/>
        <v>0</v>
      </c>
      <c r="L16" s="18"/>
      <c r="M16" s="20">
        <v>0</v>
      </c>
      <c r="N16" s="21"/>
      <c r="O16" s="18">
        <v>0</v>
      </c>
      <c r="P16" s="18"/>
      <c r="Q16" s="18">
        <v>0</v>
      </c>
      <c r="R16" s="18"/>
      <c r="S16" s="18">
        <f t="shared" si="2"/>
        <v>0</v>
      </c>
      <c r="U16" s="15">
        <f t="shared" si="3"/>
        <v>0</v>
      </c>
    </row>
    <row r="17" spans="1:21" x14ac:dyDescent="0.55000000000000004">
      <c r="A17" s="3" t="s">
        <v>21</v>
      </c>
      <c r="C17" s="11">
        <v>0</v>
      </c>
      <c r="D17" s="8"/>
      <c r="E17" s="7">
        <v>54809211153</v>
      </c>
      <c r="F17" s="7"/>
      <c r="G17" s="18">
        <v>-3075628154</v>
      </c>
      <c r="H17" s="18"/>
      <c r="I17" s="18">
        <f t="shared" si="0"/>
        <v>51733582999</v>
      </c>
      <c r="J17" s="18"/>
      <c r="K17" s="19">
        <f t="shared" si="1"/>
        <v>1.9751813056710536E-2</v>
      </c>
      <c r="L17" s="18"/>
      <c r="M17" s="20">
        <v>0</v>
      </c>
      <c r="N17" s="21"/>
      <c r="O17" s="18">
        <v>21335642434</v>
      </c>
      <c r="P17" s="18"/>
      <c r="Q17" s="18">
        <v>-1246576039</v>
      </c>
      <c r="R17" s="18"/>
      <c r="S17" s="18">
        <f t="shared" si="2"/>
        <v>20089066395</v>
      </c>
      <c r="U17" s="15">
        <f t="shared" si="3"/>
        <v>1.0804725837151951E-2</v>
      </c>
    </row>
    <row r="18" spans="1:21" x14ac:dyDescent="0.55000000000000004">
      <c r="A18" s="3" t="s">
        <v>94</v>
      </c>
      <c r="C18" s="11">
        <v>0</v>
      </c>
      <c r="D18" s="8"/>
      <c r="E18" s="7">
        <v>260574290371</v>
      </c>
      <c r="F18" s="7"/>
      <c r="G18" s="18">
        <v>2467278315</v>
      </c>
      <c r="H18" s="18"/>
      <c r="I18" s="18">
        <f t="shared" si="0"/>
        <v>263041568686</v>
      </c>
      <c r="J18" s="18"/>
      <c r="K18" s="19">
        <f t="shared" si="1"/>
        <v>0.10042892043511048</v>
      </c>
      <c r="L18" s="18"/>
      <c r="M18" s="20">
        <v>0</v>
      </c>
      <c r="N18" s="21"/>
      <c r="O18" s="18">
        <v>155994172169</v>
      </c>
      <c r="P18" s="18"/>
      <c r="Q18" s="18">
        <v>2467278315</v>
      </c>
      <c r="R18" s="18"/>
      <c r="S18" s="18">
        <f t="shared" si="2"/>
        <v>158461450484</v>
      </c>
      <c r="U18" s="15">
        <f t="shared" si="3"/>
        <v>8.522708296007149E-2</v>
      </c>
    </row>
    <row r="19" spans="1:21" x14ac:dyDescent="0.55000000000000004">
      <c r="A19" s="3" t="s">
        <v>25</v>
      </c>
      <c r="C19" s="11">
        <v>0</v>
      </c>
      <c r="D19" s="8"/>
      <c r="E19" s="7">
        <v>0</v>
      </c>
      <c r="F19" s="7"/>
      <c r="G19" s="18">
        <v>-420918002</v>
      </c>
      <c r="H19" s="18"/>
      <c r="I19" s="18">
        <f t="shared" si="0"/>
        <v>-420918002</v>
      </c>
      <c r="J19" s="18"/>
      <c r="K19" s="19">
        <f t="shared" si="1"/>
        <v>-1.6070593231226255E-4</v>
      </c>
      <c r="L19" s="18"/>
      <c r="M19" s="20">
        <v>0</v>
      </c>
      <c r="N19" s="21"/>
      <c r="O19" s="18">
        <v>0</v>
      </c>
      <c r="P19" s="18"/>
      <c r="Q19" s="18">
        <v>-420918002</v>
      </c>
      <c r="R19" s="18"/>
      <c r="S19" s="18">
        <f t="shared" si="2"/>
        <v>-420918002</v>
      </c>
      <c r="U19" s="15">
        <f t="shared" si="3"/>
        <v>-2.2638700684784991E-4</v>
      </c>
    </row>
    <row r="20" spans="1:21" x14ac:dyDescent="0.55000000000000004">
      <c r="A20" s="3" t="s">
        <v>85</v>
      </c>
      <c r="C20" s="11">
        <v>0</v>
      </c>
      <c r="D20" s="8"/>
      <c r="E20" s="7">
        <v>19121941550</v>
      </c>
      <c r="F20" s="7"/>
      <c r="G20" s="18">
        <v>567801386</v>
      </c>
      <c r="H20" s="18"/>
      <c r="I20" s="18">
        <f t="shared" si="0"/>
        <v>19689742936</v>
      </c>
      <c r="J20" s="18"/>
      <c r="K20" s="19">
        <f t="shared" si="1"/>
        <v>7.5175176174067885E-3</v>
      </c>
      <c r="L20" s="18"/>
      <c r="M20" s="20">
        <v>0</v>
      </c>
      <c r="N20" s="21"/>
      <c r="O20" s="18">
        <v>13250235635</v>
      </c>
      <c r="P20" s="18"/>
      <c r="Q20" s="18">
        <v>958342330</v>
      </c>
      <c r="R20" s="18"/>
      <c r="S20" s="18">
        <f t="shared" si="2"/>
        <v>14208577965</v>
      </c>
      <c r="U20" s="15">
        <f t="shared" si="3"/>
        <v>7.6419573925960629E-3</v>
      </c>
    </row>
    <row r="21" spans="1:21" x14ac:dyDescent="0.55000000000000004">
      <c r="A21" s="3" t="s">
        <v>30</v>
      </c>
      <c r="C21" s="11">
        <v>0</v>
      </c>
      <c r="D21" s="8"/>
      <c r="E21" s="7">
        <v>11480068981</v>
      </c>
      <c r="F21" s="7"/>
      <c r="G21" s="18">
        <v>-30657826</v>
      </c>
      <c r="H21" s="18"/>
      <c r="I21" s="18">
        <f t="shared" si="0"/>
        <v>11449411155</v>
      </c>
      <c r="J21" s="18"/>
      <c r="K21" s="19">
        <f t="shared" si="1"/>
        <v>4.3713699232343448E-3</v>
      </c>
      <c r="L21" s="18"/>
      <c r="M21" s="20">
        <v>0</v>
      </c>
      <c r="N21" s="21"/>
      <c r="O21" s="18">
        <v>-16702539997</v>
      </c>
      <c r="P21" s="18"/>
      <c r="Q21" s="18">
        <v>-30657826</v>
      </c>
      <c r="R21" s="18"/>
      <c r="S21" s="18">
        <f t="shared" si="2"/>
        <v>-16733197823</v>
      </c>
      <c r="U21" s="15">
        <f t="shared" si="3"/>
        <v>-8.9998017479469266E-3</v>
      </c>
    </row>
    <row r="22" spans="1:21" x14ac:dyDescent="0.55000000000000004">
      <c r="A22" s="3" t="s">
        <v>120</v>
      </c>
      <c r="C22" s="11">
        <v>0</v>
      </c>
      <c r="D22" s="8"/>
      <c r="E22" s="7">
        <v>89694846035</v>
      </c>
      <c r="F22" s="7"/>
      <c r="G22" s="18">
        <v>556668059</v>
      </c>
      <c r="H22" s="18"/>
      <c r="I22" s="18">
        <f t="shared" si="0"/>
        <v>90251514094</v>
      </c>
      <c r="J22" s="18"/>
      <c r="K22" s="19">
        <f t="shared" si="1"/>
        <v>3.4457907825642425E-2</v>
      </c>
      <c r="L22" s="18"/>
      <c r="M22" s="20">
        <v>0</v>
      </c>
      <c r="N22" s="21"/>
      <c r="O22" s="18">
        <v>35663223622</v>
      </c>
      <c r="P22" s="18"/>
      <c r="Q22" s="18">
        <v>1094859335</v>
      </c>
      <c r="R22" s="18"/>
      <c r="S22" s="18">
        <f t="shared" si="2"/>
        <v>36758082957</v>
      </c>
      <c r="U22" s="15">
        <f t="shared" si="3"/>
        <v>1.9770008264222906E-2</v>
      </c>
    </row>
    <row r="23" spans="1:21" x14ac:dyDescent="0.55000000000000004">
      <c r="A23" s="3" t="s">
        <v>92</v>
      </c>
      <c r="C23" s="11">
        <v>0</v>
      </c>
      <c r="D23" s="8"/>
      <c r="E23" s="7">
        <v>-45279054170</v>
      </c>
      <c r="F23" s="7"/>
      <c r="G23" s="18">
        <v>0</v>
      </c>
      <c r="H23" s="18"/>
      <c r="I23" s="18">
        <f t="shared" si="0"/>
        <v>-45279054170</v>
      </c>
      <c r="J23" s="18"/>
      <c r="K23" s="19">
        <f t="shared" si="1"/>
        <v>-1.7287482550122173E-2</v>
      </c>
      <c r="L23" s="18"/>
      <c r="M23" s="20">
        <v>0</v>
      </c>
      <c r="N23" s="21"/>
      <c r="O23" s="18">
        <v>-81284085202</v>
      </c>
      <c r="P23" s="18"/>
      <c r="Q23" s="18">
        <v>-2244564779</v>
      </c>
      <c r="R23" s="18"/>
      <c r="S23" s="18">
        <f t="shared" si="2"/>
        <v>-83528649981</v>
      </c>
      <c r="U23" s="15">
        <f t="shared" si="3"/>
        <v>-4.4925142106990008E-2</v>
      </c>
    </row>
    <row r="24" spans="1:21" x14ac:dyDescent="0.55000000000000004">
      <c r="A24" s="3" t="s">
        <v>72</v>
      </c>
      <c r="C24" s="11">
        <v>0</v>
      </c>
      <c r="D24" s="8"/>
      <c r="E24" s="7">
        <v>47041815133</v>
      </c>
      <c r="F24" s="7"/>
      <c r="G24" s="18">
        <v>0</v>
      </c>
      <c r="H24" s="18"/>
      <c r="I24" s="18">
        <f t="shared" si="0"/>
        <v>47041815133</v>
      </c>
      <c r="J24" s="18"/>
      <c r="K24" s="19">
        <f t="shared" si="1"/>
        <v>1.7960502337008303E-2</v>
      </c>
      <c r="L24" s="18"/>
      <c r="M24" s="20">
        <v>0</v>
      </c>
      <c r="N24" s="21"/>
      <c r="O24" s="18">
        <v>30031723066</v>
      </c>
      <c r="P24" s="18"/>
      <c r="Q24" s="18">
        <v>92377346</v>
      </c>
      <c r="R24" s="18"/>
      <c r="S24" s="18">
        <f t="shared" si="2"/>
        <v>30124100412</v>
      </c>
      <c r="U24" s="15">
        <f t="shared" si="3"/>
        <v>1.6201979705911373E-2</v>
      </c>
    </row>
    <row r="25" spans="1:21" x14ac:dyDescent="0.55000000000000004">
      <c r="A25" s="3" t="s">
        <v>26</v>
      </c>
      <c r="C25" s="11">
        <v>0</v>
      </c>
      <c r="D25" s="8"/>
      <c r="E25" s="7">
        <v>69078122969</v>
      </c>
      <c r="F25" s="7"/>
      <c r="G25" s="18">
        <v>0</v>
      </c>
      <c r="H25" s="18"/>
      <c r="I25" s="18">
        <f t="shared" si="0"/>
        <v>69078122969</v>
      </c>
      <c r="J25" s="18"/>
      <c r="K25" s="19">
        <f t="shared" si="1"/>
        <v>2.6373935306559456E-2</v>
      </c>
      <c r="L25" s="18"/>
      <c r="M25" s="20">
        <v>0</v>
      </c>
      <c r="N25" s="21"/>
      <c r="O25" s="18">
        <v>2115880934</v>
      </c>
      <c r="P25" s="18"/>
      <c r="Q25" s="18">
        <v>493048829</v>
      </c>
      <c r="R25" s="18"/>
      <c r="S25" s="18">
        <f t="shared" si="2"/>
        <v>2608929763</v>
      </c>
      <c r="U25" s="15">
        <f t="shared" si="3"/>
        <v>1.4031896885271266E-3</v>
      </c>
    </row>
    <row r="26" spans="1:21" x14ac:dyDescent="0.55000000000000004">
      <c r="A26" s="3" t="s">
        <v>44</v>
      </c>
      <c r="C26" s="11">
        <v>0</v>
      </c>
      <c r="D26" s="8"/>
      <c r="E26" s="7">
        <v>26206123231</v>
      </c>
      <c r="F26" s="7"/>
      <c r="G26" s="18">
        <v>0</v>
      </c>
      <c r="H26" s="18"/>
      <c r="I26" s="18">
        <f t="shared" si="0"/>
        <v>26206123231</v>
      </c>
      <c r="J26" s="18"/>
      <c r="K26" s="19">
        <f t="shared" si="1"/>
        <v>1.0005462931300091E-2</v>
      </c>
      <c r="L26" s="18"/>
      <c r="M26" s="20">
        <v>0</v>
      </c>
      <c r="N26" s="21"/>
      <c r="O26" s="18">
        <v>13141567196</v>
      </c>
      <c r="P26" s="18"/>
      <c r="Q26" s="18">
        <v>529491626</v>
      </c>
      <c r="R26" s="18"/>
      <c r="S26" s="18">
        <f t="shared" si="2"/>
        <v>13671058822</v>
      </c>
      <c r="U26" s="15">
        <f t="shared" si="3"/>
        <v>7.3528574982484902E-3</v>
      </c>
    </row>
    <row r="27" spans="1:21" x14ac:dyDescent="0.55000000000000004">
      <c r="A27" s="3" t="s">
        <v>106</v>
      </c>
      <c r="C27" s="11">
        <v>0</v>
      </c>
      <c r="D27" s="8"/>
      <c r="E27" s="7">
        <v>54831295726</v>
      </c>
      <c r="F27" s="7"/>
      <c r="G27" s="18">
        <v>0</v>
      </c>
      <c r="H27" s="18"/>
      <c r="I27" s="18">
        <f t="shared" si="0"/>
        <v>54831295726</v>
      </c>
      <c r="J27" s="18"/>
      <c r="K27" s="19">
        <f t="shared" si="1"/>
        <v>2.0934515648338099E-2</v>
      </c>
      <c r="L27" s="18"/>
      <c r="M27" s="20">
        <v>47435519295</v>
      </c>
      <c r="N27" s="21"/>
      <c r="O27" s="18">
        <v>33597607675</v>
      </c>
      <c r="P27" s="18"/>
      <c r="Q27" s="18">
        <v>0</v>
      </c>
      <c r="R27" s="18"/>
      <c r="S27" s="18">
        <f t="shared" si="2"/>
        <v>81033126970</v>
      </c>
      <c r="U27" s="15">
        <f t="shared" si="3"/>
        <v>4.35829472322262E-2</v>
      </c>
    </row>
    <row r="28" spans="1:21" x14ac:dyDescent="0.55000000000000004">
      <c r="A28" s="3" t="s">
        <v>58</v>
      </c>
      <c r="C28" s="11">
        <v>0</v>
      </c>
      <c r="D28" s="8"/>
      <c r="E28" s="7">
        <v>63370065638</v>
      </c>
      <c r="F28" s="7"/>
      <c r="G28" s="18">
        <v>0</v>
      </c>
      <c r="H28" s="18"/>
      <c r="I28" s="18">
        <f t="shared" si="0"/>
        <v>63370065638</v>
      </c>
      <c r="J28" s="18"/>
      <c r="K28" s="19">
        <f t="shared" si="1"/>
        <v>2.4194606623273059E-2</v>
      </c>
      <c r="L28" s="18"/>
      <c r="M28" s="20">
        <v>61297475400</v>
      </c>
      <c r="N28" s="21"/>
      <c r="O28" s="18">
        <v>-22342010321</v>
      </c>
      <c r="P28" s="18"/>
      <c r="Q28" s="18">
        <v>0</v>
      </c>
      <c r="R28" s="18"/>
      <c r="S28" s="18">
        <f t="shared" si="2"/>
        <v>38955465079</v>
      </c>
      <c r="U28" s="15">
        <f t="shared" si="3"/>
        <v>2.095185071129543E-2</v>
      </c>
    </row>
    <row r="29" spans="1:21" x14ac:dyDescent="0.55000000000000004">
      <c r="A29" s="3" t="s">
        <v>52</v>
      </c>
      <c r="C29" s="11">
        <v>0</v>
      </c>
      <c r="D29" s="8"/>
      <c r="E29" s="7">
        <v>-38875191234</v>
      </c>
      <c r="F29" s="7"/>
      <c r="G29" s="18">
        <v>0</v>
      </c>
      <c r="H29" s="18"/>
      <c r="I29" s="18">
        <f t="shared" si="0"/>
        <v>-38875191234</v>
      </c>
      <c r="J29" s="18"/>
      <c r="K29" s="19">
        <f t="shared" si="1"/>
        <v>-1.4842496213971544E-2</v>
      </c>
      <c r="L29" s="18"/>
      <c r="M29" s="20">
        <v>0</v>
      </c>
      <c r="N29" s="21"/>
      <c r="O29" s="18">
        <v>-25641083579</v>
      </c>
      <c r="P29" s="18"/>
      <c r="Q29" s="18">
        <v>0</v>
      </c>
      <c r="R29" s="18"/>
      <c r="S29" s="18">
        <f t="shared" si="2"/>
        <v>-25641083579</v>
      </c>
      <c r="U29" s="15">
        <f t="shared" si="3"/>
        <v>-1.3790828941037701E-2</v>
      </c>
    </row>
    <row r="30" spans="1:21" x14ac:dyDescent="0.55000000000000004">
      <c r="A30" s="3" t="s">
        <v>68</v>
      </c>
      <c r="C30" s="11">
        <v>0</v>
      </c>
      <c r="D30" s="8"/>
      <c r="E30" s="7">
        <v>79502796019</v>
      </c>
      <c r="F30" s="7"/>
      <c r="G30" s="18">
        <v>0</v>
      </c>
      <c r="H30" s="18"/>
      <c r="I30" s="18">
        <f t="shared" si="0"/>
        <v>79502796019</v>
      </c>
      <c r="J30" s="18"/>
      <c r="K30" s="19">
        <f t="shared" si="1"/>
        <v>3.0354061586715008E-2</v>
      </c>
      <c r="L30" s="18"/>
      <c r="M30" s="20">
        <v>0</v>
      </c>
      <c r="N30" s="21"/>
      <c r="O30" s="18">
        <v>55714557840</v>
      </c>
      <c r="P30" s="18"/>
      <c r="Q30" s="18">
        <v>0</v>
      </c>
      <c r="R30" s="18"/>
      <c r="S30" s="18">
        <f t="shared" si="2"/>
        <v>55714557840</v>
      </c>
      <c r="U30" s="15">
        <f t="shared" si="3"/>
        <v>2.9965579821527828E-2</v>
      </c>
    </row>
    <row r="31" spans="1:21" x14ac:dyDescent="0.55000000000000004">
      <c r="A31" s="3" t="s">
        <v>36</v>
      </c>
      <c r="C31" s="11">
        <v>0</v>
      </c>
      <c r="D31" s="8"/>
      <c r="E31" s="7">
        <v>6441193340</v>
      </c>
      <c r="F31" s="7"/>
      <c r="G31" s="18">
        <v>0</v>
      </c>
      <c r="H31" s="18"/>
      <c r="I31" s="18">
        <f t="shared" si="0"/>
        <v>6441193340</v>
      </c>
      <c r="J31" s="18"/>
      <c r="K31" s="19">
        <f t="shared" si="1"/>
        <v>2.4592390346570075E-3</v>
      </c>
      <c r="L31" s="18"/>
      <c r="M31" s="20">
        <v>0</v>
      </c>
      <c r="N31" s="21"/>
      <c r="O31" s="18">
        <v>-2542576318</v>
      </c>
      <c r="P31" s="18"/>
      <c r="Q31" s="18">
        <v>0</v>
      </c>
      <c r="R31" s="18"/>
      <c r="S31" s="18">
        <f t="shared" si="2"/>
        <v>-2542576318</v>
      </c>
      <c r="U31" s="15">
        <f t="shared" si="3"/>
        <v>-1.3675020777900752E-3</v>
      </c>
    </row>
    <row r="32" spans="1:21" x14ac:dyDescent="0.55000000000000004">
      <c r="A32" s="3" t="s">
        <v>79</v>
      </c>
      <c r="C32" s="11">
        <v>0</v>
      </c>
      <c r="D32" s="8"/>
      <c r="E32" s="7">
        <v>-1995990966</v>
      </c>
      <c r="F32" s="7"/>
      <c r="G32" s="18">
        <v>0</v>
      </c>
      <c r="H32" s="18"/>
      <c r="I32" s="18">
        <f t="shared" si="0"/>
        <v>-1995990966</v>
      </c>
      <c r="J32" s="18"/>
      <c r="K32" s="19">
        <f t="shared" si="1"/>
        <v>-7.6206669126468855E-4</v>
      </c>
      <c r="L32" s="18"/>
      <c r="M32" s="20">
        <v>0</v>
      </c>
      <c r="N32" s="21"/>
      <c r="O32" s="18">
        <v>-2481502283</v>
      </c>
      <c r="P32" s="18"/>
      <c r="Q32" s="18">
        <v>0</v>
      </c>
      <c r="R32" s="18"/>
      <c r="S32" s="18">
        <f t="shared" si="2"/>
        <v>-2481502283</v>
      </c>
      <c r="U32" s="15">
        <f t="shared" si="3"/>
        <v>-1.3346539508055446E-3</v>
      </c>
    </row>
    <row r="33" spans="1:21" x14ac:dyDescent="0.55000000000000004">
      <c r="A33" s="3" t="s">
        <v>89</v>
      </c>
      <c r="C33" s="11">
        <v>0</v>
      </c>
      <c r="D33" s="8"/>
      <c r="E33" s="7">
        <v>21647074957</v>
      </c>
      <c r="F33" s="7"/>
      <c r="G33" s="18">
        <v>0</v>
      </c>
      <c r="H33" s="18"/>
      <c r="I33" s="18">
        <f t="shared" si="0"/>
        <v>21647074957</v>
      </c>
      <c r="J33" s="18"/>
      <c r="K33" s="19">
        <f t="shared" si="1"/>
        <v>8.2648243749815099E-3</v>
      </c>
      <c r="L33" s="18"/>
      <c r="M33" s="20">
        <v>0</v>
      </c>
      <c r="N33" s="21"/>
      <c r="O33" s="18">
        <v>-1872179454</v>
      </c>
      <c r="P33" s="18"/>
      <c r="Q33" s="18">
        <v>0</v>
      </c>
      <c r="R33" s="18"/>
      <c r="S33" s="18">
        <f t="shared" si="2"/>
        <v>-1872179454</v>
      </c>
      <c r="U33" s="15">
        <f t="shared" si="3"/>
        <v>-1.0069350820331555E-3</v>
      </c>
    </row>
    <row r="34" spans="1:21" x14ac:dyDescent="0.55000000000000004">
      <c r="A34" s="3" t="s">
        <v>32</v>
      </c>
      <c r="C34" s="11">
        <v>0</v>
      </c>
      <c r="D34" s="8"/>
      <c r="E34" s="7">
        <v>32356206981</v>
      </c>
      <c r="F34" s="7"/>
      <c r="G34" s="18">
        <v>0</v>
      </c>
      <c r="H34" s="18"/>
      <c r="I34" s="18">
        <f t="shared" si="0"/>
        <v>32356206981</v>
      </c>
      <c r="J34" s="18"/>
      <c r="K34" s="19">
        <f t="shared" si="1"/>
        <v>1.235355671238348E-2</v>
      </c>
      <c r="L34" s="18"/>
      <c r="M34" s="20">
        <v>0</v>
      </c>
      <c r="N34" s="21"/>
      <c r="O34" s="18">
        <v>7263638302</v>
      </c>
      <c r="P34" s="18"/>
      <c r="Q34" s="18">
        <v>0</v>
      </c>
      <c r="R34" s="18"/>
      <c r="S34" s="18">
        <f t="shared" si="2"/>
        <v>7263638302</v>
      </c>
      <c r="U34" s="15">
        <f t="shared" si="3"/>
        <v>3.9066833117182261E-3</v>
      </c>
    </row>
    <row r="35" spans="1:21" x14ac:dyDescent="0.55000000000000004">
      <c r="A35" s="3" t="s">
        <v>73</v>
      </c>
      <c r="C35" s="11">
        <v>0</v>
      </c>
      <c r="D35" s="8"/>
      <c r="E35" s="7">
        <v>42919655501</v>
      </c>
      <c r="F35" s="7"/>
      <c r="G35" s="18">
        <v>0</v>
      </c>
      <c r="H35" s="18"/>
      <c r="I35" s="18">
        <f t="shared" si="0"/>
        <v>42919655501</v>
      </c>
      <c r="J35" s="18"/>
      <c r="K35" s="19">
        <f t="shared" si="1"/>
        <v>1.6386667282073941E-2</v>
      </c>
      <c r="L35" s="18"/>
      <c r="M35" s="20">
        <v>0</v>
      </c>
      <c r="N35" s="21"/>
      <c r="O35" s="18">
        <v>15513128494</v>
      </c>
      <c r="P35" s="18"/>
      <c r="Q35" s="18">
        <v>0</v>
      </c>
      <c r="R35" s="18"/>
      <c r="S35" s="18">
        <f t="shared" si="2"/>
        <v>15513128494</v>
      </c>
      <c r="U35" s="15">
        <f t="shared" si="3"/>
        <v>8.3435983016063864E-3</v>
      </c>
    </row>
    <row r="36" spans="1:21" x14ac:dyDescent="0.55000000000000004">
      <c r="A36" s="3" t="s">
        <v>91</v>
      </c>
      <c r="C36" s="11">
        <v>0</v>
      </c>
      <c r="D36" s="8"/>
      <c r="E36" s="7">
        <v>-2098834098</v>
      </c>
      <c r="F36" s="7"/>
      <c r="G36" s="18">
        <v>0</v>
      </c>
      <c r="H36" s="18"/>
      <c r="I36" s="18">
        <f t="shared" si="0"/>
        <v>-2098834098</v>
      </c>
      <c r="J36" s="18"/>
      <c r="K36" s="19">
        <f t="shared" si="1"/>
        <v>-8.0133206202916607E-4</v>
      </c>
      <c r="L36" s="18"/>
      <c r="M36" s="20">
        <v>0</v>
      </c>
      <c r="N36" s="21"/>
      <c r="O36" s="18">
        <v>-28284288087</v>
      </c>
      <c r="P36" s="18"/>
      <c r="Q36" s="18">
        <v>0</v>
      </c>
      <c r="R36" s="18"/>
      <c r="S36" s="18">
        <f t="shared" si="2"/>
        <v>-28284288087</v>
      </c>
      <c r="U36" s="15">
        <f t="shared" si="3"/>
        <v>-1.5212452996577296E-2</v>
      </c>
    </row>
    <row r="37" spans="1:21" x14ac:dyDescent="0.55000000000000004">
      <c r="A37" s="3" t="s">
        <v>96</v>
      </c>
      <c r="C37" s="11">
        <v>0</v>
      </c>
      <c r="D37" s="8"/>
      <c r="E37" s="7">
        <v>413625348</v>
      </c>
      <c r="F37" s="7"/>
      <c r="G37" s="18">
        <v>0</v>
      </c>
      <c r="H37" s="18"/>
      <c r="I37" s="18">
        <f t="shared" si="0"/>
        <v>413625348</v>
      </c>
      <c r="J37" s="18"/>
      <c r="K37" s="19">
        <f t="shared" si="1"/>
        <v>1.5792160673214458E-4</v>
      </c>
      <c r="L37" s="18"/>
      <c r="M37" s="20">
        <v>0</v>
      </c>
      <c r="N37" s="21"/>
      <c r="O37" s="18">
        <v>380088157</v>
      </c>
      <c r="P37" s="18"/>
      <c r="Q37" s="18">
        <v>0</v>
      </c>
      <c r="R37" s="18"/>
      <c r="S37" s="18">
        <f t="shared" si="2"/>
        <v>380088157</v>
      </c>
      <c r="U37" s="15">
        <f t="shared" si="3"/>
        <v>2.0442703755290003E-4</v>
      </c>
    </row>
    <row r="38" spans="1:21" x14ac:dyDescent="0.55000000000000004">
      <c r="A38" s="3" t="s">
        <v>104</v>
      </c>
      <c r="C38" s="11">
        <v>0</v>
      </c>
      <c r="D38" s="8"/>
      <c r="E38" s="7">
        <v>19262997751</v>
      </c>
      <c r="F38" s="7"/>
      <c r="G38" s="18">
        <v>0</v>
      </c>
      <c r="H38" s="18"/>
      <c r="I38" s="18">
        <f t="shared" si="0"/>
        <v>19262997751</v>
      </c>
      <c r="J38" s="18"/>
      <c r="K38" s="19">
        <f t="shared" si="1"/>
        <v>7.354586874389544E-3</v>
      </c>
      <c r="L38" s="18"/>
      <c r="M38" s="20">
        <v>0</v>
      </c>
      <c r="N38" s="21"/>
      <c r="O38" s="18">
        <v>11239078513</v>
      </c>
      <c r="P38" s="18"/>
      <c r="Q38" s="18">
        <v>0</v>
      </c>
      <c r="R38" s="18"/>
      <c r="S38" s="18">
        <f t="shared" si="2"/>
        <v>11239078513</v>
      </c>
      <c r="U38" s="15">
        <f t="shared" si="3"/>
        <v>6.0448385010771141E-3</v>
      </c>
    </row>
    <row r="39" spans="1:21" x14ac:dyDescent="0.55000000000000004">
      <c r="A39" s="3" t="s">
        <v>77</v>
      </c>
      <c r="C39" s="11">
        <v>0</v>
      </c>
      <c r="D39" s="8"/>
      <c r="E39" s="7">
        <v>46978680026</v>
      </c>
      <c r="F39" s="7"/>
      <c r="G39" s="18">
        <v>0</v>
      </c>
      <c r="H39" s="18"/>
      <c r="I39" s="18">
        <f t="shared" si="0"/>
        <v>46978680026</v>
      </c>
      <c r="J39" s="18"/>
      <c r="K39" s="19">
        <f t="shared" si="1"/>
        <v>1.7936397437279948E-2</v>
      </c>
      <c r="L39" s="18"/>
      <c r="M39" s="20">
        <v>0</v>
      </c>
      <c r="N39" s="21"/>
      <c r="O39" s="18">
        <v>44076107118</v>
      </c>
      <c r="P39" s="18"/>
      <c r="Q39" s="18">
        <v>0</v>
      </c>
      <c r="R39" s="18"/>
      <c r="S39" s="18">
        <f t="shared" si="2"/>
        <v>44076107118</v>
      </c>
      <c r="U39" s="15">
        <f t="shared" si="3"/>
        <v>2.3705942526899174E-2</v>
      </c>
    </row>
    <row r="40" spans="1:21" x14ac:dyDescent="0.55000000000000004">
      <c r="A40" s="3" t="s">
        <v>75</v>
      </c>
      <c r="C40" s="11">
        <v>0</v>
      </c>
      <c r="D40" s="8"/>
      <c r="E40" s="7">
        <v>36853392225</v>
      </c>
      <c r="F40" s="7"/>
      <c r="G40" s="18">
        <v>0</v>
      </c>
      <c r="H40" s="18"/>
      <c r="I40" s="18">
        <f t="shared" si="0"/>
        <v>36853392225</v>
      </c>
      <c r="J40" s="18"/>
      <c r="K40" s="19">
        <f t="shared" si="1"/>
        <v>1.4070576046277329E-2</v>
      </c>
      <c r="L40" s="18"/>
      <c r="M40" s="20">
        <v>0</v>
      </c>
      <c r="N40" s="21"/>
      <c r="O40" s="18">
        <v>38266649154</v>
      </c>
      <c r="P40" s="18"/>
      <c r="Q40" s="18">
        <v>0</v>
      </c>
      <c r="R40" s="18"/>
      <c r="S40" s="18">
        <f t="shared" si="2"/>
        <v>38266649154</v>
      </c>
      <c r="U40" s="15">
        <f t="shared" si="3"/>
        <v>2.0581377187262398E-2</v>
      </c>
    </row>
    <row r="41" spans="1:21" x14ac:dyDescent="0.55000000000000004">
      <c r="A41" s="3" t="s">
        <v>132</v>
      </c>
      <c r="C41" s="11">
        <v>0</v>
      </c>
      <c r="D41" s="8"/>
      <c r="E41" s="7">
        <v>-41126591</v>
      </c>
      <c r="F41" s="7"/>
      <c r="G41" s="18">
        <v>0</v>
      </c>
      <c r="H41" s="18"/>
      <c r="I41" s="18">
        <f t="shared" si="0"/>
        <v>-41126591</v>
      </c>
      <c r="J41" s="18"/>
      <c r="K41" s="19">
        <f t="shared" si="1"/>
        <v>-1.5702077644757296E-5</v>
      </c>
      <c r="L41" s="18"/>
      <c r="M41" s="20">
        <v>0</v>
      </c>
      <c r="N41" s="21"/>
      <c r="O41" s="18">
        <v>-41126591</v>
      </c>
      <c r="P41" s="18"/>
      <c r="Q41" s="18">
        <v>0</v>
      </c>
      <c r="R41" s="18"/>
      <c r="S41" s="18">
        <f t="shared" si="2"/>
        <v>-41126591</v>
      </c>
      <c r="U41" s="15">
        <f t="shared" si="3"/>
        <v>-2.2119571493988329E-5</v>
      </c>
    </row>
    <row r="42" spans="1:21" x14ac:dyDescent="0.55000000000000004">
      <c r="A42" s="3" t="s">
        <v>70</v>
      </c>
      <c r="C42" s="11">
        <v>0</v>
      </c>
      <c r="D42" s="8"/>
      <c r="E42" s="7">
        <v>219747953105</v>
      </c>
      <c r="F42" s="7"/>
      <c r="G42" s="18">
        <v>0</v>
      </c>
      <c r="H42" s="18"/>
      <c r="I42" s="18">
        <f t="shared" si="0"/>
        <v>219747953105</v>
      </c>
      <c r="J42" s="18"/>
      <c r="K42" s="19">
        <f t="shared" si="1"/>
        <v>8.3899475692774894E-2</v>
      </c>
      <c r="L42" s="18"/>
      <c r="M42" s="20">
        <v>0</v>
      </c>
      <c r="N42" s="21"/>
      <c r="O42" s="18">
        <v>188572896255</v>
      </c>
      <c r="P42" s="18"/>
      <c r="Q42" s="18">
        <v>0</v>
      </c>
      <c r="R42" s="18"/>
      <c r="S42" s="18">
        <f t="shared" si="2"/>
        <v>188572896255</v>
      </c>
      <c r="U42" s="15">
        <f t="shared" si="3"/>
        <v>0.10142225647977768</v>
      </c>
    </row>
    <row r="43" spans="1:21" x14ac:dyDescent="0.55000000000000004">
      <c r="A43" s="3" t="s">
        <v>19</v>
      </c>
      <c r="C43" s="11">
        <v>0</v>
      </c>
      <c r="D43" s="8"/>
      <c r="E43" s="7">
        <v>25655734665</v>
      </c>
      <c r="F43" s="7"/>
      <c r="G43" s="18">
        <v>0</v>
      </c>
      <c r="H43" s="18"/>
      <c r="I43" s="18">
        <f t="shared" si="0"/>
        <v>25655734665</v>
      </c>
      <c r="J43" s="18"/>
      <c r="K43" s="19">
        <f t="shared" si="1"/>
        <v>9.7953253101654182E-3</v>
      </c>
      <c r="L43" s="18"/>
      <c r="M43" s="20">
        <v>0</v>
      </c>
      <c r="N43" s="21"/>
      <c r="O43" s="18">
        <v>30461767605</v>
      </c>
      <c r="P43" s="18"/>
      <c r="Q43" s="18">
        <v>0</v>
      </c>
      <c r="R43" s="18"/>
      <c r="S43" s="18">
        <f t="shared" si="2"/>
        <v>30461767605</v>
      </c>
      <c r="U43" s="15">
        <f t="shared" si="3"/>
        <v>1.6383591004954803E-2</v>
      </c>
    </row>
    <row r="44" spans="1:21" x14ac:dyDescent="0.55000000000000004">
      <c r="A44" s="3" t="s">
        <v>118</v>
      </c>
      <c r="C44" s="11">
        <v>0</v>
      </c>
      <c r="D44" s="8"/>
      <c r="E44" s="7">
        <v>96203445342</v>
      </c>
      <c r="F44" s="7"/>
      <c r="G44" s="18">
        <v>0</v>
      </c>
      <c r="H44" s="18"/>
      <c r="I44" s="18">
        <f t="shared" si="0"/>
        <v>96203445342</v>
      </c>
      <c r="J44" s="18"/>
      <c r="K44" s="19">
        <f t="shared" si="1"/>
        <v>3.6730347245490111E-2</v>
      </c>
      <c r="L44" s="18"/>
      <c r="M44" s="20">
        <v>0</v>
      </c>
      <c r="N44" s="21"/>
      <c r="O44" s="18">
        <v>78233367816</v>
      </c>
      <c r="P44" s="18"/>
      <c r="Q44" s="18">
        <v>0</v>
      </c>
      <c r="R44" s="18"/>
      <c r="S44" s="18">
        <f t="shared" si="2"/>
        <v>78233367816</v>
      </c>
      <c r="U44" s="15">
        <f t="shared" si="3"/>
        <v>4.2077121651573249E-2</v>
      </c>
    </row>
    <row r="45" spans="1:21" x14ac:dyDescent="0.55000000000000004">
      <c r="A45" s="3" t="s">
        <v>125</v>
      </c>
      <c r="C45" s="11">
        <v>0</v>
      </c>
      <c r="D45" s="8"/>
      <c r="E45" s="7">
        <v>7293651467</v>
      </c>
      <c r="F45" s="7"/>
      <c r="G45" s="18">
        <v>0</v>
      </c>
      <c r="H45" s="18"/>
      <c r="I45" s="18">
        <f t="shared" si="0"/>
        <v>7293651467</v>
      </c>
      <c r="J45" s="18"/>
      <c r="K45" s="19">
        <f t="shared" si="1"/>
        <v>2.7847064116895063E-3</v>
      </c>
      <c r="L45" s="18"/>
      <c r="M45" s="20">
        <v>0</v>
      </c>
      <c r="N45" s="21"/>
      <c r="O45" s="18">
        <v>7293651467</v>
      </c>
      <c r="P45" s="18"/>
      <c r="Q45" s="18">
        <v>0</v>
      </c>
      <c r="R45" s="18"/>
      <c r="S45" s="18">
        <f t="shared" si="2"/>
        <v>7293651467</v>
      </c>
      <c r="U45" s="15">
        <f t="shared" si="3"/>
        <v>3.9228256257986312E-3</v>
      </c>
    </row>
    <row r="46" spans="1:21" x14ac:dyDescent="0.55000000000000004">
      <c r="A46" s="3" t="s">
        <v>113</v>
      </c>
      <c r="C46" s="11">
        <v>0</v>
      </c>
      <c r="D46" s="8"/>
      <c r="E46" s="7">
        <v>25007432671</v>
      </c>
      <c r="F46" s="7"/>
      <c r="G46" s="18">
        <v>0</v>
      </c>
      <c r="H46" s="18"/>
      <c r="I46" s="18">
        <f t="shared" si="0"/>
        <v>25007432671</v>
      </c>
      <c r="J46" s="18"/>
      <c r="K46" s="19">
        <f t="shared" si="1"/>
        <v>9.5478044726848947E-3</v>
      </c>
      <c r="L46" s="18"/>
      <c r="M46" s="20">
        <v>0</v>
      </c>
      <c r="N46" s="21"/>
      <c r="O46" s="18">
        <v>21175648633</v>
      </c>
      <c r="P46" s="18"/>
      <c r="Q46" s="18">
        <v>0</v>
      </c>
      <c r="R46" s="18"/>
      <c r="S46" s="18">
        <f t="shared" si="2"/>
        <v>21175648633</v>
      </c>
      <c r="U46" s="15">
        <f t="shared" si="3"/>
        <v>1.1389134437843869E-2</v>
      </c>
    </row>
    <row r="47" spans="1:21" x14ac:dyDescent="0.55000000000000004">
      <c r="A47" s="3" t="s">
        <v>64</v>
      </c>
      <c r="C47" s="11">
        <v>0</v>
      </c>
      <c r="D47" s="8"/>
      <c r="E47" s="7">
        <v>5749519056</v>
      </c>
      <c r="F47" s="7"/>
      <c r="G47" s="18">
        <v>0</v>
      </c>
      <c r="H47" s="18"/>
      <c r="I47" s="18">
        <f t="shared" si="0"/>
        <v>5749519056</v>
      </c>
      <c r="J47" s="18"/>
      <c r="K47" s="19">
        <f t="shared" si="1"/>
        <v>2.1951587146458035E-3</v>
      </c>
      <c r="L47" s="18"/>
      <c r="M47" s="20">
        <v>0</v>
      </c>
      <c r="N47" s="21"/>
      <c r="O47" s="18">
        <v>-5532556072</v>
      </c>
      <c r="P47" s="18"/>
      <c r="Q47" s="18">
        <v>0</v>
      </c>
      <c r="R47" s="18"/>
      <c r="S47" s="18">
        <f t="shared" si="2"/>
        <v>-5532556072</v>
      </c>
      <c r="U47" s="15">
        <f t="shared" si="3"/>
        <v>-2.9756361177395723E-3</v>
      </c>
    </row>
    <row r="48" spans="1:21" x14ac:dyDescent="0.55000000000000004">
      <c r="A48" s="3" t="s">
        <v>38</v>
      </c>
      <c r="C48" s="11">
        <v>0</v>
      </c>
      <c r="D48" s="8"/>
      <c r="E48" s="7">
        <v>12140332650</v>
      </c>
      <c r="F48" s="7"/>
      <c r="G48" s="18">
        <v>0</v>
      </c>
      <c r="H48" s="18"/>
      <c r="I48" s="18">
        <f t="shared" si="0"/>
        <v>12140332650</v>
      </c>
      <c r="J48" s="18"/>
      <c r="K48" s="19">
        <f t="shared" si="1"/>
        <v>4.6351628294084013E-3</v>
      </c>
      <c r="L48" s="18"/>
      <c r="M48" s="20">
        <v>0</v>
      </c>
      <c r="N48" s="21"/>
      <c r="O48" s="18">
        <v>7213820850</v>
      </c>
      <c r="P48" s="18"/>
      <c r="Q48" s="18">
        <v>0</v>
      </c>
      <c r="R48" s="18"/>
      <c r="S48" s="18">
        <f t="shared" si="2"/>
        <v>7213820850</v>
      </c>
      <c r="U48" s="15">
        <f t="shared" si="3"/>
        <v>3.8798894378675505E-3</v>
      </c>
    </row>
    <row r="49" spans="1:21" x14ac:dyDescent="0.55000000000000004">
      <c r="A49" s="3" t="s">
        <v>129</v>
      </c>
      <c r="C49" s="11">
        <v>0</v>
      </c>
      <c r="D49" s="8"/>
      <c r="E49" s="7">
        <v>13505753952</v>
      </c>
      <c r="F49" s="7"/>
      <c r="G49" s="18">
        <v>0</v>
      </c>
      <c r="H49" s="18"/>
      <c r="I49" s="18">
        <f t="shared" si="0"/>
        <v>13505753952</v>
      </c>
      <c r="J49" s="18"/>
      <c r="K49" s="19">
        <f t="shared" si="1"/>
        <v>5.1564788631591587E-3</v>
      </c>
      <c r="L49" s="18"/>
      <c r="M49" s="20">
        <v>0</v>
      </c>
      <c r="N49" s="21"/>
      <c r="O49" s="18">
        <v>13505753952</v>
      </c>
      <c r="P49" s="18"/>
      <c r="Q49" s="18">
        <v>0</v>
      </c>
      <c r="R49" s="18"/>
      <c r="S49" s="18">
        <f t="shared" si="2"/>
        <v>13505753952</v>
      </c>
      <c r="U49" s="15">
        <f t="shared" si="3"/>
        <v>7.2639497429164363E-3</v>
      </c>
    </row>
    <row r="50" spans="1:21" x14ac:dyDescent="0.55000000000000004">
      <c r="A50" s="3" t="s">
        <v>108</v>
      </c>
      <c r="C50" s="11">
        <v>0</v>
      </c>
      <c r="D50" s="8"/>
      <c r="E50" s="7">
        <v>48470807436</v>
      </c>
      <c r="F50" s="7"/>
      <c r="G50" s="18">
        <v>0</v>
      </c>
      <c r="H50" s="18"/>
      <c r="I50" s="18">
        <f t="shared" si="0"/>
        <v>48470807436</v>
      </c>
      <c r="J50" s="18"/>
      <c r="K50" s="19">
        <f t="shared" si="1"/>
        <v>1.8506089694235811E-2</v>
      </c>
      <c r="L50" s="18"/>
      <c r="M50" s="20">
        <v>0</v>
      </c>
      <c r="N50" s="21"/>
      <c r="O50" s="18">
        <v>45069347265</v>
      </c>
      <c r="P50" s="18"/>
      <c r="Q50" s="18">
        <v>0</v>
      </c>
      <c r="R50" s="18"/>
      <c r="S50" s="18">
        <f t="shared" si="2"/>
        <v>45069347265</v>
      </c>
      <c r="U50" s="15">
        <f t="shared" si="3"/>
        <v>2.4240147913440112E-2</v>
      </c>
    </row>
    <row r="51" spans="1:21" x14ac:dyDescent="0.55000000000000004">
      <c r="A51" s="3" t="s">
        <v>23</v>
      </c>
      <c r="C51" s="11">
        <v>0</v>
      </c>
      <c r="D51" s="8"/>
      <c r="E51" s="7">
        <v>10439883905</v>
      </c>
      <c r="F51" s="7"/>
      <c r="G51" s="18">
        <v>0</v>
      </c>
      <c r="H51" s="18"/>
      <c r="I51" s="18">
        <f t="shared" si="0"/>
        <v>10439883905</v>
      </c>
      <c r="J51" s="18"/>
      <c r="K51" s="19">
        <f t="shared" si="1"/>
        <v>3.9859337643268801E-3</v>
      </c>
      <c r="L51" s="18"/>
      <c r="M51" s="20">
        <v>0</v>
      </c>
      <c r="N51" s="21"/>
      <c r="O51" s="18">
        <v>-3814572964</v>
      </c>
      <c r="P51" s="18"/>
      <c r="Q51" s="18">
        <v>0</v>
      </c>
      <c r="R51" s="18"/>
      <c r="S51" s="18">
        <f t="shared" si="2"/>
        <v>-3814572964</v>
      </c>
      <c r="U51" s="15">
        <f t="shared" si="3"/>
        <v>-2.0516341701220255E-3</v>
      </c>
    </row>
    <row r="52" spans="1:21" x14ac:dyDescent="0.55000000000000004">
      <c r="A52" s="3" t="s">
        <v>127</v>
      </c>
      <c r="C52" s="11">
        <v>0</v>
      </c>
      <c r="D52" s="8"/>
      <c r="E52" s="7">
        <v>-11972841</v>
      </c>
      <c r="F52" s="7"/>
      <c r="G52" s="18">
        <v>0</v>
      </c>
      <c r="H52" s="18"/>
      <c r="I52" s="18">
        <f t="shared" si="0"/>
        <v>-11972841</v>
      </c>
      <c r="J52" s="18"/>
      <c r="K52" s="19">
        <f t="shared" si="1"/>
        <v>-4.57121474061231E-6</v>
      </c>
      <c r="L52" s="18"/>
      <c r="M52" s="20">
        <v>0</v>
      </c>
      <c r="N52" s="21"/>
      <c r="O52" s="18">
        <v>-11972841</v>
      </c>
      <c r="P52" s="18"/>
      <c r="Q52" s="18">
        <v>0</v>
      </c>
      <c r="R52" s="18"/>
      <c r="S52" s="18">
        <f t="shared" si="2"/>
        <v>-11972841</v>
      </c>
      <c r="U52" s="15">
        <f t="shared" si="3"/>
        <v>-6.4394861340599494E-6</v>
      </c>
    </row>
    <row r="53" spans="1:21" x14ac:dyDescent="0.55000000000000004">
      <c r="A53" s="3" t="s">
        <v>81</v>
      </c>
      <c r="C53" s="11">
        <v>0</v>
      </c>
      <c r="D53" s="8"/>
      <c r="E53" s="7">
        <v>79987734579</v>
      </c>
      <c r="F53" s="7"/>
      <c r="G53" s="18">
        <v>0</v>
      </c>
      <c r="H53" s="18"/>
      <c r="I53" s="18">
        <f t="shared" si="0"/>
        <v>79987734579</v>
      </c>
      <c r="J53" s="18"/>
      <c r="K53" s="19">
        <f t="shared" si="1"/>
        <v>3.0539210482767608E-2</v>
      </c>
      <c r="L53" s="18"/>
      <c r="M53" s="20">
        <v>0</v>
      </c>
      <c r="N53" s="21"/>
      <c r="O53" s="18">
        <v>62278707248</v>
      </c>
      <c r="P53" s="18"/>
      <c r="Q53" s="18">
        <v>0</v>
      </c>
      <c r="R53" s="18"/>
      <c r="S53" s="18">
        <f t="shared" si="2"/>
        <v>62278707248</v>
      </c>
      <c r="U53" s="15">
        <f t="shared" si="3"/>
        <v>3.3496049247682722E-2</v>
      </c>
    </row>
    <row r="54" spans="1:21" x14ac:dyDescent="0.55000000000000004">
      <c r="A54" s="3" t="s">
        <v>17</v>
      </c>
      <c r="C54" s="11">
        <v>0</v>
      </c>
      <c r="D54" s="8"/>
      <c r="E54" s="7">
        <v>4566880014</v>
      </c>
      <c r="F54" s="7"/>
      <c r="G54" s="18">
        <v>0</v>
      </c>
      <c r="H54" s="18"/>
      <c r="I54" s="18">
        <f t="shared" si="0"/>
        <v>4566880014</v>
      </c>
      <c r="J54" s="18"/>
      <c r="K54" s="19">
        <f t="shared" si="1"/>
        <v>1.7436287042151945E-3</v>
      </c>
      <c r="L54" s="18"/>
      <c r="M54" s="20">
        <v>0</v>
      </c>
      <c r="N54" s="21"/>
      <c r="O54" s="18">
        <v>2028390862</v>
      </c>
      <c r="P54" s="18"/>
      <c r="Q54" s="18">
        <v>0</v>
      </c>
      <c r="R54" s="18"/>
      <c r="S54" s="18">
        <f t="shared" si="2"/>
        <v>2028390862</v>
      </c>
      <c r="U54" s="15">
        <f t="shared" si="3"/>
        <v>1.0909519996384241E-3</v>
      </c>
    </row>
    <row r="55" spans="1:21" x14ac:dyDescent="0.55000000000000004">
      <c r="A55" s="3" t="s">
        <v>122</v>
      </c>
      <c r="C55" s="11">
        <v>0</v>
      </c>
      <c r="D55" s="8"/>
      <c r="E55" s="7">
        <v>1082408213</v>
      </c>
      <c r="F55" s="7"/>
      <c r="G55" s="18">
        <v>0</v>
      </c>
      <c r="H55" s="18"/>
      <c r="I55" s="18">
        <f t="shared" si="0"/>
        <v>1082408213</v>
      </c>
      <c r="J55" s="18"/>
      <c r="K55" s="19">
        <f t="shared" si="1"/>
        <v>4.132620134707735E-4</v>
      </c>
      <c r="L55" s="18"/>
      <c r="M55" s="20">
        <v>0</v>
      </c>
      <c r="N55" s="21"/>
      <c r="O55" s="18">
        <v>1082408213</v>
      </c>
      <c r="P55" s="18"/>
      <c r="Q55" s="18">
        <v>0</v>
      </c>
      <c r="R55" s="18"/>
      <c r="S55" s="18">
        <f t="shared" si="2"/>
        <v>1082408213</v>
      </c>
      <c r="U55" s="15">
        <f t="shared" si="3"/>
        <v>5.8216363843853838E-4</v>
      </c>
    </row>
    <row r="56" spans="1:21" x14ac:dyDescent="0.55000000000000004">
      <c r="A56" s="3" t="s">
        <v>34</v>
      </c>
      <c r="C56" s="11">
        <v>0</v>
      </c>
      <c r="D56" s="8"/>
      <c r="E56" s="7">
        <v>86013629600</v>
      </c>
      <c r="F56" s="7"/>
      <c r="G56" s="18">
        <v>0</v>
      </c>
      <c r="H56" s="18"/>
      <c r="I56" s="18">
        <f t="shared" si="0"/>
        <v>86013629600</v>
      </c>
      <c r="J56" s="18"/>
      <c r="K56" s="19">
        <f t="shared" si="1"/>
        <v>3.2839889172593818E-2</v>
      </c>
      <c r="L56" s="18"/>
      <c r="M56" s="20">
        <v>0</v>
      </c>
      <c r="N56" s="21"/>
      <c r="O56" s="18">
        <v>110096092940</v>
      </c>
      <c r="P56" s="18"/>
      <c r="Q56" s="18">
        <v>0</v>
      </c>
      <c r="R56" s="18"/>
      <c r="S56" s="18">
        <f t="shared" si="2"/>
        <v>110096092940</v>
      </c>
      <c r="U56" s="15">
        <f t="shared" si="3"/>
        <v>5.9214205208379993E-2</v>
      </c>
    </row>
    <row r="57" spans="1:21" x14ac:dyDescent="0.55000000000000004">
      <c r="A57" s="3" t="s">
        <v>48</v>
      </c>
      <c r="C57" s="11">
        <v>0</v>
      </c>
      <c r="D57" s="8"/>
      <c r="E57" s="7">
        <v>57562487781</v>
      </c>
      <c r="F57" s="7"/>
      <c r="G57" s="18">
        <v>0</v>
      </c>
      <c r="H57" s="18"/>
      <c r="I57" s="18">
        <f t="shared" si="0"/>
        <v>57562487781</v>
      </c>
      <c r="J57" s="18"/>
      <c r="K57" s="19">
        <f t="shared" si="1"/>
        <v>2.1977281135765789E-2</v>
      </c>
      <c r="L57" s="18"/>
      <c r="M57" s="20">
        <v>0</v>
      </c>
      <c r="N57" s="21"/>
      <c r="O57" s="18">
        <v>53211104994</v>
      </c>
      <c r="P57" s="18"/>
      <c r="Q57" s="18">
        <v>0</v>
      </c>
      <c r="R57" s="18"/>
      <c r="S57" s="18">
        <f t="shared" si="2"/>
        <v>53211104994</v>
      </c>
      <c r="U57" s="15">
        <f t="shared" si="3"/>
        <v>2.8619119955478497E-2</v>
      </c>
    </row>
    <row r="58" spans="1:21" x14ac:dyDescent="0.55000000000000004">
      <c r="A58" s="3" t="s">
        <v>60</v>
      </c>
      <c r="C58" s="11">
        <v>0</v>
      </c>
      <c r="D58" s="8"/>
      <c r="E58" s="7">
        <v>751259530</v>
      </c>
      <c r="F58" s="7"/>
      <c r="G58" s="18">
        <v>0</v>
      </c>
      <c r="H58" s="18"/>
      <c r="I58" s="18">
        <f t="shared" si="0"/>
        <v>751259530</v>
      </c>
      <c r="J58" s="18"/>
      <c r="K58" s="19">
        <f t="shared" si="1"/>
        <v>2.8682988753976407E-4</v>
      </c>
      <c r="L58" s="18"/>
      <c r="M58" s="20">
        <v>0</v>
      </c>
      <c r="N58" s="21"/>
      <c r="O58" s="18">
        <v>4674503743</v>
      </c>
      <c r="P58" s="18"/>
      <c r="Q58" s="18">
        <v>0</v>
      </c>
      <c r="R58" s="18"/>
      <c r="S58" s="18">
        <f t="shared" si="2"/>
        <v>4674503743</v>
      </c>
      <c r="U58" s="15">
        <f t="shared" si="3"/>
        <v>2.5141402977505367E-3</v>
      </c>
    </row>
    <row r="59" spans="1:21" x14ac:dyDescent="0.55000000000000004">
      <c r="A59" s="3" t="s">
        <v>46</v>
      </c>
      <c r="C59" s="11">
        <v>0</v>
      </c>
      <c r="D59" s="8"/>
      <c r="E59" s="7">
        <v>-13947812273</v>
      </c>
      <c r="F59" s="7"/>
      <c r="G59" s="18">
        <v>0</v>
      </c>
      <c r="H59" s="18"/>
      <c r="I59" s="18">
        <f t="shared" si="0"/>
        <v>-13947812273</v>
      </c>
      <c r="J59" s="18"/>
      <c r="K59" s="19">
        <f t="shared" si="1"/>
        <v>-5.3252561410972463E-3</v>
      </c>
      <c r="L59" s="18"/>
      <c r="M59" s="20">
        <v>0</v>
      </c>
      <c r="N59" s="21"/>
      <c r="O59" s="18">
        <v>-2789562454</v>
      </c>
      <c r="P59" s="18"/>
      <c r="Q59" s="18">
        <v>0</v>
      </c>
      <c r="R59" s="18"/>
      <c r="S59" s="18">
        <f t="shared" si="2"/>
        <v>-2789562454</v>
      </c>
      <c r="U59" s="15">
        <f t="shared" si="3"/>
        <v>-1.5003413761718915E-3</v>
      </c>
    </row>
    <row r="60" spans="1:21" x14ac:dyDescent="0.55000000000000004">
      <c r="A60" s="3" t="s">
        <v>98</v>
      </c>
      <c r="C60" s="11">
        <v>0</v>
      </c>
      <c r="D60" s="8"/>
      <c r="E60" s="7">
        <v>11582471790</v>
      </c>
      <c r="F60" s="7"/>
      <c r="G60" s="18">
        <v>0</v>
      </c>
      <c r="H60" s="18"/>
      <c r="I60" s="18">
        <f t="shared" si="0"/>
        <v>11582471790</v>
      </c>
      <c r="J60" s="18"/>
      <c r="K60" s="19">
        <f t="shared" si="1"/>
        <v>4.4221722963809721E-3</v>
      </c>
      <c r="L60" s="18"/>
      <c r="M60" s="20">
        <v>0</v>
      </c>
      <c r="N60" s="21"/>
      <c r="O60" s="18">
        <v>4710007710</v>
      </c>
      <c r="P60" s="18"/>
      <c r="Q60" s="18">
        <v>0</v>
      </c>
      <c r="R60" s="18"/>
      <c r="S60" s="18">
        <f t="shared" si="2"/>
        <v>4710007710</v>
      </c>
      <c r="U60" s="15">
        <f t="shared" si="3"/>
        <v>2.5332357908921079E-3</v>
      </c>
    </row>
    <row r="61" spans="1:21" x14ac:dyDescent="0.55000000000000004">
      <c r="A61" s="3" t="s">
        <v>62</v>
      </c>
      <c r="C61" s="11">
        <v>0</v>
      </c>
      <c r="D61" s="8"/>
      <c r="E61" s="7">
        <v>25349653350</v>
      </c>
      <c r="F61" s="7"/>
      <c r="G61" s="18">
        <v>0</v>
      </c>
      <c r="H61" s="18"/>
      <c r="I61" s="18">
        <f t="shared" si="0"/>
        <v>25349653350</v>
      </c>
      <c r="J61" s="18"/>
      <c r="K61" s="19">
        <f t="shared" si="1"/>
        <v>9.6784638719358447E-3</v>
      </c>
      <c r="L61" s="18"/>
      <c r="M61" s="20">
        <v>0</v>
      </c>
      <c r="N61" s="21"/>
      <c r="O61" s="18">
        <v>32156504712</v>
      </c>
      <c r="P61" s="18"/>
      <c r="Q61" s="18">
        <v>0</v>
      </c>
      <c r="R61" s="18"/>
      <c r="S61" s="18">
        <f t="shared" si="2"/>
        <v>32156504712</v>
      </c>
      <c r="U61" s="15">
        <f t="shared" si="3"/>
        <v>1.7295090297512299E-2</v>
      </c>
    </row>
    <row r="62" spans="1:21" x14ac:dyDescent="0.55000000000000004">
      <c r="A62" s="3" t="s">
        <v>100</v>
      </c>
      <c r="C62" s="11">
        <v>0</v>
      </c>
      <c r="D62" s="8"/>
      <c r="E62" s="7">
        <v>12082280223</v>
      </c>
      <c r="F62" s="7"/>
      <c r="G62" s="18">
        <v>0</v>
      </c>
      <c r="H62" s="18"/>
      <c r="I62" s="18">
        <f t="shared" si="0"/>
        <v>12082280223</v>
      </c>
      <c r="J62" s="18"/>
      <c r="K62" s="19">
        <f t="shared" si="1"/>
        <v>4.6129984901316394E-3</v>
      </c>
      <c r="L62" s="18"/>
      <c r="M62" s="20">
        <v>0</v>
      </c>
      <c r="N62" s="21"/>
      <c r="O62" s="18">
        <v>-4519699945</v>
      </c>
      <c r="P62" s="18"/>
      <c r="Q62" s="18">
        <v>0</v>
      </c>
      <c r="R62" s="18"/>
      <c r="S62" s="18">
        <f t="shared" si="2"/>
        <v>-4519699945</v>
      </c>
      <c r="U62" s="15">
        <f t="shared" si="3"/>
        <v>-2.4308804506749078E-3</v>
      </c>
    </row>
    <row r="63" spans="1:21" x14ac:dyDescent="0.55000000000000004">
      <c r="A63" s="3" t="s">
        <v>115</v>
      </c>
      <c r="C63" s="11">
        <v>0</v>
      </c>
      <c r="D63" s="8"/>
      <c r="E63" s="7">
        <v>14227950415</v>
      </c>
      <c r="F63" s="7"/>
      <c r="G63" s="18">
        <v>0</v>
      </c>
      <c r="H63" s="18"/>
      <c r="I63" s="18">
        <f t="shared" si="0"/>
        <v>14227950415</v>
      </c>
      <c r="J63" s="18"/>
      <c r="K63" s="19">
        <f t="shared" si="1"/>
        <v>5.4322125104433469E-3</v>
      </c>
      <c r="L63" s="18"/>
      <c r="M63" s="20">
        <v>0</v>
      </c>
      <c r="N63" s="21"/>
      <c r="O63" s="18">
        <v>5522691280</v>
      </c>
      <c r="P63" s="18"/>
      <c r="Q63" s="18">
        <v>0</v>
      </c>
      <c r="R63" s="18"/>
      <c r="S63" s="18">
        <f t="shared" si="2"/>
        <v>5522691280</v>
      </c>
      <c r="U63" s="15">
        <f t="shared" si="3"/>
        <v>2.9703304270267844E-3</v>
      </c>
    </row>
    <row r="64" spans="1:21" x14ac:dyDescent="0.55000000000000004">
      <c r="A64" s="3" t="s">
        <v>124</v>
      </c>
      <c r="C64" s="11">
        <v>0</v>
      </c>
      <c r="D64" s="8"/>
      <c r="E64" s="7">
        <v>10438281348</v>
      </c>
      <c r="F64" s="7"/>
      <c r="G64" s="18">
        <v>0</v>
      </c>
      <c r="H64" s="18"/>
      <c r="I64" s="18">
        <f t="shared" si="0"/>
        <v>10438281348</v>
      </c>
      <c r="J64" s="18"/>
      <c r="K64" s="19">
        <f t="shared" si="1"/>
        <v>3.9853219101996041E-3</v>
      </c>
      <c r="L64" s="18"/>
      <c r="M64" s="20">
        <v>0</v>
      </c>
      <c r="N64" s="21"/>
      <c r="O64" s="18">
        <v>10438281348</v>
      </c>
      <c r="P64" s="18"/>
      <c r="Q64" s="18">
        <v>0</v>
      </c>
      <c r="R64" s="18"/>
      <c r="S64" s="18">
        <f t="shared" si="2"/>
        <v>10438281348</v>
      </c>
      <c r="U64" s="15">
        <f t="shared" si="3"/>
        <v>5.6141368622420196E-3</v>
      </c>
    </row>
    <row r="65" spans="1:21" x14ac:dyDescent="0.55000000000000004">
      <c r="A65" s="3" t="s">
        <v>40</v>
      </c>
      <c r="C65" s="11">
        <v>0</v>
      </c>
      <c r="D65" s="8"/>
      <c r="E65" s="7">
        <v>31784063889</v>
      </c>
      <c r="F65" s="7"/>
      <c r="G65" s="18">
        <v>0</v>
      </c>
      <c r="H65" s="18"/>
      <c r="I65" s="18">
        <f t="shared" si="0"/>
        <v>31784063889</v>
      </c>
      <c r="J65" s="18"/>
      <c r="K65" s="19">
        <f t="shared" si="1"/>
        <v>1.2135113242208782E-2</v>
      </c>
      <c r="L65" s="18"/>
      <c r="M65" s="20">
        <v>0</v>
      </c>
      <c r="N65" s="21"/>
      <c r="O65" s="18">
        <v>47817988976</v>
      </c>
      <c r="P65" s="18"/>
      <c r="Q65" s="18">
        <v>0</v>
      </c>
      <c r="R65" s="18"/>
      <c r="S65" s="18">
        <f t="shared" si="2"/>
        <v>47817988976</v>
      </c>
      <c r="U65" s="15">
        <f t="shared" si="3"/>
        <v>2.5718480431635528E-2</v>
      </c>
    </row>
    <row r="66" spans="1:21" x14ac:dyDescent="0.55000000000000004">
      <c r="A66" s="3" t="s">
        <v>54</v>
      </c>
      <c r="C66" s="11">
        <v>0</v>
      </c>
      <c r="D66" s="8"/>
      <c r="E66" s="7">
        <v>-11666004504</v>
      </c>
      <c r="F66" s="7"/>
      <c r="G66" s="18">
        <v>0</v>
      </c>
      <c r="H66" s="18"/>
      <c r="I66" s="18">
        <f t="shared" si="0"/>
        <v>-11666004504</v>
      </c>
      <c r="J66" s="18"/>
      <c r="K66" s="19">
        <f t="shared" si="1"/>
        <v>-4.4540649752831769E-3</v>
      </c>
      <c r="L66" s="18"/>
      <c r="M66" s="20">
        <v>0</v>
      </c>
      <c r="N66" s="21"/>
      <c r="O66" s="18">
        <v>-20228209646</v>
      </c>
      <c r="P66" s="18"/>
      <c r="Q66" s="18">
        <v>0</v>
      </c>
      <c r="R66" s="18"/>
      <c r="S66" s="18">
        <f t="shared" si="2"/>
        <v>-20228209646</v>
      </c>
      <c r="U66" s="15">
        <f t="shared" si="3"/>
        <v>-1.087956279819257E-2</v>
      </c>
    </row>
    <row r="67" spans="1:21" x14ac:dyDescent="0.55000000000000004">
      <c r="A67" s="3" t="s">
        <v>56</v>
      </c>
      <c r="C67" s="11">
        <v>0</v>
      </c>
      <c r="D67" s="8"/>
      <c r="E67" s="7">
        <v>15153561807</v>
      </c>
      <c r="F67" s="7"/>
      <c r="G67" s="18">
        <v>0</v>
      </c>
      <c r="H67" s="18"/>
      <c r="I67" s="18">
        <f t="shared" si="0"/>
        <v>15153561807</v>
      </c>
      <c r="J67" s="18"/>
      <c r="K67" s="19">
        <f t="shared" si="1"/>
        <v>5.7856097065799271E-3</v>
      </c>
      <c r="L67" s="18"/>
      <c r="M67" s="20">
        <v>0</v>
      </c>
      <c r="N67" s="21"/>
      <c r="O67" s="18">
        <v>1264261165</v>
      </c>
      <c r="P67" s="18"/>
      <c r="Q67" s="18">
        <v>0</v>
      </c>
      <c r="R67" s="18"/>
      <c r="S67" s="18">
        <f t="shared" si="2"/>
        <v>1264261165</v>
      </c>
      <c r="U67" s="15">
        <f t="shared" si="3"/>
        <v>6.799716326181879E-4</v>
      </c>
    </row>
    <row r="68" spans="1:21" x14ac:dyDescent="0.55000000000000004">
      <c r="A68" s="3" t="s">
        <v>87</v>
      </c>
      <c r="C68" s="11">
        <v>0</v>
      </c>
      <c r="D68" s="8"/>
      <c r="E68" s="7">
        <v>22228202710</v>
      </c>
      <c r="F68" s="7"/>
      <c r="G68" s="18">
        <v>0</v>
      </c>
      <c r="H68" s="18"/>
      <c r="I68" s="18">
        <f t="shared" si="0"/>
        <v>22228202710</v>
      </c>
      <c r="J68" s="18"/>
      <c r="K68" s="19">
        <f t="shared" si="1"/>
        <v>8.486698176754414E-3</v>
      </c>
      <c r="L68" s="18"/>
      <c r="M68" s="20">
        <v>0</v>
      </c>
      <c r="N68" s="21"/>
      <c r="O68" s="18">
        <v>39326820179</v>
      </c>
      <c r="P68" s="18"/>
      <c r="Q68" s="18">
        <v>0</v>
      </c>
      <c r="R68" s="18"/>
      <c r="S68" s="18">
        <f t="shared" si="2"/>
        <v>39326820179</v>
      </c>
      <c r="U68" s="15">
        <f t="shared" si="3"/>
        <v>2.1151580751748021E-2</v>
      </c>
    </row>
    <row r="69" spans="1:21" x14ac:dyDescent="0.55000000000000004">
      <c r="A69" s="3" t="s">
        <v>117</v>
      </c>
      <c r="C69" s="11">
        <v>0</v>
      </c>
      <c r="D69" s="8"/>
      <c r="E69" s="7">
        <v>41597077932</v>
      </c>
      <c r="F69" s="7"/>
      <c r="G69" s="18">
        <v>0</v>
      </c>
      <c r="H69" s="18"/>
      <c r="I69" s="18">
        <f t="shared" si="0"/>
        <v>41597077932</v>
      </c>
      <c r="J69" s="18"/>
      <c r="K69" s="19">
        <f t="shared" si="1"/>
        <v>1.5881708928495539E-2</v>
      </c>
      <c r="L69" s="18"/>
      <c r="M69" s="20">
        <v>0</v>
      </c>
      <c r="N69" s="21"/>
      <c r="O69" s="18">
        <v>34136732433</v>
      </c>
      <c r="P69" s="18"/>
      <c r="Q69" s="18">
        <v>0</v>
      </c>
      <c r="R69" s="18"/>
      <c r="S69" s="18">
        <f t="shared" si="2"/>
        <v>34136732433</v>
      </c>
      <c r="U69" s="15">
        <f t="shared" si="3"/>
        <v>1.8360138179770204E-2</v>
      </c>
    </row>
    <row r="70" spans="1:21" x14ac:dyDescent="0.55000000000000004">
      <c r="A70" s="3" t="s">
        <v>50</v>
      </c>
      <c r="C70" s="11">
        <v>0</v>
      </c>
      <c r="D70" s="8"/>
      <c r="E70" s="7">
        <v>16974740028</v>
      </c>
      <c r="F70" s="7"/>
      <c r="G70" s="18">
        <v>0</v>
      </c>
      <c r="H70" s="18"/>
      <c r="I70" s="18">
        <f t="shared" si="0"/>
        <v>16974740028</v>
      </c>
      <c r="J70" s="18"/>
      <c r="K70" s="19">
        <f t="shared" si="1"/>
        <v>6.4809331247325025E-3</v>
      </c>
      <c r="L70" s="18"/>
      <c r="M70" s="20">
        <v>0</v>
      </c>
      <c r="N70" s="21"/>
      <c r="O70" s="18">
        <v>4032134705</v>
      </c>
      <c r="P70" s="18"/>
      <c r="Q70" s="18">
        <v>0</v>
      </c>
      <c r="R70" s="18"/>
      <c r="S70" s="18">
        <f t="shared" si="2"/>
        <v>4032134705</v>
      </c>
      <c r="U70" s="15">
        <f t="shared" si="3"/>
        <v>2.1686478191357762E-3</v>
      </c>
    </row>
    <row r="71" spans="1:21" x14ac:dyDescent="0.55000000000000004">
      <c r="A71" s="3" t="s">
        <v>215</v>
      </c>
      <c r="C71" s="11">
        <v>0</v>
      </c>
      <c r="D71" s="8"/>
      <c r="E71" s="7">
        <f>[1]اختیار!F42*-1</f>
        <v>-931839990</v>
      </c>
      <c r="F71" s="7"/>
      <c r="G71" s="18">
        <v>0</v>
      </c>
      <c r="H71" s="18"/>
      <c r="I71" s="18">
        <f t="shared" si="0"/>
        <v>-931839990</v>
      </c>
      <c r="J71" s="18"/>
      <c r="K71" s="19">
        <f>I71/$I$96</f>
        <v>-3.5577526655369661E-4</v>
      </c>
      <c r="L71" s="18"/>
      <c r="M71" s="20">
        <v>0</v>
      </c>
      <c r="N71" s="21"/>
      <c r="O71" s="18">
        <v>-1037682502</v>
      </c>
      <c r="P71" s="18"/>
      <c r="Q71" s="18">
        <v>0</v>
      </c>
      <c r="R71" s="18"/>
      <c r="S71" s="18">
        <f t="shared" si="2"/>
        <v>-1037682502</v>
      </c>
      <c r="U71" s="15">
        <f>S71/$S$96</f>
        <v>-5.5810831223647222E-4</v>
      </c>
    </row>
    <row r="72" spans="1:21" x14ac:dyDescent="0.55000000000000004">
      <c r="A72" s="3" t="s">
        <v>216</v>
      </c>
      <c r="C72" s="11">
        <v>0</v>
      </c>
      <c r="D72" s="8"/>
      <c r="E72" s="7">
        <f>[1]اختیار!F43*-1</f>
        <v>-4523475247</v>
      </c>
      <c r="F72" s="7"/>
      <c r="G72" s="18">
        <v>0</v>
      </c>
      <c r="H72" s="18"/>
      <c r="I72" s="18">
        <f t="shared" si="0"/>
        <v>-4523475247</v>
      </c>
      <c r="J72" s="18"/>
      <c r="K72" s="19">
        <f t="shared" si="1"/>
        <v>-1.7270568220091882E-3</v>
      </c>
      <c r="L72" s="18"/>
      <c r="M72" s="20">
        <v>0</v>
      </c>
      <c r="N72" s="21"/>
      <c r="O72" s="18">
        <v>-540318463</v>
      </c>
      <c r="P72" s="18"/>
      <c r="Q72" s="18">
        <v>0</v>
      </c>
      <c r="R72" s="18"/>
      <c r="S72" s="18">
        <f t="shared" si="2"/>
        <v>-540318463</v>
      </c>
      <c r="U72" s="15">
        <f t="shared" si="3"/>
        <v>-2.9060548373314939E-4</v>
      </c>
    </row>
    <row r="73" spans="1:21" x14ac:dyDescent="0.55000000000000004">
      <c r="A73" s="3" t="s">
        <v>217</v>
      </c>
      <c r="C73" s="11">
        <v>0</v>
      </c>
      <c r="D73" s="8"/>
      <c r="E73" s="7">
        <f>[1]اختیار!F44*-1</f>
        <v>0</v>
      </c>
      <c r="F73" s="7"/>
      <c r="G73" s="18">
        <v>0</v>
      </c>
      <c r="H73" s="18"/>
      <c r="I73" s="18">
        <f t="shared" ref="I73:I95" si="4">C73+E73+G73</f>
        <v>0</v>
      </c>
      <c r="J73" s="18"/>
      <c r="K73" s="19">
        <f t="shared" ref="K73:K80" si="5">I73/$I$96</f>
        <v>0</v>
      </c>
      <c r="L73" s="18"/>
      <c r="M73" s="20">
        <v>0</v>
      </c>
      <c r="N73" s="21"/>
      <c r="O73" s="18">
        <v>-3000339640</v>
      </c>
      <c r="P73" s="18"/>
      <c r="Q73" s="18">
        <v>0</v>
      </c>
      <c r="R73" s="18"/>
      <c r="S73" s="18">
        <f t="shared" ref="S73:S95" si="6">M73+O73+Q73</f>
        <v>-3000339640</v>
      </c>
      <c r="U73" s="15">
        <f t="shared" ref="U73:U95" si="7">S73/$S$96</f>
        <v>-1.6137060125704851E-3</v>
      </c>
    </row>
    <row r="74" spans="1:21" x14ac:dyDescent="0.55000000000000004">
      <c r="A74" s="3" t="s">
        <v>218</v>
      </c>
      <c r="C74" s="11">
        <v>0</v>
      </c>
      <c r="D74" s="8"/>
      <c r="E74" s="7">
        <f>[1]اختیار!F45*-1</f>
        <v>-5662589799</v>
      </c>
      <c r="F74" s="7"/>
      <c r="G74" s="18">
        <v>0</v>
      </c>
      <c r="H74" s="18"/>
      <c r="I74" s="18">
        <f t="shared" si="4"/>
        <v>-5662589799</v>
      </c>
      <c r="J74" s="18"/>
      <c r="K74" s="19">
        <f t="shared" si="5"/>
        <v>-2.1619692401519154E-3</v>
      </c>
      <c r="L74" s="18"/>
      <c r="M74" s="20">
        <v>0</v>
      </c>
      <c r="N74" s="21"/>
      <c r="O74" s="18">
        <v>-10210023170</v>
      </c>
      <c r="P74" s="18"/>
      <c r="Q74" s="18">
        <v>0</v>
      </c>
      <c r="R74" s="18"/>
      <c r="S74" s="18">
        <f t="shared" si="6"/>
        <v>-10210023170</v>
      </c>
      <c r="U74" s="15">
        <f t="shared" si="7"/>
        <v>-5.491370229642723E-3</v>
      </c>
    </row>
    <row r="75" spans="1:21" x14ac:dyDescent="0.55000000000000004">
      <c r="A75" s="3" t="s">
        <v>219</v>
      </c>
      <c r="C75" s="11">
        <v>0</v>
      </c>
      <c r="D75" s="8"/>
      <c r="E75" s="7">
        <f>[1]اختیار!F46*-1</f>
        <v>0</v>
      </c>
      <c r="F75" s="7"/>
      <c r="G75" s="18">
        <v>0</v>
      </c>
      <c r="H75" s="18"/>
      <c r="I75" s="18">
        <f t="shared" si="4"/>
        <v>0</v>
      </c>
      <c r="J75" s="18"/>
      <c r="K75" s="19">
        <f t="shared" si="5"/>
        <v>0</v>
      </c>
      <c r="L75" s="18"/>
      <c r="M75" s="20">
        <v>0</v>
      </c>
      <c r="N75" s="21"/>
      <c r="O75" s="18">
        <v>-755412445</v>
      </c>
      <c r="P75" s="18"/>
      <c r="Q75" s="18">
        <v>0</v>
      </c>
      <c r="R75" s="18"/>
      <c r="S75" s="18">
        <f t="shared" si="6"/>
        <v>-755412445</v>
      </c>
      <c r="U75" s="15">
        <f t="shared" si="7"/>
        <v>-4.0629187049872495E-4</v>
      </c>
    </row>
    <row r="76" spans="1:21" x14ac:dyDescent="0.55000000000000004">
      <c r="A76" s="3" t="s">
        <v>220</v>
      </c>
      <c r="C76" s="11">
        <v>0</v>
      </c>
      <c r="D76" s="8"/>
      <c r="E76" s="7">
        <f>[1]اختیار!F47*-1</f>
        <v>0</v>
      </c>
      <c r="F76" s="7"/>
      <c r="G76" s="18">
        <v>0</v>
      </c>
      <c r="H76" s="18"/>
      <c r="I76" s="18">
        <f t="shared" si="4"/>
        <v>0</v>
      </c>
      <c r="J76" s="18"/>
      <c r="K76" s="19">
        <f t="shared" si="5"/>
        <v>0</v>
      </c>
      <c r="L76" s="18"/>
      <c r="M76" s="20">
        <v>0</v>
      </c>
      <c r="N76" s="21"/>
      <c r="O76" s="18">
        <v>-3810742120</v>
      </c>
      <c r="P76" s="18"/>
      <c r="Q76" s="18">
        <v>0</v>
      </c>
      <c r="R76" s="18"/>
      <c r="S76" s="18">
        <f t="shared" si="6"/>
        <v>-3810742120</v>
      </c>
      <c r="U76" s="15">
        <f t="shared" si="7"/>
        <v>-2.0495737847197851E-3</v>
      </c>
    </row>
    <row r="77" spans="1:21" x14ac:dyDescent="0.55000000000000004">
      <c r="A77" s="3" t="s">
        <v>221</v>
      </c>
      <c r="C77" s="11">
        <v>0</v>
      </c>
      <c r="D77" s="8"/>
      <c r="E77" s="7">
        <f>[1]اختیار!F38*-1</f>
        <v>-1094718037</v>
      </c>
      <c r="F77" s="7"/>
      <c r="G77" s="18">
        <v>0</v>
      </c>
      <c r="H77" s="18"/>
      <c r="I77" s="18">
        <f t="shared" si="4"/>
        <v>-1094718037</v>
      </c>
      <c r="J77" s="18"/>
      <c r="K77" s="19">
        <f t="shared" si="5"/>
        <v>-4.179618878717735E-4</v>
      </c>
      <c r="L77" s="18"/>
      <c r="M77" s="20">
        <v>0</v>
      </c>
      <c r="N77" s="21"/>
      <c r="O77" s="18">
        <v>0</v>
      </c>
      <c r="P77" s="18"/>
      <c r="Q77" s="18">
        <v>0</v>
      </c>
      <c r="R77" s="18"/>
      <c r="S77" s="18">
        <f t="shared" si="6"/>
        <v>0</v>
      </c>
      <c r="U77" s="15">
        <f t="shared" si="7"/>
        <v>0</v>
      </c>
    </row>
    <row r="78" spans="1:21" x14ac:dyDescent="0.55000000000000004">
      <c r="A78" s="3" t="s">
        <v>222</v>
      </c>
      <c r="C78" s="11">
        <v>0</v>
      </c>
      <c r="D78" s="8"/>
      <c r="E78" s="7">
        <f>[1]اختیار!F39*-1</f>
        <v>-650832367</v>
      </c>
      <c r="F78" s="7"/>
      <c r="G78" s="18">
        <v>0</v>
      </c>
      <c r="H78" s="18"/>
      <c r="I78" s="18">
        <f t="shared" si="4"/>
        <v>-650832367</v>
      </c>
      <c r="J78" s="18"/>
      <c r="K78" s="19">
        <f t="shared" si="5"/>
        <v>-2.4848693052033355E-4</v>
      </c>
      <c r="L78" s="18"/>
      <c r="M78" s="20">
        <v>0</v>
      </c>
      <c r="N78" s="21"/>
      <c r="O78" s="18">
        <v>0</v>
      </c>
      <c r="P78" s="18"/>
      <c r="Q78" s="18">
        <v>0</v>
      </c>
      <c r="R78" s="18"/>
      <c r="S78" s="18">
        <f t="shared" si="6"/>
        <v>0</v>
      </c>
      <c r="U78" s="15">
        <f t="shared" si="7"/>
        <v>0</v>
      </c>
    </row>
    <row r="79" spans="1:21" x14ac:dyDescent="0.55000000000000004">
      <c r="A79" s="3" t="s">
        <v>223</v>
      </c>
      <c r="C79" s="11">
        <v>0</v>
      </c>
      <c r="D79" s="8"/>
      <c r="E79" s="7">
        <f>[1]اختیار!F40*-1</f>
        <v>-3000339640</v>
      </c>
      <c r="F79" s="7"/>
      <c r="G79" s="18">
        <v>0</v>
      </c>
      <c r="H79" s="18"/>
      <c r="I79" s="18">
        <f t="shared" si="4"/>
        <v>-3000339640</v>
      </c>
      <c r="J79" s="18"/>
      <c r="K79" s="19">
        <f t="shared" si="5"/>
        <v>-1.1455256767555363E-3</v>
      </c>
      <c r="L79" s="18"/>
      <c r="M79" s="20">
        <v>0</v>
      </c>
      <c r="N79" s="21"/>
      <c r="O79" s="18">
        <v>0</v>
      </c>
      <c r="P79" s="18"/>
      <c r="Q79" s="18">
        <v>0</v>
      </c>
      <c r="R79" s="18"/>
      <c r="S79" s="18">
        <f t="shared" si="6"/>
        <v>0</v>
      </c>
      <c r="U79" s="15">
        <f t="shared" si="7"/>
        <v>0</v>
      </c>
    </row>
    <row r="80" spans="1:21" x14ac:dyDescent="0.55000000000000004">
      <c r="A80" s="3" t="s">
        <v>224</v>
      </c>
      <c r="C80" s="11">
        <v>0</v>
      </c>
      <c r="D80" s="8"/>
      <c r="E80" s="7">
        <f>[1]اختیار!F41*-1</f>
        <v>-10210023170</v>
      </c>
      <c r="F80" s="7"/>
      <c r="G80" s="18">
        <v>0</v>
      </c>
      <c r="H80" s="18"/>
      <c r="I80" s="18">
        <f t="shared" si="4"/>
        <v>-10210023170</v>
      </c>
      <c r="J80" s="18"/>
      <c r="K80" s="19">
        <f>I80/$I$96</f>
        <v>-3.8981732419813499E-3</v>
      </c>
      <c r="L80" s="18"/>
      <c r="M80" s="20">
        <v>0</v>
      </c>
      <c r="N80" s="21"/>
      <c r="O80" s="18">
        <v>0</v>
      </c>
      <c r="P80" s="18"/>
      <c r="Q80" s="18">
        <v>0</v>
      </c>
      <c r="R80" s="18"/>
      <c r="S80" s="18">
        <f t="shared" si="6"/>
        <v>0</v>
      </c>
      <c r="U80" s="15">
        <f t="shared" si="7"/>
        <v>0</v>
      </c>
    </row>
    <row r="81" spans="1:21" x14ac:dyDescent="0.55000000000000004">
      <c r="A81" s="3" t="s">
        <v>226</v>
      </c>
      <c r="C81" s="11">
        <v>0</v>
      </c>
      <c r="D81" s="8"/>
      <c r="E81" s="7">
        <v>0</v>
      </c>
      <c r="F81" s="7"/>
      <c r="G81" s="18">
        <v>0</v>
      </c>
      <c r="H81" s="18"/>
      <c r="I81" s="18">
        <f t="shared" si="4"/>
        <v>0</v>
      </c>
      <c r="J81" s="18"/>
      <c r="K81" s="19">
        <f t="shared" ref="K81:K95" si="8">I81/$I$96</f>
        <v>0</v>
      </c>
      <c r="L81" s="18"/>
      <c r="M81" s="20">
        <v>0</v>
      </c>
      <c r="N81" s="21"/>
      <c r="O81" s="18">
        <v>0</v>
      </c>
      <c r="P81" s="18"/>
      <c r="Q81" s="18">
        <v>-95975280</v>
      </c>
      <c r="R81" s="18"/>
      <c r="S81" s="18">
        <f t="shared" si="6"/>
        <v>-95975280</v>
      </c>
      <c r="U81" s="15">
        <f t="shared" si="7"/>
        <v>-5.1619451454547941E-5</v>
      </c>
    </row>
    <row r="82" spans="1:21" x14ac:dyDescent="0.55000000000000004">
      <c r="A82" s="3" t="s">
        <v>15</v>
      </c>
      <c r="C82" s="11">
        <v>0</v>
      </c>
      <c r="D82" s="8"/>
      <c r="E82" s="7">
        <v>0</v>
      </c>
      <c r="F82" s="7"/>
      <c r="G82" s="18">
        <v>2265634191</v>
      </c>
      <c r="H82" s="18"/>
      <c r="I82" s="18">
        <f t="shared" si="4"/>
        <v>2265634191</v>
      </c>
      <c r="J82" s="18"/>
      <c r="K82" s="19">
        <f t="shared" si="8"/>
        <v>8.650161152841206E-4</v>
      </c>
      <c r="L82" s="18"/>
      <c r="M82" s="20">
        <v>0</v>
      </c>
      <c r="N82" s="21"/>
      <c r="O82" s="18">
        <v>0</v>
      </c>
      <c r="P82" s="18"/>
      <c r="Q82" s="18">
        <v>-306968972</v>
      </c>
      <c r="R82" s="18"/>
      <c r="S82" s="18">
        <f t="shared" si="6"/>
        <v>-306968972</v>
      </c>
      <c r="U82" s="15">
        <f t="shared" si="7"/>
        <v>-1.6510053368124048E-4</v>
      </c>
    </row>
    <row r="83" spans="1:21" x14ac:dyDescent="0.55000000000000004">
      <c r="A83" s="3" t="s">
        <v>227</v>
      </c>
      <c r="C83" s="11">
        <v>0</v>
      </c>
      <c r="D83" s="8"/>
      <c r="E83" s="7">
        <v>0</v>
      </c>
      <c r="F83" s="7"/>
      <c r="G83" s="18">
        <v>0</v>
      </c>
      <c r="H83" s="18"/>
      <c r="I83" s="18">
        <f t="shared" si="4"/>
        <v>0</v>
      </c>
      <c r="J83" s="18"/>
      <c r="K83" s="19">
        <f t="shared" si="8"/>
        <v>0</v>
      </c>
      <c r="L83" s="18"/>
      <c r="M83" s="20">
        <v>0</v>
      </c>
      <c r="N83" s="21"/>
      <c r="O83" s="18">
        <v>0</v>
      </c>
      <c r="P83" s="18"/>
      <c r="Q83" s="18">
        <v>1544521133</v>
      </c>
      <c r="R83" s="18"/>
      <c r="S83" s="18">
        <f t="shared" si="6"/>
        <v>1544521133</v>
      </c>
      <c r="U83" s="15">
        <f t="shared" si="7"/>
        <v>8.3070696585013225E-4</v>
      </c>
    </row>
    <row r="84" spans="1:21" x14ac:dyDescent="0.55000000000000004">
      <c r="A84" s="3" t="s">
        <v>228</v>
      </c>
      <c r="C84" s="11">
        <v>0</v>
      </c>
      <c r="D84" s="8"/>
      <c r="E84" s="7">
        <v>0</v>
      </c>
      <c r="F84" s="7"/>
      <c r="G84" s="18">
        <v>-306968972</v>
      </c>
      <c r="H84" s="18"/>
      <c r="I84" s="18">
        <f t="shared" si="4"/>
        <v>-306968972</v>
      </c>
      <c r="J84" s="18"/>
      <c r="K84" s="19">
        <f t="shared" si="8"/>
        <v>-1.172003444894163E-4</v>
      </c>
      <c r="L84" s="18"/>
      <c r="M84" s="20">
        <v>0</v>
      </c>
      <c r="N84" s="21"/>
      <c r="O84" s="18">
        <v>0</v>
      </c>
      <c r="P84" s="18"/>
      <c r="Q84" s="18">
        <v>2265634191</v>
      </c>
      <c r="R84" s="18"/>
      <c r="S84" s="18">
        <f t="shared" si="6"/>
        <v>2265634191</v>
      </c>
      <c r="U84" s="15">
        <f t="shared" si="7"/>
        <v>1.2185512158556712E-3</v>
      </c>
    </row>
    <row r="85" spans="1:21" x14ac:dyDescent="0.55000000000000004">
      <c r="A85" s="3" t="s">
        <v>229</v>
      </c>
      <c r="C85" s="11">
        <v>0</v>
      </c>
      <c r="D85" s="8"/>
      <c r="E85" s="7">
        <v>0</v>
      </c>
      <c r="F85" s="7"/>
      <c r="G85" s="18">
        <v>0</v>
      </c>
      <c r="H85" s="18"/>
      <c r="I85" s="18">
        <f t="shared" si="4"/>
        <v>0</v>
      </c>
      <c r="J85" s="18"/>
      <c r="K85" s="19">
        <f t="shared" si="8"/>
        <v>0</v>
      </c>
      <c r="L85" s="18"/>
      <c r="M85" s="20">
        <v>0</v>
      </c>
      <c r="N85" s="21"/>
      <c r="O85" s="18">
        <v>0</v>
      </c>
      <c r="P85" s="18"/>
      <c r="Q85" s="18">
        <v>1077538128</v>
      </c>
      <c r="R85" s="18"/>
      <c r="S85" s="18">
        <f t="shared" si="6"/>
        <v>1077538128</v>
      </c>
      <c r="U85" s="15">
        <f t="shared" si="7"/>
        <v>5.7954430649976186E-4</v>
      </c>
    </row>
    <row r="86" spans="1:21" x14ac:dyDescent="0.55000000000000004">
      <c r="A86" s="3" t="s">
        <v>230</v>
      </c>
      <c r="C86" s="11">
        <v>0</v>
      </c>
      <c r="D86" s="8"/>
      <c r="E86" s="7">
        <v>0</v>
      </c>
      <c r="F86" s="7"/>
      <c r="G86" s="18">
        <v>0</v>
      </c>
      <c r="H86" s="18"/>
      <c r="I86" s="18">
        <f t="shared" si="4"/>
        <v>0</v>
      </c>
      <c r="J86" s="18"/>
      <c r="K86" s="19">
        <f t="shared" si="8"/>
        <v>0</v>
      </c>
      <c r="L86" s="18"/>
      <c r="M86" s="20">
        <v>0</v>
      </c>
      <c r="N86" s="21"/>
      <c r="O86" s="18">
        <v>0</v>
      </c>
      <c r="P86" s="18"/>
      <c r="Q86" s="18">
        <v>197587091</v>
      </c>
      <c r="R86" s="18"/>
      <c r="S86" s="18">
        <f t="shared" si="6"/>
        <v>197587091</v>
      </c>
      <c r="U86" s="15">
        <f t="shared" si="7"/>
        <v>1.0627046101787716E-4</v>
      </c>
    </row>
    <row r="87" spans="1:21" x14ac:dyDescent="0.55000000000000004">
      <c r="A87" s="3" t="s">
        <v>231</v>
      </c>
      <c r="C87" s="11">
        <v>0</v>
      </c>
      <c r="D87" s="8"/>
      <c r="E87" s="7">
        <v>0</v>
      </c>
      <c r="F87" s="7"/>
      <c r="G87" s="18">
        <v>0</v>
      </c>
      <c r="H87" s="18"/>
      <c r="I87" s="18">
        <f t="shared" si="4"/>
        <v>0</v>
      </c>
      <c r="J87" s="18"/>
      <c r="K87" s="19">
        <f t="shared" si="8"/>
        <v>0</v>
      </c>
      <c r="L87" s="18"/>
      <c r="M87" s="20">
        <v>0</v>
      </c>
      <c r="N87" s="21"/>
      <c r="O87" s="18">
        <v>0</v>
      </c>
      <c r="P87" s="18"/>
      <c r="Q87" s="18">
        <v>396033594</v>
      </c>
      <c r="R87" s="18"/>
      <c r="S87" s="18">
        <f t="shared" si="6"/>
        <v>396033594</v>
      </c>
      <c r="U87" s="15">
        <f t="shared" si="7"/>
        <v>2.1300314914270786E-4</v>
      </c>
    </row>
    <row r="88" spans="1:21" x14ac:dyDescent="0.55000000000000004">
      <c r="A88" s="3" t="s">
        <v>232</v>
      </c>
      <c r="C88" s="11">
        <v>0</v>
      </c>
      <c r="D88" s="8"/>
      <c r="E88" s="7">
        <v>0</v>
      </c>
      <c r="F88" s="7"/>
      <c r="G88" s="18">
        <v>0</v>
      </c>
      <c r="H88" s="18"/>
      <c r="I88" s="18">
        <f t="shared" si="4"/>
        <v>0</v>
      </c>
      <c r="J88" s="18"/>
      <c r="K88" s="19">
        <f t="shared" si="8"/>
        <v>0</v>
      </c>
      <c r="L88" s="18"/>
      <c r="M88" s="20">
        <v>0</v>
      </c>
      <c r="N88" s="21"/>
      <c r="O88" s="18">
        <v>0</v>
      </c>
      <c r="P88" s="18"/>
      <c r="Q88" s="18">
        <v>3013419932</v>
      </c>
      <c r="R88" s="18"/>
      <c r="S88" s="18">
        <f t="shared" si="6"/>
        <v>3013419932</v>
      </c>
      <c r="U88" s="15">
        <f t="shared" si="7"/>
        <v>1.6207411313834265E-3</v>
      </c>
    </row>
    <row r="89" spans="1:21" x14ac:dyDescent="0.55000000000000004">
      <c r="A89" s="3" t="s">
        <v>233</v>
      </c>
      <c r="C89" s="11">
        <v>0</v>
      </c>
      <c r="D89" s="8"/>
      <c r="E89" s="7">
        <v>0</v>
      </c>
      <c r="F89" s="7"/>
      <c r="G89" s="18">
        <v>0</v>
      </c>
      <c r="H89" s="18"/>
      <c r="I89" s="18">
        <f t="shared" si="4"/>
        <v>0</v>
      </c>
      <c r="J89" s="18"/>
      <c r="K89" s="19">
        <f t="shared" si="8"/>
        <v>0</v>
      </c>
      <c r="L89" s="18"/>
      <c r="M89" s="20">
        <v>0</v>
      </c>
      <c r="N89" s="21"/>
      <c r="O89" s="18">
        <v>0</v>
      </c>
      <c r="P89" s="18"/>
      <c r="Q89" s="18">
        <v>59972205</v>
      </c>
      <c r="R89" s="18"/>
      <c r="S89" s="18">
        <f t="shared" si="6"/>
        <v>59972205</v>
      </c>
      <c r="U89" s="15">
        <f t="shared" si="7"/>
        <v>3.2255517510547479E-5</v>
      </c>
    </row>
    <row r="90" spans="1:21" x14ac:dyDescent="0.55000000000000004">
      <c r="A90" s="3" t="s">
        <v>234</v>
      </c>
      <c r="C90" s="11">
        <v>0</v>
      </c>
      <c r="D90" s="8"/>
      <c r="E90" s="7">
        <v>0</v>
      </c>
      <c r="F90" s="7"/>
      <c r="G90" s="18">
        <v>-2013001233</v>
      </c>
      <c r="H90" s="18"/>
      <c r="I90" s="18">
        <f t="shared" si="4"/>
        <v>-2013001233</v>
      </c>
      <c r="J90" s="18"/>
      <c r="K90" s="19">
        <f t="shared" si="8"/>
        <v>-7.6856118853999282E-4</v>
      </c>
      <c r="L90" s="18"/>
      <c r="M90" s="20">
        <v>0</v>
      </c>
      <c r="N90" s="21"/>
      <c r="O90" s="18">
        <v>0</v>
      </c>
      <c r="P90" s="18"/>
      <c r="Q90" s="18">
        <v>-2013001233</v>
      </c>
      <c r="R90" s="18"/>
      <c r="S90" s="18">
        <f t="shared" si="6"/>
        <v>-2013001233</v>
      </c>
      <c r="U90" s="15">
        <f t="shared" si="7"/>
        <v>-1.0826748244421756E-3</v>
      </c>
    </row>
    <row r="91" spans="1:21" x14ac:dyDescent="0.55000000000000004">
      <c r="A91" s="3" t="s">
        <v>235</v>
      </c>
      <c r="C91" s="11">
        <v>0</v>
      </c>
      <c r="D91" s="8"/>
      <c r="E91" s="7">
        <v>0</v>
      </c>
      <c r="F91" s="7"/>
      <c r="G91" s="18">
        <v>777118055</v>
      </c>
      <c r="H91" s="18"/>
      <c r="I91" s="18">
        <f t="shared" si="4"/>
        <v>777118055</v>
      </c>
      <c r="J91" s="18"/>
      <c r="K91" s="19">
        <f t="shared" si="8"/>
        <v>2.967026379296249E-4</v>
      </c>
      <c r="L91" s="18"/>
      <c r="M91" s="20">
        <v>0</v>
      </c>
      <c r="N91" s="21"/>
      <c r="O91" s="18">
        <v>0</v>
      </c>
      <c r="P91" s="18"/>
      <c r="Q91" s="18">
        <v>777118055</v>
      </c>
      <c r="R91" s="18"/>
      <c r="S91" s="18">
        <f t="shared" si="6"/>
        <v>777118055</v>
      </c>
      <c r="U91" s="15">
        <f t="shared" si="7"/>
        <v>4.1796603994825768E-4</v>
      </c>
    </row>
    <row r="92" spans="1:21" x14ac:dyDescent="0.55000000000000004">
      <c r="A92" s="3" t="s">
        <v>236</v>
      </c>
      <c r="C92" s="11">
        <v>0</v>
      </c>
      <c r="D92" s="8"/>
      <c r="E92" s="7">
        <v>0</v>
      </c>
      <c r="F92" s="7"/>
      <c r="G92" s="18">
        <v>0</v>
      </c>
      <c r="H92" s="18"/>
      <c r="I92" s="18">
        <f t="shared" si="4"/>
        <v>0</v>
      </c>
      <c r="J92" s="18"/>
      <c r="K92" s="19">
        <f t="shared" si="8"/>
        <v>0</v>
      </c>
      <c r="L92" s="18"/>
      <c r="M92" s="20">
        <v>0</v>
      </c>
      <c r="N92" s="21"/>
      <c r="O92" s="18">
        <v>0</v>
      </c>
      <c r="P92" s="18"/>
      <c r="Q92" s="18">
        <v>5395519</v>
      </c>
      <c r="R92" s="18"/>
      <c r="S92" s="18">
        <f t="shared" si="6"/>
        <v>5395519</v>
      </c>
      <c r="U92" s="15">
        <f t="shared" si="7"/>
        <v>2.9019319463573435E-6</v>
      </c>
    </row>
    <row r="93" spans="1:21" x14ac:dyDescent="0.55000000000000004">
      <c r="A93" s="3" t="s">
        <v>237</v>
      </c>
      <c r="C93" s="11">
        <v>0</v>
      </c>
      <c r="D93" s="8"/>
      <c r="E93" s="7">
        <v>0</v>
      </c>
      <c r="F93" s="7"/>
      <c r="G93" s="18">
        <v>0</v>
      </c>
      <c r="H93" s="18"/>
      <c r="I93" s="18">
        <f t="shared" si="4"/>
        <v>0</v>
      </c>
      <c r="J93" s="18"/>
      <c r="K93" s="19">
        <f t="shared" si="8"/>
        <v>0</v>
      </c>
      <c r="L93" s="18"/>
      <c r="M93" s="20">
        <v>0</v>
      </c>
      <c r="N93" s="21"/>
      <c r="O93" s="18">
        <v>0</v>
      </c>
      <c r="P93" s="18"/>
      <c r="Q93" s="18">
        <v>5501730907</v>
      </c>
      <c r="R93" s="18"/>
      <c r="S93" s="18">
        <f t="shared" si="6"/>
        <v>5501730907</v>
      </c>
      <c r="U93" s="15">
        <f t="shared" si="7"/>
        <v>2.9590570766750823E-3</v>
      </c>
    </row>
    <row r="94" spans="1:21" x14ac:dyDescent="0.55000000000000004">
      <c r="A94" s="3" t="s">
        <v>238</v>
      </c>
      <c r="C94" s="11">
        <v>0</v>
      </c>
      <c r="D94" s="8"/>
      <c r="E94" s="7">
        <v>0</v>
      </c>
      <c r="F94" s="7"/>
      <c r="G94" s="18">
        <v>0</v>
      </c>
      <c r="H94" s="18"/>
      <c r="I94" s="18">
        <f t="shared" si="4"/>
        <v>0</v>
      </c>
      <c r="J94" s="18"/>
      <c r="K94" s="19">
        <f t="shared" si="8"/>
        <v>0</v>
      </c>
      <c r="L94" s="18"/>
      <c r="M94" s="20">
        <v>0</v>
      </c>
      <c r="N94" s="21"/>
      <c r="O94" s="18">
        <v>0</v>
      </c>
      <c r="P94" s="18"/>
      <c r="Q94" s="18">
        <v>589907854</v>
      </c>
      <c r="R94" s="18"/>
      <c r="S94" s="18">
        <f t="shared" si="6"/>
        <v>589907854</v>
      </c>
      <c r="U94" s="15">
        <f t="shared" si="7"/>
        <v>3.1727669700166078E-4</v>
      </c>
    </row>
    <row r="95" spans="1:21" ht="24.75" thickBot="1" x14ac:dyDescent="0.6">
      <c r="A95" s="3" t="s">
        <v>239</v>
      </c>
      <c r="C95" s="11">
        <v>0</v>
      </c>
      <c r="D95" s="8"/>
      <c r="E95" s="7">
        <v>0</v>
      </c>
      <c r="F95" s="7"/>
      <c r="G95" s="18">
        <v>0</v>
      </c>
      <c r="H95" s="18"/>
      <c r="I95" s="18">
        <f t="shared" si="4"/>
        <v>0</v>
      </c>
      <c r="J95" s="18"/>
      <c r="K95" s="19">
        <f t="shared" si="8"/>
        <v>0</v>
      </c>
      <c r="L95" s="18"/>
      <c r="M95" s="20">
        <v>0</v>
      </c>
      <c r="N95" s="21"/>
      <c r="O95" s="18">
        <v>0</v>
      </c>
      <c r="P95" s="18"/>
      <c r="Q95" s="18">
        <v>101483794</v>
      </c>
      <c r="R95" s="18"/>
      <c r="S95" s="18">
        <f t="shared" si="6"/>
        <v>101483794</v>
      </c>
      <c r="U95" s="15">
        <f t="shared" si="7"/>
        <v>5.4582156757514467E-5</v>
      </c>
    </row>
    <row r="96" spans="1:21" ht="24.75" thickBot="1" x14ac:dyDescent="0.6">
      <c r="A96" s="3" t="s">
        <v>134</v>
      </c>
      <c r="C96" s="9">
        <f>SUM(C8:C95)</f>
        <v>0</v>
      </c>
      <c r="E96" s="6">
        <f>SUM(E8:E95)</f>
        <v>2575470537737</v>
      </c>
      <c r="G96" s="22">
        <f>SUM(G8:G95)</f>
        <v>43710944513</v>
      </c>
      <c r="I96" s="22">
        <f>SUM(I8:I95)</f>
        <v>2619181482250</v>
      </c>
      <c r="K96" s="23">
        <f>SUM(K8:K95)</f>
        <v>1.0000000000000002</v>
      </c>
      <c r="M96" s="22">
        <f>SUM(M8:M95)</f>
        <v>108732994695</v>
      </c>
      <c r="O96" s="22">
        <f>SUM(O8:O95)</f>
        <v>1684716701191</v>
      </c>
      <c r="Q96" s="22">
        <f>SUM(Q8:Q95)</f>
        <v>65835463014</v>
      </c>
      <c r="S96" s="22">
        <f>SUM(S8:S95)</f>
        <v>1859285158900</v>
      </c>
      <c r="U96" s="14">
        <f>SUM(U8:U95)</f>
        <v>0.99999999999999956</v>
      </c>
    </row>
    <row r="97" ht="24.75" thickTop="1" x14ac:dyDescent="0.55000000000000004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اوراق مشارکت</vt:lpstr>
      <vt:lpstr>سپرده</vt:lpstr>
      <vt:lpstr>سود اوراق بهادار</vt:lpstr>
      <vt:lpstr>سود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2024-11-25T06:24:45Z</dcterms:modified>
</cp:coreProperties>
</file>