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بهمن ماه\"/>
    </mc:Choice>
  </mc:AlternateContent>
  <xr:revisionPtr revIDLastSave="0" documentId="13_ncr:1_{C2B665A5-818C-490C-B1D9-169746571C17}" xr6:coauthVersionLast="47" xr6:coauthVersionMax="47" xr10:uidLastSave="{00000000-0000-0000-0000-000000000000}"/>
  <bookViews>
    <workbookView xWindow="28680" yWindow="-120" windowWidth="29040" windowHeight="15720" tabRatio="932" xr2:uid="{00000000-000D-0000-FFFF-FFFF00000000}"/>
  </bookViews>
  <sheets>
    <sheet name="سهام" sheetId="1" r:id="rId1"/>
    <sheet name="سود اوراق بهادار" sheetId="16" r:id="rId2"/>
    <sheet name="سپرده" sheetId="6" r:id="rId3"/>
    <sheet name=" درآمدها" sheetId="15" r:id="rId4"/>
    <sheet name="سرمایه‌گذاری در سهام" sheetId="11" r:id="rId5"/>
    <sheet name="درآمدسرمایه‌گذاری در اوراق بها" sheetId="12" r:id="rId6"/>
    <sheet name="درآمد سپرده بانکی" sheetId="13" r:id="rId7"/>
    <sheet name="سایر درآمدها" sheetId="14" r:id="rId8"/>
    <sheet name="سود سپرده بانکی" sheetId="7" r:id="rId9"/>
    <sheet name="درآمد سود سهام" sheetId="8" r:id="rId10"/>
    <sheet name="درآمد ناشی از فروش" sheetId="10" r:id="rId11"/>
    <sheet name="درآمد ناشی از تغییر قیمت اوراق" sheetId="9" r:id="rId12"/>
  </sheets>
  <definedNames>
    <definedName name="_xlnm._FilterDatabase" localSheetId="0" hidden="1">سهام!$A$6:$A$87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E8" i="15"/>
  <c r="E9" i="15"/>
  <c r="E7" i="15"/>
  <c r="C10" i="15"/>
  <c r="C7" i="15"/>
  <c r="K21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8" i="13"/>
  <c r="G21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8" i="13"/>
  <c r="U113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8" i="11"/>
  <c r="C113" i="11"/>
  <c r="E113" i="11"/>
  <c r="G113" i="11"/>
  <c r="M113" i="11"/>
  <c r="O113" i="11"/>
  <c r="Q113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8" i="11"/>
  <c r="Q68" i="10"/>
  <c r="O68" i="10"/>
  <c r="M68" i="10"/>
  <c r="E68" i="10"/>
  <c r="G68" i="10"/>
  <c r="I6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67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67" i="10"/>
  <c r="I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" i="9"/>
  <c r="E85" i="9"/>
  <c r="G85" i="9"/>
  <c r="M85" i="9"/>
  <c r="O85" i="9"/>
  <c r="M9" i="7"/>
  <c r="M10" i="7"/>
  <c r="M11" i="7"/>
  <c r="M12" i="7"/>
  <c r="M13" i="7"/>
  <c r="M14" i="7"/>
  <c r="M15" i="7"/>
  <c r="M16" i="7"/>
  <c r="M21" i="7" s="1"/>
  <c r="M17" i="7"/>
  <c r="M18" i="7"/>
  <c r="M19" i="7"/>
  <c r="M20" i="7"/>
  <c r="M8" i="7"/>
  <c r="G9" i="7"/>
  <c r="G10" i="7"/>
  <c r="G11" i="7"/>
  <c r="G12" i="7"/>
  <c r="G13" i="7"/>
  <c r="G14" i="7"/>
  <c r="G15" i="7"/>
  <c r="G16" i="7"/>
  <c r="G17" i="7"/>
  <c r="G18" i="7"/>
  <c r="G19" i="7"/>
  <c r="G20" i="7"/>
  <c r="G8" i="7"/>
  <c r="M9" i="16"/>
  <c r="K9" i="16"/>
  <c r="I9" i="16"/>
  <c r="G9" i="16"/>
  <c r="E9" i="16"/>
  <c r="C9" i="16"/>
  <c r="Y87" i="1"/>
  <c r="E10" i="14"/>
  <c r="C10" i="14"/>
  <c r="I21" i="13"/>
  <c r="E21" i="13"/>
  <c r="Q9" i="12"/>
  <c r="O9" i="12"/>
  <c r="M9" i="12"/>
  <c r="K9" i="12"/>
  <c r="I9" i="12"/>
  <c r="G9" i="12"/>
  <c r="E9" i="12"/>
  <c r="C9" i="12"/>
  <c r="S14" i="8"/>
  <c r="Q14" i="8"/>
  <c r="O14" i="8"/>
  <c r="M14" i="8"/>
  <c r="K14" i="8"/>
  <c r="I14" i="8"/>
  <c r="K21" i="7"/>
  <c r="I21" i="7"/>
  <c r="E21" i="7"/>
  <c r="C21" i="7"/>
  <c r="I22" i="6"/>
  <c r="G22" i="6"/>
  <c r="E22" i="6"/>
  <c r="C22" i="6"/>
  <c r="W87" i="1"/>
  <c r="U87" i="1"/>
  <c r="O87" i="1"/>
  <c r="K87" i="1"/>
  <c r="G87" i="1"/>
  <c r="E87" i="1"/>
  <c r="S113" i="11" l="1"/>
  <c r="I113" i="11"/>
  <c r="K67" i="11" s="1"/>
  <c r="Q85" i="9"/>
  <c r="I85" i="9"/>
  <c r="G21" i="7"/>
  <c r="K98" i="11" l="1"/>
  <c r="K21" i="11"/>
  <c r="K29" i="11"/>
  <c r="K27" i="11"/>
  <c r="K35" i="11"/>
  <c r="K106" i="11"/>
  <c r="K59" i="11"/>
  <c r="K22" i="11"/>
  <c r="K85" i="11"/>
  <c r="K14" i="11"/>
  <c r="K30" i="11"/>
  <c r="K38" i="11"/>
  <c r="K45" i="11"/>
  <c r="K53" i="11"/>
  <c r="K61" i="11"/>
  <c r="K69" i="11"/>
  <c r="K77" i="11"/>
  <c r="K110" i="11"/>
  <c r="K102" i="11"/>
  <c r="K94" i="11"/>
  <c r="K95" i="11"/>
  <c r="K103" i="11"/>
  <c r="K111" i="11"/>
  <c r="K15" i="11"/>
  <c r="K23" i="11"/>
  <c r="K31" i="11"/>
  <c r="K39" i="11"/>
  <c r="K46" i="11"/>
  <c r="K54" i="11"/>
  <c r="K62" i="11"/>
  <c r="K70" i="11"/>
  <c r="K78" i="11"/>
  <c r="K86" i="11"/>
  <c r="K16" i="11"/>
  <c r="K24" i="11"/>
  <c r="K32" i="11"/>
  <c r="K40" i="11"/>
  <c r="K47" i="11"/>
  <c r="K55" i="11"/>
  <c r="K63" i="11"/>
  <c r="K71" i="11"/>
  <c r="K79" i="11"/>
  <c r="K87" i="11"/>
  <c r="K50" i="11"/>
  <c r="K20" i="11"/>
  <c r="K83" i="11"/>
  <c r="K44" i="11"/>
  <c r="K108" i="11"/>
  <c r="K41" i="11"/>
  <c r="K104" i="11"/>
  <c r="K57" i="11"/>
  <c r="K96" i="11"/>
  <c r="K91" i="11"/>
  <c r="K112" i="11"/>
  <c r="K65" i="11"/>
  <c r="K42" i="11"/>
  <c r="K49" i="11"/>
  <c r="K52" i="11"/>
  <c r="K36" i="11"/>
  <c r="K60" i="11"/>
  <c r="K56" i="11"/>
  <c r="K10" i="11"/>
  <c r="K81" i="11"/>
  <c r="K75" i="11"/>
  <c r="K33" i="11"/>
  <c r="K58" i="11"/>
  <c r="K93" i="11"/>
  <c r="K89" i="11"/>
  <c r="K99" i="11"/>
  <c r="K11" i="11"/>
  <c r="K43" i="11"/>
  <c r="K107" i="11"/>
  <c r="K109" i="11"/>
  <c r="K64" i="11"/>
  <c r="K18" i="11"/>
  <c r="K97" i="11"/>
  <c r="K12" i="11"/>
  <c r="K37" i="11"/>
  <c r="K100" i="11"/>
  <c r="K73" i="11"/>
  <c r="K28" i="11"/>
  <c r="K48" i="11"/>
  <c r="K66" i="11"/>
  <c r="K101" i="11"/>
  <c r="K74" i="11"/>
  <c r="K68" i="11"/>
  <c r="K19" i="11"/>
  <c r="K82" i="11"/>
  <c r="K51" i="11"/>
  <c r="K13" i="11"/>
  <c r="K76" i="11"/>
  <c r="K9" i="11"/>
  <c r="K72" i="11"/>
  <c r="K26" i="11"/>
  <c r="K105" i="11"/>
  <c r="K84" i="11"/>
  <c r="K17" i="11"/>
  <c r="K80" i="11"/>
  <c r="K34" i="11"/>
  <c r="K8" i="11"/>
  <c r="K92" i="11"/>
  <c r="K25" i="11"/>
  <c r="K88" i="11"/>
  <c r="K90" i="11"/>
  <c r="K113" i="11" l="1"/>
</calcChain>
</file>

<file path=xl/sharedStrings.xml><?xml version="1.0" encoding="utf-8"?>
<sst xmlns="http://schemas.openxmlformats.org/spreadsheetml/2006/main" count="1339" uniqueCount="195">
  <si>
    <t>صندوق سرمایه‌گذاری مشترک امید توسعه مفید</t>
  </si>
  <si>
    <t>صورت وضعیت پورتفوی</t>
  </si>
  <si>
    <t>برای ماه منتهی به 1403/11/30</t>
  </si>
  <si>
    <t>نام شرکت</t>
  </si>
  <si>
    <t>1403/10/30</t>
  </si>
  <si>
    <t>تغییرات طی دوره</t>
  </si>
  <si>
    <t>1403/11/30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</si>
  <si>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</si>
  <si>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</si>
  <si>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</si>
  <si>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</si>
  <si>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</si>
  <si>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</si>
  <si>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</si>
  <si>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</si>
  <si>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</si>
  <si>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ایران‌یاساتایرورابر</t>
  </si>
  <si>
    <t>بانک خاورمیانه</t>
  </si>
  <si>
    <t>بانک ملت</t>
  </si>
  <si>
    <t>بهمن  دیزل</t>
  </si>
  <si>
    <t>پارس فولاد سبزوار</t>
  </si>
  <si>
    <t>پارس‌ دارو</t>
  </si>
  <si>
    <t>پارس‌ مینو</t>
  </si>
  <si>
    <t>پالایش نفت اصفهان</t>
  </si>
  <si>
    <t>پالایش نفت بندرعباس</t>
  </si>
  <si>
    <t>پالایش نفت تبریز</t>
  </si>
  <si>
    <t>پاکدیس</t>
  </si>
  <si>
    <t>پتروشیمی پردیس</t>
  </si>
  <si>
    <t>پتروشیمی تندگویان</t>
  </si>
  <si>
    <t>پتروشیمی جم پیلن</t>
  </si>
  <si>
    <t>پتروشیمی زاگرس</t>
  </si>
  <si>
    <t>پتروشیمی‌شیراز</t>
  </si>
  <si>
    <t>پخش هجرت</t>
  </si>
  <si>
    <t>تراکتورسازی‌ایران‌</t>
  </si>
  <si>
    <t>توزیع دارو پخش</t>
  </si>
  <si>
    <t>توسعه معدنی و صنعتی صبانور</t>
  </si>
  <si>
    <t>توسعه نیشکر و  صنایع جانبی</t>
  </si>
  <si>
    <t>توسعه‌معادن‌وفلزات‌</t>
  </si>
  <si>
    <t>تولیدات پتروشیمی قائد بصیر</t>
  </si>
  <si>
    <t>تولیدی برنا باطری</t>
  </si>
  <si>
    <t>تولیدی چدن سازان</t>
  </si>
  <si>
    <t>حمل و نقل گهرترابر سیرجان</t>
  </si>
  <si>
    <t>داروپخش‌ (هلدینگ‌</t>
  </si>
  <si>
    <t>دارویی و نهاده های زاگرس دارو</t>
  </si>
  <si>
    <t>دامداری تلیسه نمونه</t>
  </si>
  <si>
    <t>زغال سنگ پروده طبس</t>
  </si>
  <si>
    <t>سایپا</t>
  </si>
  <si>
    <t>سرمایه گذاری تامین اجتماعی</t>
  </si>
  <si>
    <t>سرمایه گذاری دارویی تامین</t>
  </si>
  <si>
    <t>سرمایه گذاری صدرتامین</t>
  </si>
  <si>
    <t>سرمایه‌ گذاری‌ آتیه‌ دماوند</t>
  </si>
  <si>
    <t>سرمایه‌گذاری‌ سپه‌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</si>
  <si>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</si>
  <si>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</si>
  <si>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</si>
  <si>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</si>
  <si>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فارس نو</t>
  </si>
  <si>
    <t>سیمان فارس و خوزستان</t>
  </si>
  <si>
    <t>سیمان ممتازان کرمان</t>
  </si>
  <si>
    <t>سیمان‌ شمال‌</t>
  </si>
  <si>
    <t>سیمان‌هرمزگان‌</t>
  </si>
  <si>
    <t>شرکت صنایع غذایی مینو شرق</t>
  </si>
  <si>
    <t>شمش طلا</t>
  </si>
  <si>
    <t>صبا فولاد خلیج فارس</t>
  </si>
  <si>
    <t>صنایع ارتباطی آوا</t>
  </si>
  <si>
    <t>صنایع پتروشیمی کرمانشاه</t>
  </si>
  <si>
    <t>صنایع‌ کاشی‌ و سرامیک‌ سینا</t>
  </si>
  <si>
    <t>صنعتی دوده فام</t>
  </si>
  <si>
    <t>فولاد آلیاژی ایران</t>
  </si>
  <si>
    <t>فولاد مبارکه اصفهان</t>
  </si>
  <si>
    <t>گروه‌بهمن‌</t>
  </si>
  <si>
    <t>گسترش سوخت سبززاگرس(سهامی عام)</t>
  </si>
  <si>
    <t>گسترش نفت و گاز پارسیان</t>
  </si>
  <si>
    <t>گلتاش‌</t>
  </si>
  <si>
    <t>مبین انرژی خلیج فارس</t>
  </si>
  <si>
    <t>مدیریت صنعت شوینده ت.ص.بهشهر</t>
  </si>
  <si>
    <t>مدیریت نیروگاهی ایرانیان مپنا</t>
  </si>
  <si>
    <t>معدنی و صنعتی گل گهر</t>
  </si>
  <si>
    <t>ملی‌ صنایع‌ مس‌ ایران‌</t>
  </si>
  <si>
    <t>موتوژن‌</t>
  </si>
  <si>
    <t>نفت سپاهان</t>
  </si>
  <si>
    <t>نفت‌ بهران‌</t>
  </si>
  <si>
    <t>نوردوقطعات‌ فولادی‌</t>
  </si>
  <si>
    <t>کاشی‌ پارس‌</t>
  </si>
  <si>
    <t>کانی کربن طبس</t>
  </si>
  <si>
    <t>کشت و دام قیام اصفهان</t>
  </si>
  <si>
    <t>کشت و دامداری فکا</t>
  </si>
  <si>
    <t>کشت و صنعت جوین</t>
  </si>
  <si>
    <t>کویر تایر</t>
  </si>
  <si>
    <t>کشت و صنعت دشت خرم دره</t>
  </si>
  <si>
    <t>صنایع الکترونیک مادیران</t>
  </si>
  <si>
    <t>ح . توسعه‌معادن‌وفلزات‌</t>
  </si>
  <si>
    <t>تولید انرژی برق شمس پاسارگاد</t>
  </si>
  <si>
    <t/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</si>
  <si>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</si>
  <si>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</si>
  <si>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</si>
  <si>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</si>
  <si>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</si>
  <si>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</si>
  <si>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</si>
  <si>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4491619461</t>
  </si>
  <si>
    <t>بانک پاسارگاد هفت تیر</t>
  </si>
  <si>
    <t>207-8100-15888888-1</t>
  </si>
  <si>
    <t xml:space="preserve">بانک خاورمیانه ظفر </t>
  </si>
  <si>
    <t>1009-10-810-707074687</t>
  </si>
  <si>
    <t>بانک خاورمیانه آفریقا</t>
  </si>
  <si>
    <t>100960935000000712</t>
  </si>
  <si>
    <t>بانک صادرات بورس کالا</t>
  </si>
  <si>
    <t>0219067620003</t>
  </si>
  <si>
    <t>0407313019003</t>
  </si>
  <si>
    <t>0407331272008</t>
  </si>
  <si>
    <t>بانک صادرات سپهبد قرنی</t>
  </si>
  <si>
    <t>0407352615002</t>
  </si>
  <si>
    <t xml:space="preserve">بانک صادرات سپهبد قرنی  </t>
  </si>
  <si>
    <t>0407385594006</t>
  </si>
  <si>
    <t>207303158888882</t>
  </si>
  <si>
    <t>207303158888883</t>
  </si>
  <si>
    <t>0407520049007</t>
  </si>
  <si>
    <t xml:space="preserve">بانک صادرات بورس کالا	</t>
  </si>
  <si>
    <t>بانک صادرات طالقانی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</si>
  <si>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</si>
  <si>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</si>
  <si>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</si>
  <si>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</si>
  <si>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</si>
  <si>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</si>
  <si>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</si>
  <si>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</si>
  <si>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مرابحه عام دولت94-ش.خ030816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</si>
  <si>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</si>
  <si>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</si>
  <si>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</si>
  <si>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</si>
  <si>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</si>
  <si>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</si>
  <si>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1403/09/25</t>
  </si>
  <si>
    <t>1403/11/13</t>
  </si>
  <si>
    <t>1403/10/19</t>
  </si>
  <si>
    <t>1403/09/10</t>
  </si>
  <si>
    <t>1403/07/10</t>
  </si>
  <si>
    <t>1403/07/30</t>
  </si>
  <si>
    <t>بهای فروش</t>
  </si>
  <si>
    <t>ارزش دفتری</t>
  </si>
  <si>
    <t>سود و زیان ناشی از تغییر قیمت</t>
  </si>
  <si>
    <t>سود و زیان ناشی از فروش</t>
  </si>
  <si>
    <t>نورایستا پلاستیک</t>
  </si>
  <si>
    <t>مس‌ شهیدباهنر</t>
  </si>
  <si>
    <t>بیمه اتکایی ایران معین</t>
  </si>
  <si>
    <t>ح . موتوژن‌</t>
  </si>
  <si>
    <t>قاسم ایران</t>
  </si>
  <si>
    <t>ح . حمل و نقل گهرترابر سیرجان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</si>
  <si>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</si>
  <si>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</si>
  <si>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</si>
  <si>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</si>
  <si>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</si>
  <si>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</si>
  <si>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</si>
  <si>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</si>
  <si>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</si>
  <si>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</si>
  <si>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207303158888881</t>
  </si>
  <si>
    <t>سایر درآمدها</t>
  </si>
  <si>
    <t>سایر درآمدها برای تنزیل سود سهام</t>
  </si>
  <si>
    <t>معین برای سایر درآمدهای تنزیل سود بانک</t>
  </si>
  <si>
    <t>سرمایه‌گذاری در سهام</t>
  </si>
  <si>
    <t>درآمد سپرده بانکی</t>
  </si>
  <si>
    <t>1403/11/01</t>
  </si>
  <si>
    <t>اختیارف شستا-1100-1403/07/11</t>
  </si>
  <si>
    <t>اختیارف شستا-950-1403/08/09</t>
  </si>
  <si>
    <t>اختیارخ شستا-1100-1403/07/11</t>
  </si>
  <si>
    <t>اختیارخ شستا-950-1403/08/09</t>
  </si>
  <si>
    <t>اختیارخ شستا-1200-1403/08/09</t>
  </si>
  <si>
    <t>اختیارخ خودرو-2600-1403/07/04</t>
  </si>
  <si>
    <t>اختیارخ خودرو-2600-1403/08/02</t>
  </si>
  <si>
    <t>اختیارخ خساپا-2400-1403/07/25</t>
  </si>
  <si>
    <t>اختیارخ خساپا-2600-1403/07/25</t>
  </si>
  <si>
    <t>اختیارخ خساپا-2200-1403/08/30</t>
  </si>
  <si>
    <t>اختیارخ خساپا-2400-1403/08/30</t>
  </si>
  <si>
    <t>اختیارخ وبملت-1800-1403/07/25</t>
  </si>
  <si>
    <t>اختیارخ وبملت-1900-1403/07/25</t>
  </si>
  <si>
    <t>اختیارخ وبملت-2000-1403/07/25</t>
  </si>
  <si>
    <t>اختیارخ خودرو-2400-1403/09/07</t>
  </si>
  <si>
    <t>اختیارخ خودرو-2600-1403/09/07</t>
  </si>
  <si>
    <t>اختیارخ شستا-850-1403/09/14</t>
  </si>
  <si>
    <t>اختیارخ شستا-950-1403/09/14</t>
  </si>
  <si>
    <t>اختیارخ وبملت-2000-1403/09/28</t>
  </si>
  <si>
    <t>اختیارخ وبملت-2200-1403/09/28</t>
  </si>
  <si>
    <t>اختیارخ خساپا-3000-1403/11/24</t>
  </si>
  <si>
    <t>اختیارخ وبملت-2400-1403/11/24</t>
  </si>
  <si>
    <t>اختیارخ وبملت-2600-1403/11/24</t>
  </si>
  <si>
    <t>-</t>
  </si>
  <si>
    <t xml:space="preserve">از ابتدای سال مالی 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</si>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</sst>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6" x14ac:knownFonts="1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164" fontId="5" fillId="0" borderId="0" xfId="0" applyNumberFormat="1" applyFont="1" applyAlignment="1">
      <alignment horizontal="center" vertical="center" readingOrder="2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10" fontId="3" fillId="0" borderId="0" xfId="1" applyNumberFormat="1" applyFont="1"/>
    <xf numFmtId="10" fontId="3" fillId="0" borderId="0" xfId="1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5" fillId="0" borderId="0" xfId="1" applyNumberFormat="1" applyFont="1" applyAlignment="1">
      <alignment horizontal="center" vertical="center" readingOrder="2"/>
    </xf>
    <xf numFmtId="3" fontId="3" fillId="0" borderId="0" xfId="0" applyNumberFormat="1" applyFont="1" applyAlignment="1">
      <alignment horizontal="center"/>
    </xf>
    <xf numFmtId="164" fontId="5" fillId="0" borderId="3" xfId="0" applyNumberFormat="1" applyFont="1" applyBorder="1" applyAlignment="1">
      <alignment horizontal="center" vertical="center" readingOrder="2"/>
    </xf>
    <xf numFmtId="164" fontId="3" fillId="0" borderId="0" xfId="0" applyNumberFormat="1" applyFont="1"/>
    <xf numFmtId="0" fontId="3" fillId="0" borderId="0" xfId="0" applyFont="1" applyFill="1"/>
    <xf numFmtId="10" fontId="5" fillId="0" borderId="3" xfId="1" applyNumberFormat="1" applyFont="1" applyBorder="1" applyAlignment="1">
      <alignment horizontal="center" vertical="center" readingOrder="2"/>
    </xf>
    <xf numFmtId="10" fontId="3" fillId="0" borderId="3" xfId="0" applyNumberFormat="1" applyFont="1" applyBorder="1" applyAlignment="1">
      <alignment horizontal="center"/>
    </xf>
    <xf numFmtId="10" fontId="3" fillId="0" borderId="0" xfId="0" applyNumberFormat="1" applyFont="1"/>
    <xf numFmtId="10" fontId="3" fillId="0" borderId="3" xfId="1" applyNumberFormat="1" applyFont="1" applyBorder="1" applyAlignment="1">
      <alignment horizontal="center"/>
    </xf>
    <xf numFmtId="10" fontId="3" fillId="0" borderId="2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0"/>
  <sheetViews>
    <sheetView rightToLeft="1" tabSelected="1" topLeftCell="C76" workbookViewId="0">
      <selection activeCell="G95" sqref="G95"/>
    </sheetView>
  </sheetViews>
  <sheetFormatPr defaultRowHeight="24" x14ac:dyDescent="0.55000000000000004"/>
  <cols>
    <col min="1" max="1" width="44.5703125" style="3" bestFit="1" customWidth="1"/>
    <col min="2" max="2" width="1" style="3" customWidth="1"/>
    <col min="3" max="3" width="19" style="3" customWidth="1"/>
    <col min="4" max="4" width="1" style="3" customWidth="1"/>
    <col min="5" max="5" width="23" style="3" customWidth="1"/>
    <col min="6" max="6" width="1" style="3" customWidth="1"/>
    <col min="7" max="7" width="26" style="3" customWidth="1"/>
    <col min="8" max="8" width="1" style="3" customWidth="1"/>
    <col min="9" max="9" width="18" style="3" customWidth="1"/>
    <col min="10" max="10" width="1" style="3" customWidth="1"/>
    <col min="11" max="11" width="22" style="3" customWidth="1"/>
    <col min="12" max="12" width="1" style="3" customWidth="1"/>
    <col min="13" max="13" width="19" style="3" customWidth="1"/>
    <col min="14" max="14" width="1" style="3" customWidth="1"/>
    <col min="15" max="15" width="22" style="3" customWidth="1"/>
    <col min="16" max="16" width="1" style="3" customWidth="1"/>
    <col min="17" max="17" width="19" style="3" customWidth="1"/>
    <col min="18" max="18" width="1" style="3" customWidth="1"/>
    <col min="19" max="19" width="17" style="3" customWidth="1"/>
    <col min="20" max="20" width="1" style="3" customWidth="1"/>
    <col min="21" max="21" width="23" style="3" customWidth="1"/>
    <col min="22" max="22" width="1" style="3" customWidth="1"/>
    <col min="23" max="23" width="26" style="3" customWidth="1"/>
    <col min="24" max="24" width="1" style="3" customWidth="1"/>
    <col min="25" max="25" width="32" style="3" customWidth="1"/>
    <col min="26" max="26" width="1" style="3" customWidth="1"/>
    <col min="27" max="27" width="9.140625" style="3" customWidth="1"/>
    <col min="28" max="16384" width="9.140625" style="3"/>
  </cols>
  <sheetData>
    <row r="2" spans="1:2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6" spans="1:25" ht="24.75" x14ac:dyDescent="0.55000000000000004">
      <c r="A6" s="2" t="s">
        <v>3</v>
      </c>
      <c r="C6" s="2" t="s">
        <v>168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24.75" x14ac:dyDescent="0.55000000000000004">
      <c r="A7" s="2" t="s">
        <v>3</v>
      </c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12</v>
      </c>
      <c r="U7" s="2" t="s">
        <v>8</v>
      </c>
      <c r="W7" s="2" t="s">
        <v>9</v>
      </c>
      <c r="Y7" s="2" t="s">
        <v>13</v>
      </c>
    </row>
    <row r="8" spans="1:25" ht="25.5" thickBot="1" x14ac:dyDescent="0.6">
      <c r="A8" s="2" t="s">
        <v>3</v>
      </c>
      <c r="C8" s="2" t="s">
        <v>7</v>
      </c>
      <c r="E8" s="2" t="s">
        <v>8</v>
      </c>
      <c r="G8" s="2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5" x14ac:dyDescent="0.55000000000000004">
      <c r="A9" s="3" t="s">
        <v>15</v>
      </c>
      <c r="C9" s="7">
        <v>78077</v>
      </c>
      <c r="D9" s="7"/>
      <c r="E9" s="7">
        <v>227185857</v>
      </c>
      <c r="F9" s="7"/>
      <c r="G9" s="7">
        <v>269237560.77765</v>
      </c>
      <c r="H9" s="7"/>
      <c r="I9" s="7">
        <v>6957524</v>
      </c>
      <c r="J9" s="7"/>
      <c r="K9" s="7">
        <v>23437464283</v>
      </c>
      <c r="L9" s="7"/>
      <c r="M9" s="7">
        <v>0</v>
      </c>
      <c r="N9" s="7"/>
      <c r="O9" s="7">
        <v>0</v>
      </c>
      <c r="P9" s="7"/>
      <c r="Q9" s="7">
        <v>7035601</v>
      </c>
      <c r="R9" s="7"/>
      <c r="S9" s="7">
        <v>3358</v>
      </c>
      <c r="T9" s="7"/>
      <c r="U9" s="7">
        <v>23664650140</v>
      </c>
      <c r="V9" s="7"/>
      <c r="W9" s="7">
        <v>23484976146.4599</v>
      </c>
      <c r="Y9" s="11">
        <v>7.6261777665980021E-4</v>
      </c>
    </row>
    <row r="10" spans="1:25" x14ac:dyDescent="0.55000000000000004">
      <c r="A10" s="3" t="s">
        <v>16</v>
      </c>
      <c r="C10" s="7">
        <v>7989424</v>
      </c>
      <c r="D10" s="7"/>
      <c r="E10" s="7">
        <v>115279708248</v>
      </c>
      <c r="F10" s="7"/>
      <c r="G10" s="7">
        <v>147401421368.832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7989424</v>
      </c>
      <c r="R10" s="7"/>
      <c r="S10" s="7">
        <v>18490</v>
      </c>
      <c r="T10" s="7"/>
      <c r="U10" s="7">
        <v>115279708248</v>
      </c>
      <c r="V10" s="7"/>
      <c r="W10" s="7">
        <v>146845489283.92801</v>
      </c>
      <c r="Y10" s="11">
        <v>4.7684519605999467E-3</v>
      </c>
    </row>
    <row r="11" spans="1:25" x14ac:dyDescent="0.55000000000000004">
      <c r="A11" s="3" t="s">
        <v>17</v>
      </c>
      <c r="C11" s="7">
        <v>71100000</v>
      </c>
      <c r="D11" s="7"/>
      <c r="E11" s="7">
        <v>186950109647</v>
      </c>
      <c r="F11" s="7"/>
      <c r="G11" s="7">
        <v>222491054340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71100000</v>
      </c>
      <c r="R11" s="7"/>
      <c r="S11" s="7">
        <v>2997</v>
      </c>
      <c r="T11" s="7"/>
      <c r="U11" s="7">
        <v>186950109647</v>
      </c>
      <c r="V11" s="7"/>
      <c r="W11" s="7">
        <v>211818834135</v>
      </c>
      <c r="Y11" s="11">
        <v>6.8783041266599109E-3</v>
      </c>
    </row>
    <row r="12" spans="1:25" x14ac:dyDescent="0.55000000000000004">
      <c r="A12" s="3" t="s">
        <v>18</v>
      </c>
      <c r="C12" s="7">
        <v>66738532</v>
      </c>
      <c r="D12" s="7"/>
      <c r="E12" s="7">
        <v>100206219487</v>
      </c>
      <c r="F12" s="7"/>
      <c r="G12" s="7">
        <v>209506260365.867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62236532</v>
      </c>
      <c r="R12" s="7"/>
      <c r="S12" s="7">
        <v>3048</v>
      </c>
      <c r="T12" s="7"/>
      <c r="U12" s="7">
        <v>93446580242</v>
      </c>
      <c r="V12" s="7"/>
      <c r="W12" s="7">
        <v>188568252686.26099</v>
      </c>
      <c r="Y12" s="11">
        <v>6.1232977506726896E-3</v>
      </c>
    </row>
    <row r="13" spans="1:25" x14ac:dyDescent="0.55000000000000004">
      <c r="A13" s="3" t="s">
        <v>19</v>
      </c>
      <c r="C13" s="7">
        <v>67322904</v>
      </c>
      <c r="D13" s="7"/>
      <c r="E13" s="7">
        <v>373458785571</v>
      </c>
      <c r="F13" s="7"/>
      <c r="G13" s="7">
        <v>191264026917.19</v>
      </c>
      <c r="H13" s="7"/>
      <c r="I13" s="7">
        <v>45715575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113038479</v>
      </c>
      <c r="R13" s="7"/>
      <c r="S13" s="7">
        <v>1645</v>
      </c>
      <c r="T13" s="7"/>
      <c r="U13" s="7">
        <v>373458785571</v>
      </c>
      <c r="V13" s="7"/>
      <c r="W13" s="7">
        <v>184841905582.168</v>
      </c>
      <c r="Y13" s="11">
        <v>6.0022936446491731E-3</v>
      </c>
    </row>
    <row r="14" spans="1:25" x14ac:dyDescent="0.55000000000000004">
      <c r="A14" s="3" t="s">
        <v>20</v>
      </c>
      <c r="C14" s="7">
        <v>6277074</v>
      </c>
      <c r="D14" s="7"/>
      <c r="E14" s="7">
        <v>310047254078</v>
      </c>
      <c r="F14" s="7"/>
      <c r="G14" s="7">
        <v>321533050361.841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6277074</v>
      </c>
      <c r="R14" s="7"/>
      <c r="S14" s="7">
        <v>50290</v>
      </c>
      <c r="T14" s="7"/>
      <c r="U14" s="7">
        <v>310047254078</v>
      </c>
      <c r="V14" s="7"/>
      <c r="W14" s="7">
        <v>313795790853.81299</v>
      </c>
      <c r="Y14" s="11">
        <v>1.0189759055054919E-2</v>
      </c>
    </row>
    <row r="15" spans="1:25" x14ac:dyDescent="0.55000000000000004">
      <c r="A15" s="3" t="s">
        <v>21</v>
      </c>
      <c r="C15" s="7">
        <v>18245071</v>
      </c>
      <c r="D15" s="7"/>
      <c r="E15" s="7">
        <v>869270455528</v>
      </c>
      <c r="F15" s="7"/>
      <c r="G15" s="7">
        <v>1350263380011.1001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18245071</v>
      </c>
      <c r="R15" s="7"/>
      <c r="S15" s="7">
        <v>65960</v>
      </c>
      <c r="T15" s="7"/>
      <c r="U15" s="7">
        <v>869270455528</v>
      </c>
      <c r="V15" s="7"/>
      <c r="W15" s="7">
        <v>1196284386105.2</v>
      </c>
      <c r="Y15" s="11">
        <v>3.8846440937173439E-2</v>
      </c>
    </row>
    <row r="16" spans="1:25" x14ac:dyDescent="0.55000000000000004">
      <c r="A16" s="3" t="s">
        <v>22</v>
      </c>
      <c r="C16" s="7">
        <v>45405877</v>
      </c>
      <c r="D16" s="7"/>
      <c r="E16" s="7">
        <v>217260222745</v>
      </c>
      <c r="F16" s="7"/>
      <c r="G16" s="7">
        <v>259530344183.138</v>
      </c>
      <c r="H16" s="7"/>
      <c r="I16" s="7">
        <v>4733532</v>
      </c>
      <c r="J16" s="7"/>
      <c r="K16" s="7">
        <v>23971701740</v>
      </c>
      <c r="L16" s="7"/>
      <c r="M16" s="7">
        <v>0</v>
      </c>
      <c r="N16" s="7"/>
      <c r="O16" s="7">
        <v>0</v>
      </c>
      <c r="P16" s="7"/>
      <c r="Q16" s="7">
        <v>50139409</v>
      </c>
      <c r="R16" s="7"/>
      <c r="S16" s="7">
        <v>4990</v>
      </c>
      <c r="T16" s="7"/>
      <c r="U16" s="7">
        <v>241231924485</v>
      </c>
      <c r="V16" s="7"/>
      <c r="W16" s="7">
        <v>248706986787.086</v>
      </c>
      <c r="Y16" s="11">
        <v>8.0761576303289648E-3</v>
      </c>
    </row>
    <row r="17" spans="1:25" x14ac:dyDescent="0.55000000000000004">
      <c r="A17" s="3" t="s">
        <v>23</v>
      </c>
      <c r="C17" s="7">
        <v>16932695</v>
      </c>
      <c r="D17" s="7"/>
      <c r="E17" s="7">
        <v>86581625119</v>
      </c>
      <c r="F17" s="7"/>
      <c r="G17" s="7">
        <v>79951740957.5625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16932695</v>
      </c>
      <c r="R17" s="7"/>
      <c r="S17" s="7">
        <v>4840</v>
      </c>
      <c r="T17" s="7"/>
      <c r="U17" s="7">
        <v>86581625119</v>
      </c>
      <c r="V17" s="7"/>
      <c r="W17" s="7">
        <v>81466616049.389999</v>
      </c>
      <c r="Y17" s="11">
        <v>2.6454312414938728E-3</v>
      </c>
    </row>
    <row r="18" spans="1:25" x14ac:dyDescent="0.55000000000000004">
      <c r="A18" s="3" t="s">
        <v>24</v>
      </c>
      <c r="C18" s="7">
        <v>25458356</v>
      </c>
      <c r="D18" s="7"/>
      <c r="E18" s="7">
        <v>210865134982</v>
      </c>
      <c r="F18" s="7"/>
      <c r="G18" s="7">
        <v>251550375091.09201</v>
      </c>
      <c r="H18" s="7"/>
      <c r="I18" s="7">
        <v>1000000</v>
      </c>
      <c r="J18" s="7"/>
      <c r="K18" s="7">
        <v>9608557102</v>
      </c>
      <c r="L18" s="7"/>
      <c r="M18" s="7">
        <v>0</v>
      </c>
      <c r="N18" s="7"/>
      <c r="O18" s="7">
        <v>0</v>
      </c>
      <c r="P18" s="7"/>
      <c r="Q18" s="7">
        <v>26458356</v>
      </c>
      <c r="R18" s="7"/>
      <c r="S18" s="7">
        <v>9620</v>
      </c>
      <c r="T18" s="7"/>
      <c r="U18" s="7">
        <v>220473692084</v>
      </c>
      <c r="V18" s="7"/>
      <c r="W18" s="7">
        <v>253014934880.91599</v>
      </c>
      <c r="Y18" s="11">
        <v>8.2160478212661044E-3</v>
      </c>
    </row>
    <row r="19" spans="1:25" x14ac:dyDescent="0.55000000000000004">
      <c r="A19" s="3" t="s">
        <v>25</v>
      </c>
      <c r="C19" s="7">
        <v>32214162</v>
      </c>
      <c r="D19" s="7"/>
      <c r="E19" s="7">
        <v>441906973539</v>
      </c>
      <c r="F19" s="7"/>
      <c r="G19" s="7">
        <v>599140745542.43103</v>
      </c>
      <c r="H19" s="7"/>
      <c r="I19" s="7">
        <v>1159039</v>
      </c>
      <c r="J19" s="7"/>
      <c r="K19" s="7">
        <v>22807391014</v>
      </c>
      <c r="L19" s="7"/>
      <c r="M19" s="7">
        <v>0</v>
      </c>
      <c r="N19" s="7"/>
      <c r="O19" s="7">
        <v>0</v>
      </c>
      <c r="P19" s="7"/>
      <c r="Q19" s="7">
        <v>33373201</v>
      </c>
      <c r="R19" s="7"/>
      <c r="S19" s="7">
        <v>19710</v>
      </c>
      <c r="T19" s="7"/>
      <c r="U19" s="7">
        <v>464714364553</v>
      </c>
      <c r="V19" s="7"/>
      <c r="W19" s="7">
        <v>653871966249.32495</v>
      </c>
      <c r="Y19" s="11">
        <v>2.1232910010700556E-2</v>
      </c>
    </row>
    <row r="20" spans="1:25" x14ac:dyDescent="0.55000000000000004">
      <c r="A20" s="3" t="s">
        <v>26</v>
      </c>
      <c r="C20" s="7">
        <v>10147960</v>
      </c>
      <c r="D20" s="7"/>
      <c r="E20" s="7">
        <v>208445174531</v>
      </c>
      <c r="F20" s="7"/>
      <c r="G20" s="7">
        <v>229492436764.5</v>
      </c>
      <c r="H20" s="7"/>
      <c r="I20" s="7">
        <v>3546249</v>
      </c>
      <c r="J20" s="7"/>
      <c r="K20" s="7">
        <v>77563411524</v>
      </c>
      <c r="L20" s="7"/>
      <c r="M20" s="7">
        <v>0</v>
      </c>
      <c r="N20" s="7"/>
      <c r="O20" s="7">
        <v>0</v>
      </c>
      <c r="P20" s="7"/>
      <c r="Q20" s="7">
        <v>13694209</v>
      </c>
      <c r="R20" s="7"/>
      <c r="S20" s="7">
        <v>19800</v>
      </c>
      <c r="T20" s="7"/>
      <c r="U20" s="7">
        <v>286008586055</v>
      </c>
      <c r="V20" s="7"/>
      <c r="W20" s="7">
        <v>269532023437.70999</v>
      </c>
      <c r="Y20" s="11">
        <v>8.7524003077886006E-3</v>
      </c>
    </row>
    <row r="21" spans="1:25" x14ac:dyDescent="0.55000000000000004">
      <c r="A21" s="3" t="s">
        <v>27</v>
      </c>
      <c r="C21" s="7">
        <v>3402614</v>
      </c>
      <c r="D21" s="7"/>
      <c r="E21" s="7">
        <v>252665539275</v>
      </c>
      <c r="F21" s="7"/>
      <c r="G21" s="7">
        <v>698763497403.75305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3402614</v>
      </c>
      <c r="R21" s="7"/>
      <c r="S21" s="7">
        <v>244250</v>
      </c>
      <c r="T21" s="7"/>
      <c r="U21" s="7">
        <v>252665539275</v>
      </c>
      <c r="V21" s="7"/>
      <c r="W21" s="7">
        <v>826143493106.47498</v>
      </c>
      <c r="Y21" s="11">
        <v>2.6827011021247779E-2</v>
      </c>
    </row>
    <row r="22" spans="1:25" x14ac:dyDescent="0.55000000000000004">
      <c r="A22" s="3" t="s">
        <v>28</v>
      </c>
      <c r="C22" s="7">
        <v>17051968</v>
      </c>
      <c r="D22" s="7"/>
      <c r="E22" s="7">
        <v>178002229923</v>
      </c>
      <c r="F22" s="7"/>
      <c r="G22" s="7">
        <v>190354213716.19199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17051968</v>
      </c>
      <c r="R22" s="7"/>
      <c r="S22" s="7">
        <v>9830</v>
      </c>
      <c r="T22" s="7"/>
      <c r="U22" s="7">
        <v>178002229923</v>
      </c>
      <c r="V22" s="7"/>
      <c r="W22" s="7">
        <v>166623501409.63199</v>
      </c>
      <c r="Y22" s="11">
        <v>5.4106950499687454E-3</v>
      </c>
    </row>
    <row r="23" spans="1:25" x14ac:dyDescent="0.55000000000000004">
      <c r="A23" s="3" t="s">
        <v>29</v>
      </c>
      <c r="C23" s="7">
        <v>474965</v>
      </c>
      <c r="D23" s="7"/>
      <c r="E23" s="7">
        <v>78028434799</v>
      </c>
      <c r="F23" s="7"/>
      <c r="G23" s="7">
        <v>79201310246.4375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474965</v>
      </c>
      <c r="R23" s="7"/>
      <c r="S23" s="7">
        <v>174210</v>
      </c>
      <c r="T23" s="7"/>
      <c r="U23" s="7">
        <v>78028434799</v>
      </c>
      <c r="V23" s="7"/>
      <c r="W23" s="7">
        <v>82251327916.732498</v>
      </c>
      <c r="Y23" s="11">
        <v>2.6709128607154235E-3</v>
      </c>
    </row>
    <row r="24" spans="1:25" x14ac:dyDescent="0.55000000000000004">
      <c r="A24" s="3" t="s">
        <v>30</v>
      </c>
      <c r="C24" s="7">
        <v>590000</v>
      </c>
      <c r="D24" s="7"/>
      <c r="E24" s="7">
        <v>80307188016</v>
      </c>
      <c r="F24" s="7"/>
      <c r="G24" s="7">
        <v>82196503425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590000</v>
      </c>
      <c r="R24" s="7"/>
      <c r="S24" s="7">
        <v>140150</v>
      </c>
      <c r="T24" s="7"/>
      <c r="U24" s="7">
        <v>80307188016</v>
      </c>
      <c r="V24" s="7"/>
      <c r="W24" s="7">
        <v>82196503425</v>
      </c>
      <c r="Y24" s="11">
        <v>2.6691325679984628E-3</v>
      </c>
    </row>
    <row r="25" spans="1:25" x14ac:dyDescent="0.55000000000000004">
      <c r="A25" s="3" t="s">
        <v>31</v>
      </c>
      <c r="C25" s="7">
        <v>8156906</v>
      </c>
      <c r="D25" s="7"/>
      <c r="E25" s="7">
        <v>183807762742</v>
      </c>
      <c r="F25" s="7"/>
      <c r="G25" s="7">
        <v>315334602997.677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8156906</v>
      </c>
      <c r="R25" s="7"/>
      <c r="S25" s="7">
        <v>36520</v>
      </c>
      <c r="T25" s="7"/>
      <c r="U25" s="7">
        <v>183807762742</v>
      </c>
      <c r="V25" s="7"/>
      <c r="W25" s="7">
        <v>296117760387.63599</v>
      </c>
      <c r="Y25" s="11">
        <v>9.6157077890129776E-3</v>
      </c>
    </row>
    <row r="26" spans="1:25" x14ac:dyDescent="0.55000000000000004">
      <c r="A26" s="3" t="s">
        <v>32</v>
      </c>
      <c r="C26" s="7">
        <v>5301936</v>
      </c>
      <c r="D26" s="7"/>
      <c r="E26" s="7">
        <v>200636707688</v>
      </c>
      <c r="F26" s="7"/>
      <c r="G26" s="7">
        <v>204227592381</v>
      </c>
      <c r="H26" s="7"/>
      <c r="I26" s="7">
        <v>100000</v>
      </c>
      <c r="J26" s="7"/>
      <c r="K26" s="7">
        <v>3663323265</v>
      </c>
      <c r="L26" s="7"/>
      <c r="M26" s="7">
        <v>0</v>
      </c>
      <c r="N26" s="7"/>
      <c r="O26" s="7">
        <v>0</v>
      </c>
      <c r="P26" s="7"/>
      <c r="Q26" s="7">
        <v>5401936</v>
      </c>
      <c r="R26" s="7"/>
      <c r="S26" s="7">
        <v>36650</v>
      </c>
      <c r="T26" s="7"/>
      <c r="U26" s="7">
        <v>204300030953</v>
      </c>
      <c r="V26" s="7"/>
      <c r="W26" s="7">
        <v>196802967721.32001</v>
      </c>
      <c r="Y26" s="11">
        <v>6.3907001969132175E-3</v>
      </c>
    </row>
    <row r="27" spans="1:25" x14ac:dyDescent="0.55000000000000004">
      <c r="A27" s="3" t="s">
        <v>33</v>
      </c>
      <c r="C27" s="7">
        <v>59567417</v>
      </c>
      <c r="D27" s="7"/>
      <c r="E27" s="7">
        <v>362165898104</v>
      </c>
      <c r="F27" s="7"/>
      <c r="G27" s="7">
        <v>888786992941.43799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59567417</v>
      </c>
      <c r="R27" s="7"/>
      <c r="S27" s="7">
        <v>13830</v>
      </c>
      <c r="T27" s="7"/>
      <c r="U27" s="7">
        <v>362165898104</v>
      </c>
      <c r="V27" s="7"/>
      <c r="W27" s="7">
        <v>818915663716.19495</v>
      </c>
      <c r="Y27" s="11">
        <v>2.6592304750084606E-2</v>
      </c>
    </row>
    <row r="28" spans="1:25" x14ac:dyDescent="0.55000000000000004">
      <c r="A28" s="3" t="s">
        <v>34</v>
      </c>
      <c r="C28" s="7">
        <v>10520626</v>
      </c>
      <c r="D28" s="7"/>
      <c r="E28" s="7">
        <v>321625630692</v>
      </c>
      <c r="F28" s="7"/>
      <c r="G28" s="7">
        <v>329950792085.71503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10520626</v>
      </c>
      <c r="R28" s="7"/>
      <c r="S28" s="7">
        <v>26000</v>
      </c>
      <c r="T28" s="7"/>
      <c r="U28" s="7">
        <v>321625630692</v>
      </c>
      <c r="V28" s="7"/>
      <c r="W28" s="7">
        <v>271908735157.79999</v>
      </c>
      <c r="Y28" s="11">
        <v>8.8295782702626883E-3</v>
      </c>
    </row>
    <row r="29" spans="1:25" x14ac:dyDescent="0.55000000000000004">
      <c r="A29" s="3" t="s">
        <v>35</v>
      </c>
      <c r="C29" s="7">
        <v>56125194</v>
      </c>
      <c r="D29" s="7"/>
      <c r="E29" s="7">
        <v>373179195143</v>
      </c>
      <c r="F29" s="7"/>
      <c r="G29" s="7">
        <v>372127631468.31897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56125194</v>
      </c>
      <c r="R29" s="7"/>
      <c r="S29" s="7">
        <v>6280</v>
      </c>
      <c r="T29" s="7"/>
      <c r="U29" s="7">
        <v>373179195143</v>
      </c>
      <c r="V29" s="7"/>
      <c r="W29" s="7">
        <v>350369044320.99597</v>
      </c>
      <c r="Y29" s="11">
        <v>1.1377386969616916E-2</v>
      </c>
    </row>
    <row r="30" spans="1:25" x14ac:dyDescent="0.55000000000000004">
      <c r="A30" s="3" t="s">
        <v>36</v>
      </c>
      <c r="C30" s="7">
        <v>571500</v>
      </c>
      <c r="D30" s="7"/>
      <c r="E30" s="7">
        <v>25741423494</v>
      </c>
      <c r="F30" s="7"/>
      <c r="G30" s="7">
        <v>26956324833.75</v>
      </c>
      <c r="H30" s="7"/>
      <c r="I30" s="7">
        <v>0</v>
      </c>
      <c r="J30" s="7"/>
      <c r="K30" s="7">
        <v>0</v>
      </c>
      <c r="L30" s="7"/>
      <c r="M30" s="7">
        <v>-285750</v>
      </c>
      <c r="N30" s="7"/>
      <c r="O30" s="7">
        <v>15608535933</v>
      </c>
      <c r="P30" s="7"/>
      <c r="Q30" s="7">
        <v>285750</v>
      </c>
      <c r="R30" s="7"/>
      <c r="S30" s="7">
        <v>52250</v>
      </c>
      <c r="T30" s="7"/>
      <c r="U30" s="7">
        <v>12870711745</v>
      </c>
      <c r="V30" s="7"/>
      <c r="W30" s="7">
        <v>14841601396.875</v>
      </c>
      <c r="Y30" s="11">
        <v>4.8194509497349148E-4</v>
      </c>
    </row>
    <row r="31" spans="1:25" x14ac:dyDescent="0.55000000000000004">
      <c r="A31" s="3" t="s">
        <v>37</v>
      </c>
      <c r="C31" s="7">
        <v>116687097</v>
      </c>
      <c r="D31" s="7"/>
      <c r="E31" s="7">
        <v>369651507730</v>
      </c>
      <c r="F31" s="7"/>
      <c r="G31" s="7">
        <v>418734039669.98901</v>
      </c>
      <c r="H31" s="7"/>
      <c r="I31" s="7">
        <v>27226989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143914086</v>
      </c>
      <c r="R31" s="7"/>
      <c r="S31" s="7">
        <v>2581</v>
      </c>
      <c r="T31" s="7"/>
      <c r="U31" s="7">
        <v>331611514434</v>
      </c>
      <c r="V31" s="7"/>
      <c r="W31" s="7">
        <v>369232174543.00201</v>
      </c>
      <c r="Y31" s="11">
        <v>1.1989921482789882E-2</v>
      </c>
    </row>
    <row r="32" spans="1:25" x14ac:dyDescent="0.55000000000000004">
      <c r="A32" s="3" t="s">
        <v>38</v>
      </c>
      <c r="C32" s="7">
        <v>13964544</v>
      </c>
      <c r="D32" s="7"/>
      <c r="E32" s="7">
        <v>241529271330</v>
      </c>
      <c r="F32" s="7"/>
      <c r="G32" s="7">
        <v>273464662775.04001</v>
      </c>
      <c r="H32" s="7"/>
      <c r="I32" s="7">
        <v>6206464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20171008</v>
      </c>
      <c r="R32" s="7"/>
      <c r="S32" s="7">
        <v>12940</v>
      </c>
      <c r="T32" s="7"/>
      <c r="U32" s="7">
        <v>241529271330</v>
      </c>
      <c r="V32" s="7"/>
      <c r="W32" s="7">
        <v>259459817101.056</v>
      </c>
      <c r="Y32" s="11">
        <v>8.4253297774795587E-3</v>
      </c>
    </row>
    <row r="33" spans="1:25" x14ac:dyDescent="0.55000000000000004">
      <c r="A33" s="3" t="s">
        <v>39</v>
      </c>
      <c r="C33" s="7">
        <v>1000000</v>
      </c>
      <c r="D33" s="7"/>
      <c r="E33" s="7">
        <v>5505994909</v>
      </c>
      <c r="F33" s="7"/>
      <c r="G33" s="7">
        <v>7127338500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1000000</v>
      </c>
      <c r="R33" s="7"/>
      <c r="S33" s="7">
        <v>6440</v>
      </c>
      <c r="T33" s="7"/>
      <c r="U33" s="7">
        <v>5505994909</v>
      </c>
      <c r="V33" s="7"/>
      <c r="W33" s="7">
        <v>6401682000</v>
      </c>
      <c r="Y33" s="11">
        <v>2.0787913359064563E-4</v>
      </c>
    </row>
    <row r="34" spans="1:25" x14ac:dyDescent="0.55000000000000004">
      <c r="A34" s="3" t="s">
        <v>40</v>
      </c>
      <c r="C34" s="7">
        <v>72357391</v>
      </c>
      <c r="D34" s="7"/>
      <c r="E34" s="7">
        <v>155412277588</v>
      </c>
      <c r="F34" s="7"/>
      <c r="G34" s="7">
        <v>164496739165.35901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72357391</v>
      </c>
      <c r="R34" s="7"/>
      <c r="S34" s="7">
        <v>1976</v>
      </c>
      <c r="T34" s="7"/>
      <c r="U34" s="7">
        <v>155412277588</v>
      </c>
      <c r="V34" s="7"/>
      <c r="W34" s="7">
        <v>142127484298.535</v>
      </c>
      <c r="Y34" s="11">
        <v>4.6152461642733188E-3</v>
      </c>
    </row>
    <row r="35" spans="1:25" x14ac:dyDescent="0.55000000000000004">
      <c r="A35" s="3" t="s">
        <v>41</v>
      </c>
      <c r="C35" s="7">
        <v>25519962</v>
      </c>
      <c r="D35" s="7"/>
      <c r="E35" s="7">
        <v>87902876768</v>
      </c>
      <c r="F35" s="7"/>
      <c r="G35" s="7">
        <v>95231915820.779404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25519962</v>
      </c>
      <c r="R35" s="7"/>
      <c r="S35" s="7">
        <v>4306</v>
      </c>
      <c r="T35" s="7"/>
      <c r="U35" s="7">
        <v>87902876768</v>
      </c>
      <c r="V35" s="7"/>
      <c r="W35" s="7">
        <v>109235117081.58701</v>
      </c>
      <c r="Y35" s="11">
        <v>3.547146124501817E-3</v>
      </c>
    </row>
    <row r="36" spans="1:25" x14ac:dyDescent="0.55000000000000004">
      <c r="A36" s="3" t="s">
        <v>42</v>
      </c>
      <c r="C36" s="7">
        <v>41604131</v>
      </c>
      <c r="D36" s="7"/>
      <c r="E36" s="7">
        <v>440169773494</v>
      </c>
      <c r="F36" s="7"/>
      <c r="G36" s="7">
        <v>640199957790.11401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41604131</v>
      </c>
      <c r="R36" s="7"/>
      <c r="S36" s="7">
        <v>14670</v>
      </c>
      <c r="T36" s="7"/>
      <c r="U36" s="7">
        <v>440169773494</v>
      </c>
      <c r="V36" s="7"/>
      <c r="W36" s="7">
        <v>606701122789.46899</v>
      </c>
      <c r="Y36" s="11">
        <v>1.9701151002806248E-2</v>
      </c>
    </row>
    <row r="37" spans="1:25" x14ac:dyDescent="0.55000000000000004">
      <c r="A37" s="3" t="s">
        <v>43</v>
      </c>
      <c r="C37" s="7">
        <v>297500</v>
      </c>
      <c r="D37" s="7"/>
      <c r="E37" s="7">
        <v>5985179613</v>
      </c>
      <c r="F37" s="7"/>
      <c r="G37" s="7">
        <v>8753604300</v>
      </c>
      <c r="H37" s="7"/>
      <c r="I37" s="7">
        <v>0</v>
      </c>
      <c r="J37" s="7"/>
      <c r="K37" s="7">
        <v>0</v>
      </c>
      <c r="L37" s="7"/>
      <c r="M37" s="7">
        <v>-297500</v>
      </c>
      <c r="N37" s="7"/>
      <c r="O37" s="7">
        <v>9004974756</v>
      </c>
      <c r="P37" s="7"/>
      <c r="Q37" s="7">
        <v>0</v>
      </c>
      <c r="R37" s="7"/>
      <c r="S37" s="7">
        <v>0</v>
      </c>
      <c r="T37" s="7"/>
      <c r="U37" s="7">
        <v>0</v>
      </c>
      <c r="V37" s="7"/>
      <c r="W37" s="7">
        <v>0</v>
      </c>
      <c r="Y37" s="11">
        <v>0</v>
      </c>
    </row>
    <row r="38" spans="1:25" x14ac:dyDescent="0.55000000000000004">
      <c r="A38" s="3" t="s">
        <v>44</v>
      </c>
      <c r="C38" s="7">
        <v>29271605</v>
      </c>
      <c r="D38" s="7"/>
      <c r="E38" s="7">
        <v>117372996711</v>
      </c>
      <c r="F38" s="7"/>
      <c r="G38" s="7">
        <v>132451542101.53799</v>
      </c>
      <c r="H38" s="7"/>
      <c r="I38" s="7">
        <v>15603272</v>
      </c>
      <c r="J38" s="7"/>
      <c r="K38" s="7">
        <v>64617621911</v>
      </c>
      <c r="L38" s="7"/>
      <c r="M38" s="7">
        <v>0</v>
      </c>
      <c r="N38" s="7"/>
      <c r="O38" s="7">
        <v>0</v>
      </c>
      <c r="P38" s="7"/>
      <c r="Q38" s="7">
        <v>44874877</v>
      </c>
      <c r="R38" s="7"/>
      <c r="S38" s="7">
        <v>3883</v>
      </c>
      <c r="T38" s="7"/>
      <c r="U38" s="7">
        <v>181990618622</v>
      </c>
      <c r="V38" s="7"/>
      <c r="W38" s="7">
        <v>173212364964.02399</v>
      </c>
      <c r="Y38" s="11">
        <v>5.6246524516381799E-3</v>
      </c>
    </row>
    <row r="39" spans="1:25" x14ac:dyDescent="0.55000000000000004">
      <c r="A39" s="3" t="s">
        <v>45</v>
      </c>
      <c r="C39" s="7">
        <v>10766819</v>
      </c>
      <c r="D39" s="7"/>
      <c r="E39" s="7">
        <v>254471541809</v>
      </c>
      <c r="F39" s="7"/>
      <c r="G39" s="7">
        <v>171565185524.008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10766819</v>
      </c>
      <c r="R39" s="7"/>
      <c r="S39" s="7">
        <v>15190</v>
      </c>
      <c r="T39" s="7"/>
      <c r="U39" s="7">
        <v>254471541809</v>
      </c>
      <c r="V39" s="7"/>
      <c r="W39" s="7">
        <v>162574870125.37</v>
      </c>
      <c r="Y39" s="11">
        <v>5.2792255449854667E-3</v>
      </c>
    </row>
    <row r="40" spans="1:25" x14ac:dyDescent="0.55000000000000004">
      <c r="A40" s="3" t="s">
        <v>46</v>
      </c>
      <c r="C40" s="7">
        <v>15140816</v>
      </c>
      <c r="D40" s="7"/>
      <c r="E40" s="7">
        <v>40407844012</v>
      </c>
      <c r="F40" s="7"/>
      <c r="G40" s="7">
        <v>43586908707.340797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15140816</v>
      </c>
      <c r="R40" s="7"/>
      <c r="S40" s="7">
        <v>2715</v>
      </c>
      <c r="T40" s="7"/>
      <c r="U40" s="7">
        <v>40407844012</v>
      </c>
      <c r="V40" s="7"/>
      <c r="W40" s="7">
        <v>40862726913.132004</v>
      </c>
      <c r="Y40" s="11">
        <v>1.3269181860100265E-3</v>
      </c>
    </row>
    <row r="41" spans="1:25" x14ac:dyDescent="0.55000000000000004">
      <c r="A41" s="3" t="s">
        <v>47</v>
      </c>
      <c r="C41" s="7">
        <v>231698836</v>
      </c>
      <c r="D41" s="7"/>
      <c r="E41" s="7">
        <v>242374398383</v>
      </c>
      <c r="F41" s="7"/>
      <c r="G41" s="7">
        <v>315999352714.198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231698836</v>
      </c>
      <c r="R41" s="7"/>
      <c r="S41" s="7">
        <v>1295</v>
      </c>
      <c r="T41" s="7"/>
      <c r="U41" s="7">
        <v>242374398383</v>
      </c>
      <c r="V41" s="7"/>
      <c r="W41" s="7">
        <v>298264695163.91101</v>
      </c>
      <c r="Y41" s="11">
        <v>9.6854243011995668E-3</v>
      </c>
    </row>
    <row r="42" spans="1:25" x14ac:dyDescent="0.55000000000000004">
      <c r="A42" s="3" t="s">
        <v>48</v>
      </c>
      <c r="C42" s="7">
        <v>8397292</v>
      </c>
      <c r="D42" s="7"/>
      <c r="E42" s="7">
        <v>103919785303</v>
      </c>
      <c r="F42" s="7"/>
      <c r="G42" s="7">
        <v>233307820747.17001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8397292</v>
      </c>
      <c r="R42" s="7"/>
      <c r="S42" s="7">
        <v>26260</v>
      </c>
      <c r="T42" s="7"/>
      <c r="U42" s="7">
        <v>103919785303</v>
      </c>
      <c r="V42" s="7"/>
      <c r="W42" s="7">
        <v>219200836236.87601</v>
      </c>
      <c r="Y42" s="11">
        <v>7.1180167835994948E-3</v>
      </c>
    </row>
    <row r="43" spans="1:25" x14ac:dyDescent="0.55000000000000004">
      <c r="A43" s="3" t="s">
        <v>49</v>
      </c>
      <c r="C43" s="7">
        <v>23612395</v>
      </c>
      <c r="D43" s="7"/>
      <c r="E43" s="7">
        <v>222840440645</v>
      </c>
      <c r="F43" s="7"/>
      <c r="G43" s="7">
        <v>280254500922.01501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23612395</v>
      </c>
      <c r="R43" s="7"/>
      <c r="S43" s="7">
        <v>12510</v>
      </c>
      <c r="T43" s="7"/>
      <c r="U43" s="7">
        <v>222840440645</v>
      </c>
      <c r="V43" s="7"/>
      <c r="W43" s="7">
        <v>293633484634.37201</v>
      </c>
      <c r="Y43" s="11">
        <v>9.5350369448209717E-3</v>
      </c>
    </row>
    <row r="44" spans="1:25" x14ac:dyDescent="0.55000000000000004">
      <c r="A44" s="3" t="s">
        <v>50</v>
      </c>
      <c r="C44" s="7">
        <v>10913082</v>
      </c>
      <c r="D44" s="7"/>
      <c r="E44" s="7">
        <v>90808523547</v>
      </c>
      <c r="F44" s="7"/>
      <c r="G44" s="7">
        <v>91449897436.503006</v>
      </c>
      <c r="H44" s="7"/>
      <c r="I44" s="7">
        <v>0</v>
      </c>
      <c r="J44" s="7"/>
      <c r="K44" s="7">
        <v>0</v>
      </c>
      <c r="L44" s="7"/>
      <c r="M44" s="7">
        <v>-500000</v>
      </c>
      <c r="N44" s="7"/>
      <c r="O44" s="7">
        <v>4363879560</v>
      </c>
      <c r="P44" s="7"/>
      <c r="Q44" s="7">
        <v>10413082</v>
      </c>
      <c r="R44" s="7"/>
      <c r="S44" s="7">
        <v>8260</v>
      </c>
      <c r="T44" s="7"/>
      <c r="U44" s="7">
        <v>86647988350</v>
      </c>
      <c r="V44" s="7"/>
      <c r="W44" s="7">
        <v>85500285578.945999</v>
      </c>
      <c r="Y44" s="11">
        <v>2.7764148996941847E-3</v>
      </c>
    </row>
    <row r="45" spans="1:25" x14ac:dyDescent="0.55000000000000004">
      <c r="A45" s="3" t="s">
        <v>51</v>
      </c>
      <c r="C45" s="7">
        <v>313453104</v>
      </c>
      <c r="D45" s="7"/>
      <c r="E45" s="7">
        <v>1162389534996</v>
      </c>
      <c r="F45" s="7"/>
      <c r="G45" s="7">
        <v>2255897540145.8901</v>
      </c>
      <c r="H45" s="7"/>
      <c r="I45" s="7">
        <v>5000000</v>
      </c>
      <c r="J45" s="7"/>
      <c r="K45" s="7">
        <v>31178907028</v>
      </c>
      <c r="L45" s="7"/>
      <c r="M45" s="7">
        <v>-3151970</v>
      </c>
      <c r="N45" s="7"/>
      <c r="O45" s="7">
        <v>22621818216</v>
      </c>
      <c r="P45" s="7"/>
      <c r="Q45" s="7">
        <v>315301134</v>
      </c>
      <c r="R45" s="7"/>
      <c r="S45" s="7">
        <v>6330</v>
      </c>
      <c r="T45" s="7"/>
      <c r="U45" s="7">
        <v>1181879877151</v>
      </c>
      <c r="V45" s="7"/>
      <c r="W45" s="7">
        <v>1983980833959.5901</v>
      </c>
      <c r="Y45" s="11">
        <v>6.4424977189427107E-2</v>
      </c>
    </row>
    <row r="46" spans="1:25" x14ac:dyDescent="0.55000000000000004">
      <c r="A46" s="3" t="s">
        <v>52</v>
      </c>
      <c r="C46" s="7">
        <v>60975330</v>
      </c>
      <c r="D46" s="7"/>
      <c r="E46" s="7">
        <v>630360215538</v>
      </c>
      <c r="F46" s="7"/>
      <c r="G46" s="7">
        <v>1416514751000.5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60975330</v>
      </c>
      <c r="R46" s="7"/>
      <c r="S46" s="7">
        <v>23470</v>
      </c>
      <c r="T46" s="7"/>
      <c r="U46" s="7">
        <v>630360215538</v>
      </c>
      <c r="V46" s="7"/>
      <c r="W46" s="7">
        <v>1422576003679.1599</v>
      </c>
      <c r="Y46" s="11">
        <v>4.6194713688006817E-2</v>
      </c>
    </row>
    <row r="47" spans="1:25" x14ac:dyDescent="0.55000000000000004">
      <c r="A47" s="3" t="s">
        <v>53</v>
      </c>
      <c r="C47" s="7">
        <v>203952423</v>
      </c>
      <c r="D47" s="7"/>
      <c r="E47" s="7">
        <v>908372040971</v>
      </c>
      <c r="F47" s="7"/>
      <c r="G47" s="7">
        <v>2175388462272.2</v>
      </c>
      <c r="H47" s="7"/>
      <c r="I47" s="7">
        <v>0</v>
      </c>
      <c r="J47" s="7"/>
      <c r="K47" s="7">
        <v>0</v>
      </c>
      <c r="L47" s="7"/>
      <c r="M47" s="7">
        <v>-11500000</v>
      </c>
      <c r="N47" s="7"/>
      <c r="O47" s="7">
        <v>125056461002</v>
      </c>
      <c r="P47" s="7"/>
      <c r="Q47" s="7">
        <v>192452423</v>
      </c>
      <c r="R47" s="7"/>
      <c r="S47" s="7">
        <v>11270</v>
      </c>
      <c r="T47" s="7"/>
      <c r="U47" s="7">
        <v>857152848187</v>
      </c>
      <c r="V47" s="7"/>
      <c r="W47" s="7">
        <v>2156033621307.1001</v>
      </c>
      <c r="Y47" s="11">
        <v>7.001197516365576E-2</v>
      </c>
    </row>
    <row r="48" spans="1:25" x14ac:dyDescent="0.55000000000000004">
      <c r="A48" s="3" t="s">
        <v>54</v>
      </c>
      <c r="C48" s="7">
        <v>8302349</v>
      </c>
      <c r="D48" s="7"/>
      <c r="E48" s="7">
        <v>196757013556</v>
      </c>
      <c r="F48" s="7"/>
      <c r="G48" s="7">
        <v>536111633523.31201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8302349</v>
      </c>
      <c r="R48" s="7"/>
      <c r="S48" s="7">
        <v>63100</v>
      </c>
      <c r="T48" s="7"/>
      <c r="U48" s="7">
        <v>196757013556</v>
      </c>
      <c r="V48" s="7"/>
      <c r="W48" s="7">
        <v>520761146479.69501</v>
      </c>
      <c r="Y48" s="11">
        <v>1.6910458210493789E-2</v>
      </c>
    </row>
    <row r="49" spans="1:25" x14ac:dyDescent="0.55000000000000004">
      <c r="A49" s="3" t="s">
        <v>55</v>
      </c>
      <c r="C49" s="7">
        <v>52019947</v>
      </c>
      <c r="D49" s="7"/>
      <c r="E49" s="7">
        <v>118851036667</v>
      </c>
      <c r="F49" s="7"/>
      <c r="G49" s="7">
        <v>461257020572.922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52019947</v>
      </c>
      <c r="R49" s="7"/>
      <c r="S49" s="7">
        <v>7860</v>
      </c>
      <c r="T49" s="7"/>
      <c r="U49" s="7">
        <v>118851036667</v>
      </c>
      <c r="V49" s="7"/>
      <c r="W49" s="7">
        <v>406443966558.651</v>
      </c>
      <c r="Y49" s="11">
        <v>1.3198284391720444E-2</v>
      </c>
    </row>
    <row r="50" spans="1:25" x14ac:dyDescent="0.55000000000000004">
      <c r="A50" s="3" t="s">
        <v>56</v>
      </c>
      <c r="C50" s="7">
        <v>10936278</v>
      </c>
      <c r="D50" s="7"/>
      <c r="E50" s="7">
        <v>167238714027</v>
      </c>
      <c r="F50" s="7"/>
      <c r="G50" s="7">
        <v>360163092743.66699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10936278</v>
      </c>
      <c r="R50" s="7"/>
      <c r="S50" s="7">
        <v>33830</v>
      </c>
      <c r="T50" s="7"/>
      <c r="U50" s="7">
        <v>167238714027</v>
      </c>
      <c r="V50" s="7"/>
      <c r="W50" s="7">
        <v>367772937745.797</v>
      </c>
      <c r="Y50" s="11">
        <v>1.1942536298535717E-2</v>
      </c>
    </row>
    <row r="51" spans="1:25" x14ac:dyDescent="0.55000000000000004">
      <c r="A51" s="3" t="s">
        <v>57</v>
      </c>
      <c r="C51" s="7">
        <v>10814617</v>
      </c>
      <c r="D51" s="7"/>
      <c r="E51" s="7">
        <v>406411367866</v>
      </c>
      <c r="F51" s="7"/>
      <c r="G51" s="7">
        <v>585782213872.03601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10814617</v>
      </c>
      <c r="R51" s="7"/>
      <c r="S51" s="7">
        <v>54170</v>
      </c>
      <c r="T51" s="7"/>
      <c r="U51" s="7">
        <v>406411367866</v>
      </c>
      <c r="V51" s="7"/>
      <c r="W51" s="7">
        <v>582342127462.80396</v>
      </c>
      <c r="Y51" s="11">
        <v>1.8910151568025561E-2</v>
      </c>
    </row>
    <row r="52" spans="1:25" x14ac:dyDescent="0.55000000000000004">
      <c r="A52" s="3" t="s">
        <v>58</v>
      </c>
      <c r="C52" s="7">
        <v>1085372</v>
      </c>
      <c r="D52" s="7"/>
      <c r="E52" s="7">
        <v>56904148983</v>
      </c>
      <c r="F52" s="7"/>
      <c r="G52" s="7">
        <v>54646995953.790001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1085372</v>
      </c>
      <c r="R52" s="7"/>
      <c r="S52" s="7">
        <v>51700</v>
      </c>
      <c r="T52" s="7"/>
      <c r="U52" s="7">
        <v>56904148983</v>
      </c>
      <c r="V52" s="7"/>
      <c r="W52" s="7">
        <v>55779855692.220001</v>
      </c>
      <c r="Y52" s="11">
        <v>1.8113158499766056E-3</v>
      </c>
    </row>
    <row r="53" spans="1:25" x14ac:dyDescent="0.55000000000000004">
      <c r="A53" s="3" t="s">
        <v>59</v>
      </c>
      <c r="C53" s="7">
        <v>44640390</v>
      </c>
      <c r="D53" s="7"/>
      <c r="E53" s="7">
        <v>528405924002</v>
      </c>
      <c r="F53" s="7"/>
      <c r="G53" s="7">
        <v>1246487561197.1599</v>
      </c>
      <c r="H53" s="7"/>
      <c r="I53" s="7">
        <v>300000</v>
      </c>
      <c r="J53" s="7"/>
      <c r="K53" s="7">
        <v>7918881684</v>
      </c>
      <c r="L53" s="7"/>
      <c r="M53" s="7">
        <v>0</v>
      </c>
      <c r="N53" s="7"/>
      <c r="O53" s="7">
        <v>0</v>
      </c>
      <c r="P53" s="7"/>
      <c r="Q53" s="7">
        <v>44940390</v>
      </c>
      <c r="R53" s="7"/>
      <c r="S53" s="7">
        <v>26590</v>
      </c>
      <c r="T53" s="7"/>
      <c r="U53" s="7">
        <v>536324805686</v>
      </c>
      <c r="V53" s="7"/>
      <c r="W53" s="7">
        <v>1187854928527.9099</v>
      </c>
      <c r="Y53" s="11">
        <v>3.8572714698068444E-2</v>
      </c>
    </row>
    <row r="54" spans="1:25" x14ac:dyDescent="0.55000000000000004">
      <c r="A54" s="3" t="s">
        <v>60</v>
      </c>
      <c r="C54" s="7">
        <v>12542356</v>
      </c>
      <c r="D54" s="7"/>
      <c r="E54" s="7">
        <v>246635664066</v>
      </c>
      <c r="F54" s="7"/>
      <c r="G54" s="7">
        <v>745819547691.276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12542356</v>
      </c>
      <c r="R54" s="7"/>
      <c r="S54" s="7">
        <v>58800</v>
      </c>
      <c r="T54" s="7"/>
      <c r="U54" s="7">
        <v>246635664066</v>
      </c>
      <c r="V54" s="7"/>
      <c r="W54" s="7">
        <v>733102464129.83997</v>
      </c>
      <c r="Y54" s="11">
        <v>2.3805728725119196E-2</v>
      </c>
    </row>
    <row r="55" spans="1:25" x14ac:dyDescent="0.55000000000000004">
      <c r="A55" s="3" t="s">
        <v>61</v>
      </c>
      <c r="C55" s="7">
        <v>26690029</v>
      </c>
      <c r="D55" s="7"/>
      <c r="E55" s="7">
        <v>112817881412</v>
      </c>
      <c r="F55" s="7"/>
      <c r="G55" s="7">
        <v>174575449494.621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26690029</v>
      </c>
      <c r="R55" s="7"/>
      <c r="S55" s="7">
        <v>5470</v>
      </c>
      <c r="T55" s="7"/>
      <c r="U55" s="7">
        <v>112817881412</v>
      </c>
      <c r="V55" s="7"/>
      <c r="W55" s="7">
        <v>145125791601.151</v>
      </c>
      <c r="Y55" s="11">
        <v>4.7126089392918709E-3</v>
      </c>
    </row>
    <row r="56" spans="1:25" x14ac:dyDescent="0.55000000000000004">
      <c r="A56" s="3" t="s">
        <v>62</v>
      </c>
      <c r="C56" s="7">
        <v>56638</v>
      </c>
      <c r="D56" s="7"/>
      <c r="E56" s="7">
        <v>345966125610</v>
      </c>
      <c r="F56" s="7"/>
      <c r="G56" s="7">
        <v>395165298814.81598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56638</v>
      </c>
      <c r="R56" s="7"/>
      <c r="S56" s="7">
        <v>8886852</v>
      </c>
      <c r="T56" s="7"/>
      <c r="U56" s="7">
        <v>345966125610</v>
      </c>
      <c r="V56" s="7"/>
      <c r="W56" s="7">
        <v>502125523119.41803</v>
      </c>
      <c r="Y56" s="11">
        <v>1.6305311432185214E-2</v>
      </c>
    </row>
    <row r="57" spans="1:25" x14ac:dyDescent="0.55000000000000004">
      <c r="A57" s="3" t="s">
        <v>63</v>
      </c>
      <c r="C57" s="7">
        <v>21000000</v>
      </c>
      <c r="D57" s="7"/>
      <c r="E57" s="7">
        <v>96958403721</v>
      </c>
      <c r="F57" s="7"/>
      <c r="G57" s="7">
        <v>100200240000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21000000</v>
      </c>
      <c r="R57" s="7"/>
      <c r="S57" s="7">
        <v>4220</v>
      </c>
      <c r="T57" s="7"/>
      <c r="U57" s="7">
        <v>96958403721</v>
      </c>
      <c r="V57" s="7"/>
      <c r="W57" s="7">
        <v>88092711000</v>
      </c>
      <c r="Y57" s="11">
        <v>2.8605976426712755E-3</v>
      </c>
    </row>
    <row r="58" spans="1:25" x14ac:dyDescent="0.55000000000000004">
      <c r="A58" s="3" t="s">
        <v>64</v>
      </c>
      <c r="C58" s="7">
        <v>249999</v>
      </c>
      <c r="D58" s="7"/>
      <c r="E58" s="7">
        <v>1614207914</v>
      </c>
      <c r="F58" s="7"/>
      <c r="G58" s="7">
        <v>2497540634.7975001</v>
      </c>
      <c r="H58" s="7"/>
      <c r="I58" s="7">
        <v>0</v>
      </c>
      <c r="J58" s="7"/>
      <c r="K58" s="7">
        <v>0</v>
      </c>
      <c r="L58" s="7"/>
      <c r="M58" s="7">
        <v>0</v>
      </c>
      <c r="N58" s="7"/>
      <c r="O58" s="7">
        <v>0</v>
      </c>
      <c r="P58" s="7"/>
      <c r="Q58" s="7">
        <v>249999</v>
      </c>
      <c r="R58" s="7"/>
      <c r="S58" s="7">
        <v>7770</v>
      </c>
      <c r="T58" s="7"/>
      <c r="U58" s="7">
        <v>1614207914</v>
      </c>
      <c r="V58" s="7"/>
      <c r="W58" s="7">
        <v>1930934401.2314999</v>
      </c>
      <c r="Y58" s="11">
        <v>6.2702422636484644E-5</v>
      </c>
    </row>
    <row r="59" spans="1:25" x14ac:dyDescent="0.55000000000000004">
      <c r="A59" s="3" t="s">
        <v>65</v>
      </c>
      <c r="C59" s="7">
        <v>10750602</v>
      </c>
      <c r="D59" s="7"/>
      <c r="E59" s="7">
        <v>171076326024</v>
      </c>
      <c r="F59" s="7"/>
      <c r="G59" s="7">
        <v>292065759641.67297</v>
      </c>
      <c r="H59" s="7"/>
      <c r="I59" s="7">
        <v>0</v>
      </c>
      <c r="J59" s="7"/>
      <c r="K59" s="7">
        <v>0</v>
      </c>
      <c r="L59" s="7"/>
      <c r="M59" s="7">
        <v>0</v>
      </c>
      <c r="N59" s="7"/>
      <c r="O59" s="7">
        <v>0</v>
      </c>
      <c r="P59" s="7"/>
      <c r="Q59" s="7">
        <v>10750602</v>
      </c>
      <c r="R59" s="7"/>
      <c r="S59" s="7">
        <v>25810</v>
      </c>
      <c r="T59" s="7"/>
      <c r="U59" s="7">
        <v>171076326024</v>
      </c>
      <c r="V59" s="7"/>
      <c r="W59" s="7">
        <v>275822073046.16101</v>
      </c>
      <c r="Y59" s="11">
        <v>8.9566544495668036E-3</v>
      </c>
    </row>
    <row r="60" spans="1:25" x14ac:dyDescent="0.55000000000000004">
      <c r="A60" s="3" t="s">
        <v>66</v>
      </c>
      <c r="C60" s="7">
        <v>11771160</v>
      </c>
      <c r="D60" s="7"/>
      <c r="E60" s="7">
        <v>209293934385</v>
      </c>
      <c r="F60" s="7"/>
      <c r="G60" s="7">
        <v>259881910691.57999</v>
      </c>
      <c r="H60" s="7"/>
      <c r="I60" s="7">
        <v>0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v>11771160</v>
      </c>
      <c r="R60" s="7"/>
      <c r="S60" s="7">
        <v>20700</v>
      </c>
      <c r="T60" s="7"/>
      <c r="U60" s="7">
        <v>209293934385</v>
      </c>
      <c r="V60" s="7"/>
      <c r="W60" s="7">
        <v>242213217078.60001</v>
      </c>
      <c r="Y60" s="11">
        <v>7.8652881712184923E-3</v>
      </c>
    </row>
    <row r="61" spans="1:25" x14ac:dyDescent="0.55000000000000004">
      <c r="A61" s="3" t="s">
        <v>67</v>
      </c>
      <c r="C61" s="7">
        <v>10054271</v>
      </c>
      <c r="D61" s="7"/>
      <c r="E61" s="7">
        <v>129213103591</v>
      </c>
      <c r="F61" s="7"/>
      <c r="G61" s="7">
        <v>169006117160.47</v>
      </c>
      <c r="H61" s="7"/>
      <c r="I61" s="7">
        <v>0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v>10054271</v>
      </c>
      <c r="R61" s="7"/>
      <c r="S61" s="7">
        <v>14280</v>
      </c>
      <c r="T61" s="7"/>
      <c r="U61" s="7">
        <v>129213103591</v>
      </c>
      <c r="V61" s="7"/>
      <c r="W61" s="7">
        <v>142720718690.21399</v>
      </c>
      <c r="Y61" s="11">
        <v>4.6345100157670982E-3</v>
      </c>
    </row>
    <row r="62" spans="1:25" x14ac:dyDescent="0.55000000000000004">
      <c r="A62" s="3" t="s">
        <v>68</v>
      </c>
      <c r="C62" s="7">
        <v>54619737</v>
      </c>
      <c r="D62" s="7"/>
      <c r="E62" s="7">
        <v>409680381794</v>
      </c>
      <c r="F62" s="7"/>
      <c r="G62" s="7">
        <v>296449332624.08099</v>
      </c>
      <c r="H62" s="7"/>
      <c r="I62" s="7">
        <v>0</v>
      </c>
      <c r="J62" s="7"/>
      <c r="K62" s="7">
        <v>0</v>
      </c>
      <c r="L62" s="7"/>
      <c r="M62" s="7">
        <v>-7678694</v>
      </c>
      <c r="N62" s="7"/>
      <c r="O62" s="7">
        <v>39965404221</v>
      </c>
      <c r="P62" s="7"/>
      <c r="Q62" s="7">
        <v>46941043</v>
      </c>
      <c r="R62" s="7"/>
      <c r="S62" s="7">
        <v>4784</v>
      </c>
      <c r="T62" s="7"/>
      <c r="U62" s="7">
        <v>352085628281</v>
      </c>
      <c r="V62" s="7"/>
      <c r="W62" s="7">
        <v>223229782311.21399</v>
      </c>
      <c r="Y62" s="11">
        <v>7.2488470590203625E-3</v>
      </c>
    </row>
    <row r="63" spans="1:25" x14ac:dyDescent="0.55000000000000004">
      <c r="A63" s="3" t="s">
        <v>69</v>
      </c>
      <c r="C63" s="7">
        <v>315750288</v>
      </c>
      <c r="D63" s="7"/>
      <c r="E63" s="7">
        <v>740185392863</v>
      </c>
      <c r="F63" s="7"/>
      <c r="G63" s="7">
        <v>1779651823368.8899</v>
      </c>
      <c r="H63" s="7"/>
      <c r="I63" s="7">
        <v>0</v>
      </c>
      <c r="J63" s="7"/>
      <c r="K63" s="7">
        <v>0</v>
      </c>
      <c r="L63" s="7"/>
      <c r="M63" s="7">
        <v>-7000000</v>
      </c>
      <c r="N63" s="7"/>
      <c r="O63" s="7">
        <v>39593011881</v>
      </c>
      <c r="P63" s="7"/>
      <c r="Q63" s="7">
        <v>308750288</v>
      </c>
      <c r="R63" s="7"/>
      <c r="S63" s="7">
        <v>5420</v>
      </c>
      <c r="T63" s="7"/>
      <c r="U63" s="7">
        <v>723775913767</v>
      </c>
      <c r="V63" s="7"/>
      <c r="W63" s="7">
        <v>1663469672922.29</v>
      </c>
      <c r="Y63" s="11">
        <v>5.4017152736015366E-2</v>
      </c>
    </row>
    <row r="64" spans="1:25" x14ac:dyDescent="0.55000000000000004">
      <c r="A64" s="3" t="s">
        <v>70</v>
      </c>
      <c r="C64" s="7">
        <v>29800000</v>
      </c>
      <c r="D64" s="7"/>
      <c r="E64" s="7">
        <v>50069057514</v>
      </c>
      <c r="F64" s="7"/>
      <c r="G64" s="7">
        <v>61763308650</v>
      </c>
      <c r="H64" s="7"/>
      <c r="I64" s="7">
        <v>0</v>
      </c>
      <c r="J64" s="7"/>
      <c r="K64" s="7">
        <v>0</v>
      </c>
      <c r="L64" s="7"/>
      <c r="M64" s="7">
        <v>0</v>
      </c>
      <c r="N64" s="7"/>
      <c r="O64" s="7">
        <v>0</v>
      </c>
      <c r="P64" s="7"/>
      <c r="Q64" s="7">
        <v>29800000</v>
      </c>
      <c r="R64" s="7"/>
      <c r="S64" s="7">
        <v>1985</v>
      </c>
      <c r="T64" s="7"/>
      <c r="U64" s="7">
        <v>50069057514</v>
      </c>
      <c r="V64" s="7"/>
      <c r="W64" s="7">
        <v>58801039650</v>
      </c>
      <c r="Y64" s="11">
        <v>1.909421489019792E-3</v>
      </c>
    </row>
    <row r="65" spans="1:25" x14ac:dyDescent="0.55000000000000004">
      <c r="A65" s="3" t="s">
        <v>71</v>
      </c>
      <c r="C65" s="7">
        <v>84593632</v>
      </c>
      <c r="D65" s="7"/>
      <c r="E65" s="7">
        <v>105798529195</v>
      </c>
      <c r="F65" s="7"/>
      <c r="G65" s="7">
        <v>120333219142.01801</v>
      </c>
      <c r="H65" s="7"/>
      <c r="I65" s="7">
        <v>0</v>
      </c>
      <c r="J65" s="7"/>
      <c r="K65" s="7">
        <v>0</v>
      </c>
      <c r="L65" s="7"/>
      <c r="M65" s="7">
        <v>0</v>
      </c>
      <c r="N65" s="7"/>
      <c r="O65" s="7">
        <v>0</v>
      </c>
      <c r="P65" s="7"/>
      <c r="Q65" s="7">
        <v>84593632</v>
      </c>
      <c r="R65" s="7"/>
      <c r="S65" s="7">
        <v>1318</v>
      </c>
      <c r="T65" s="7"/>
      <c r="U65" s="7">
        <v>105798529195</v>
      </c>
      <c r="V65" s="7"/>
      <c r="W65" s="7">
        <v>110831015254.493</v>
      </c>
      <c r="Y65" s="11">
        <v>3.5989690562692168E-3</v>
      </c>
    </row>
    <row r="66" spans="1:25" x14ac:dyDescent="0.55000000000000004">
      <c r="A66" s="3" t="s">
        <v>72</v>
      </c>
      <c r="C66" s="7">
        <v>32387702</v>
      </c>
      <c r="D66" s="7"/>
      <c r="E66" s="7">
        <v>753895381067</v>
      </c>
      <c r="F66" s="7"/>
      <c r="G66" s="7">
        <v>1998665300346.05</v>
      </c>
      <c r="H66" s="7"/>
      <c r="I66" s="7">
        <v>0</v>
      </c>
      <c r="J66" s="7"/>
      <c r="K66" s="7">
        <v>0</v>
      </c>
      <c r="L66" s="7"/>
      <c r="M66" s="7">
        <v>-2550000</v>
      </c>
      <c r="N66" s="7"/>
      <c r="O66" s="7">
        <v>158882988103</v>
      </c>
      <c r="P66" s="7"/>
      <c r="Q66" s="7">
        <v>29837702</v>
      </c>
      <c r="R66" s="7"/>
      <c r="S66" s="7">
        <v>54660</v>
      </c>
      <c r="T66" s="7"/>
      <c r="U66" s="7">
        <v>694538492401</v>
      </c>
      <c r="V66" s="7"/>
      <c r="W66" s="7">
        <v>1621224765011.6499</v>
      </c>
      <c r="Y66" s="11">
        <v>5.2645351566403924E-2</v>
      </c>
    </row>
    <row r="67" spans="1:25" x14ac:dyDescent="0.55000000000000004">
      <c r="A67" s="3" t="s">
        <v>73</v>
      </c>
      <c r="C67" s="7">
        <v>25125252</v>
      </c>
      <c r="D67" s="7"/>
      <c r="E67" s="7">
        <v>325364067288</v>
      </c>
      <c r="F67" s="7"/>
      <c r="G67" s="7">
        <v>204051932652.40201</v>
      </c>
      <c r="H67" s="7"/>
      <c r="I67" s="7">
        <v>0</v>
      </c>
      <c r="J67" s="7"/>
      <c r="K67" s="7">
        <v>0</v>
      </c>
      <c r="L67" s="7"/>
      <c r="M67" s="7">
        <v>0</v>
      </c>
      <c r="N67" s="7"/>
      <c r="O67" s="7">
        <v>0</v>
      </c>
      <c r="P67" s="7"/>
      <c r="Q67" s="7">
        <v>25125252</v>
      </c>
      <c r="R67" s="7"/>
      <c r="S67" s="7">
        <v>7350</v>
      </c>
      <c r="T67" s="7"/>
      <c r="U67" s="7">
        <v>325364067288</v>
      </c>
      <c r="V67" s="7"/>
      <c r="W67" s="7">
        <v>183571812116.91</v>
      </c>
      <c r="Y67" s="11">
        <v>5.9610504324532259E-3</v>
      </c>
    </row>
    <row r="68" spans="1:25" x14ac:dyDescent="0.55000000000000004">
      <c r="A68" s="3" t="s">
        <v>74</v>
      </c>
      <c r="C68" s="7">
        <v>27038968</v>
      </c>
      <c r="D68" s="7"/>
      <c r="E68" s="7">
        <v>141273308250</v>
      </c>
      <c r="F68" s="7"/>
      <c r="G68" s="7">
        <v>255879380056.608</v>
      </c>
      <c r="H68" s="7"/>
      <c r="I68" s="7">
        <v>0</v>
      </c>
      <c r="J68" s="7"/>
      <c r="K68" s="7">
        <v>0</v>
      </c>
      <c r="L68" s="7"/>
      <c r="M68" s="7">
        <v>0</v>
      </c>
      <c r="N68" s="7"/>
      <c r="O68" s="7">
        <v>0</v>
      </c>
      <c r="P68" s="7"/>
      <c r="Q68" s="7">
        <v>27038968</v>
      </c>
      <c r="R68" s="7"/>
      <c r="S68" s="7">
        <v>9520</v>
      </c>
      <c r="T68" s="7"/>
      <c r="U68" s="7">
        <v>141273308250</v>
      </c>
      <c r="V68" s="7"/>
      <c r="W68" s="7">
        <v>255879380056.608</v>
      </c>
      <c r="Y68" s="11">
        <v>8.3090637476024576E-3</v>
      </c>
    </row>
    <row r="69" spans="1:25" x14ac:dyDescent="0.55000000000000004">
      <c r="A69" s="3" t="s">
        <v>75</v>
      </c>
      <c r="C69" s="7">
        <v>10159100</v>
      </c>
      <c r="D69" s="7"/>
      <c r="E69" s="7">
        <v>457063478144</v>
      </c>
      <c r="F69" s="7"/>
      <c r="G69" s="7">
        <v>236005528906.35001</v>
      </c>
      <c r="H69" s="7"/>
      <c r="I69" s="7">
        <v>0</v>
      </c>
      <c r="J69" s="7"/>
      <c r="K69" s="7">
        <v>0</v>
      </c>
      <c r="L69" s="7"/>
      <c r="M69" s="7">
        <v>-300000</v>
      </c>
      <c r="N69" s="7"/>
      <c r="O69" s="7">
        <v>6632678072</v>
      </c>
      <c r="P69" s="7"/>
      <c r="Q69" s="7">
        <v>9859100</v>
      </c>
      <c r="R69" s="7"/>
      <c r="S69" s="7">
        <v>19820</v>
      </c>
      <c r="T69" s="7"/>
      <c r="U69" s="7">
        <v>443566313687</v>
      </c>
      <c r="V69" s="7"/>
      <c r="W69" s="7">
        <v>194244688196.10001</v>
      </c>
      <c r="Y69" s="11">
        <v>6.3076262592847284E-3</v>
      </c>
    </row>
    <row r="70" spans="1:25" x14ac:dyDescent="0.55000000000000004">
      <c r="A70" s="3" t="s">
        <v>76</v>
      </c>
      <c r="C70" s="7">
        <v>1600000</v>
      </c>
      <c r="D70" s="7"/>
      <c r="E70" s="7">
        <v>22087637372</v>
      </c>
      <c r="F70" s="7"/>
      <c r="G70" s="7">
        <v>27578923200</v>
      </c>
      <c r="H70" s="7"/>
      <c r="I70" s="7">
        <v>0</v>
      </c>
      <c r="J70" s="7"/>
      <c r="K70" s="7">
        <v>0</v>
      </c>
      <c r="L70" s="7"/>
      <c r="M70" s="7">
        <v>-800000</v>
      </c>
      <c r="N70" s="7"/>
      <c r="O70" s="7">
        <v>14624463705</v>
      </c>
      <c r="P70" s="7"/>
      <c r="Q70" s="7">
        <v>800000</v>
      </c>
      <c r="R70" s="7"/>
      <c r="S70" s="7">
        <v>15190</v>
      </c>
      <c r="T70" s="7"/>
      <c r="U70" s="7">
        <v>11043818685</v>
      </c>
      <c r="V70" s="7"/>
      <c r="W70" s="7">
        <v>12079695600</v>
      </c>
      <c r="Y70" s="11">
        <v>3.9225888686234868E-4</v>
      </c>
    </row>
    <row r="71" spans="1:25" x14ac:dyDescent="0.55000000000000004">
      <c r="A71" s="3" t="s">
        <v>77</v>
      </c>
      <c r="C71" s="7">
        <v>99200000</v>
      </c>
      <c r="D71" s="7"/>
      <c r="E71" s="7">
        <v>323887170972</v>
      </c>
      <c r="F71" s="7"/>
      <c r="G71" s="7">
        <v>343359184320</v>
      </c>
      <c r="H71" s="7"/>
      <c r="I71" s="7">
        <v>0</v>
      </c>
      <c r="J71" s="7"/>
      <c r="K71" s="7">
        <v>0</v>
      </c>
      <c r="L71" s="7"/>
      <c r="M71" s="7">
        <v>0</v>
      </c>
      <c r="N71" s="7"/>
      <c r="O71" s="7">
        <v>0</v>
      </c>
      <c r="P71" s="7"/>
      <c r="Q71" s="7">
        <v>99200000</v>
      </c>
      <c r="R71" s="7"/>
      <c r="S71" s="7">
        <v>2845</v>
      </c>
      <c r="T71" s="7"/>
      <c r="U71" s="7">
        <v>323887170972</v>
      </c>
      <c r="V71" s="7"/>
      <c r="W71" s="7">
        <v>280544767200</v>
      </c>
      <c r="Y71" s="11">
        <v>9.1100125152929149E-3</v>
      </c>
    </row>
    <row r="72" spans="1:25" x14ac:dyDescent="0.55000000000000004">
      <c r="A72" s="3" t="s">
        <v>78</v>
      </c>
      <c r="C72" s="7">
        <v>41027209</v>
      </c>
      <c r="D72" s="7"/>
      <c r="E72" s="7">
        <v>220965051377</v>
      </c>
      <c r="F72" s="7"/>
      <c r="G72" s="7">
        <v>337276213070.341</v>
      </c>
      <c r="H72" s="7"/>
      <c r="I72" s="7">
        <v>0</v>
      </c>
      <c r="J72" s="7"/>
      <c r="K72" s="7">
        <v>0</v>
      </c>
      <c r="L72" s="7"/>
      <c r="M72" s="7">
        <v>0</v>
      </c>
      <c r="N72" s="7"/>
      <c r="O72" s="7">
        <v>0</v>
      </c>
      <c r="P72" s="7"/>
      <c r="Q72" s="7">
        <v>41027209</v>
      </c>
      <c r="R72" s="7"/>
      <c r="S72" s="7">
        <v>8310</v>
      </c>
      <c r="T72" s="7"/>
      <c r="U72" s="7">
        <v>220965051377</v>
      </c>
      <c r="V72" s="7"/>
      <c r="W72" s="7">
        <v>338907536954.599</v>
      </c>
      <c r="Y72" s="11">
        <v>1.1005202249887101E-2</v>
      </c>
    </row>
    <row r="73" spans="1:25" x14ac:dyDescent="0.55000000000000004">
      <c r="A73" s="3" t="s">
        <v>79</v>
      </c>
      <c r="C73" s="7">
        <v>92075843</v>
      </c>
      <c r="D73" s="7"/>
      <c r="E73" s="7">
        <v>155688455285</v>
      </c>
      <c r="F73" s="7"/>
      <c r="G73" s="7">
        <v>162736769303.319</v>
      </c>
      <c r="H73" s="7"/>
      <c r="I73" s="7">
        <v>0</v>
      </c>
      <c r="J73" s="7"/>
      <c r="K73" s="7">
        <v>0</v>
      </c>
      <c r="L73" s="7"/>
      <c r="M73" s="7">
        <v>0</v>
      </c>
      <c r="N73" s="7"/>
      <c r="O73" s="7">
        <v>0</v>
      </c>
      <c r="P73" s="7"/>
      <c r="Q73" s="7">
        <v>92075843</v>
      </c>
      <c r="R73" s="7"/>
      <c r="S73" s="7">
        <v>1764</v>
      </c>
      <c r="T73" s="7"/>
      <c r="U73" s="7">
        <v>155688455285</v>
      </c>
      <c r="V73" s="7"/>
      <c r="W73" s="7">
        <v>161455377419.04099</v>
      </c>
      <c r="Y73" s="11">
        <v>5.242872728045681E-3</v>
      </c>
    </row>
    <row r="74" spans="1:25" x14ac:dyDescent="0.55000000000000004">
      <c r="A74" s="3" t="s">
        <v>80</v>
      </c>
      <c r="C74" s="7">
        <v>46713330</v>
      </c>
      <c r="D74" s="7"/>
      <c r="E74" s="7">
        <v>321005101955</v>
      </c>
      <c r="F74" s="7"/>
      <c r="G74" s="7">
        <v>329226884517.28497</v>
      </c>
      <c r="H74" s="7"/>
      <c r="I74" s="7">
        <v>0</v>
      </c>
      <c r="J74" s="7"/>
      <c r="K74" s="7">
        <v>0</v>
      </c>
      <c r="L74" s="7"/>
      <c r="M74" s="7">
        <v>0</v>
      </c>
      <c r="N74" s="7"/>
      <c r="O74" s="7">
        <v>0</v>
      </c>
      <c r="P74" s="7"/>
      <c r="Q74" s="7">
        <v>46713330</v>
      </c>
      <c r="R74" s="7"/>
      <c r="S74" s="7">
        <v>6340</v>
      </c>
      <c r="T74" s="7"/>
      <c r="U74" s="7">
        <v>321005101955</v>
      </c>
      <c r="V74" s="7"/>
      <c r="W74" s="7">
        <v>294400345252.40997</v>
      </c>
      <c r="Y74" s="11">
        <v>9.5599388879138211E-3</v>
      </c>
    </row>
    <row r="75" spans="1:25" x14ac:dyDescent="0.55000000000000004">
      <c r="A75" s="3" t="s">
        <v>81</v>
      </c>
      <c r="C75" s="7">
        <v>20091077</v>
      </c>
      <c r="D75" s="7"/>
      <c r="E75" s="7">
        <v>254398447024</v>
      </c>
      <c r="F75" s="7"/>
      <c r="G75" s="7">
        <v>333524636033.89502</v>
      </c>
      <c r="H75" s="7"/>
      <c r="I75" s="7">
        <v>0</v>
      </c>
      <c r="J75" s="7"/>
      <c r="K75" s="7">
        <v>0</v>
      </c>
      <c r="L75" s="7"/>
      <c r="M75" s="7">
        <v>0</v>
      </c>
      <c r="N75" s="7"/>
      <c r="O75" s="7">
        <v>0</v>
      </c>
      <c r="P75" s="7"/>
      <c r="Q75" s="7">
        <v>20091077</v>
      </c>
      <c r="R75" s="7"/>
      <c r="S75" s="7">
        <v>14790</v>
      </c>
      <c r="T75" s="7"/>
      <c r="U75" s="7">
        <v>254398447024</v>
      </c>
      <c r="V75" s="7"/>
      <c r="W75" s="7">
        <v>295379004008.461</v>
      </c>
      <c r="Y75" s="11">
        <v>9.5917184630768468E-3</v>
      </c>
    </row>
    <row r="76" spans="1:25" x14ac:dyDescent="0.55000000000000004">
      <c r="A76" s="3" t="s">
        <v>82</v>
      </c>
      <c r="C76" s="7">
        <v>22742425</v>
      </c>
      <c r="D76" s="7"/>
      <c r="E76" s="7">
        <v>239957351755</v>
      </c>
      <c r="F76" s="7"/>
      <c r="G76" s="7">
        <v>225845004636.78799</v>
      </c>
      <c r="H76" s="7"/>
      <c r="I76" s="7">
        <v>0</v>
      </c>
      <c r="J76" s="7"/>
      <c r="K76" s="7">
        <v>0</v>
      </c>
      <c r="L76" s="7"/>
      <c r="M76" s="7">
        <v>0</v>
      </c>
      <c r="N76" s="7"/>
      <c r="O76" s="7">
        <v>0</v>
      </c>
      <c r="P76" s="7"/>
      <c r="Q76" s="7">
        <v>22742425</v>
      </c>
      <c r="R76" s="7"/>
      <c r="S76" s="7">
        <v>8810</v>
      </c>
      <c r="T76" s="7"/>
      <c r="U76" s="7">
        <v>239957351755</v>
      </c>
      <c r="V76" s="7"/>
      <c r="W76" s="7">
        <v>199168617702.71201</v>
      </c>
      <c r="Y76" s="11">
        <v>6.4675189561878106E-3</v>
      </c>
    </row>
    <row r="77" spans="1:25" x14ac:dyDescent="0.55000000000000004">
      <c r="A77" s="3" t="s">
        <v>83</v>
      </c>
      <c r="C77" s="7">
        <v>4197998</v>
      </c>
      <c r="D77" s="7"/>
      <c r="E77" s="7">
        <v>39207399078</v>
      </c>
      <c r="F77" s="7"/>
      <c r="G77" s="7">
        <v>42356152105.785004</v>
      </c>
      <c r="H77" s="7"/>
      <c r="I77" s="7">
        <v>1020096</v>
      </c>
      <c r="J77" s="7"/>
      <c r="K77" s="7">
        <v>9925759742</v>
      </c>
      <c r="L77" s="7"/>
      <c r="M77" s="7">
        <v>0</v>
      </c>
      <c r="N77" s="7"/>
      <c r="O77" s="7">
        <v>0</v>
      </c>
      <c r="P77" s="7"/>
      <c r="Q77" s="7">
        <v>5218094</v>
      </c>
      <c r="R77" s="7"/>
      <c r="S77" s="7">
        <v>8490</v>
      </c>
      <c r="T77" s="7"/>
      <c r="U77" s="7">
        <v>49133158820</v>
      </c>
      <c r="V77" s="7"/>
      <c r="W77" s="7">
        <v>44038023432.542999</v>
      </c>
      <c r="Y77" s="11">
        <v>1.4300282576050463E-3</v>
      </c>
    </row>
    <row r="78" spans="1:25" x14ac:dyDescent="0.55000000000000004">
      <c r="A78" s="3" t="s">
        <v>84</v>
      </c>
      <c r="C78" s="7">
        <v>250000</v>
      </c>
      <c r="D78" s="7"/>
      <c r="E78" s="7">
        <v>3653564425</v>
      </c>
      <c r="F78" s="7"/>
      <c r="G78" s="7">
        <v>4331572875</v>
      </c>
      <c r="H78" s="7"/>
      <c r="I78" s="7">
        <v>0</v>
      </c>
      <c r="J78" s="7"/>
      <c r="K78" s="7">
        <v>0</v>
      </c>
      <c r="L78" s="7"/>
      <c r="M78" s="7">
        <v>0</v>
      </c>
      <c r="N78" s="7"/>
      <c r="O78" s="7">
        <v>0</v>
      </c>
      <c r="P78" s="7"/>
      <c r="Q78" s="7">
        <v>250000</v>
      </c>
      <c r="R78" s="7"/>
      <c r="S78" s="7">
        <v>15760</v>
      </c>
      <c r="T78" s="7"/>
      <c r="U78" s="7">
        <v>3653564425</v>
      </c>
      <c r="V78" s="7"/>
      <c r="W78" s="7">
        <v>3916557000</v>
      </c>
      <c r="Y78" s="11">
        <v>1.2718071216570554E-4</v>
      </c>
    </row>
    <row r="79" spans="1:25" x14ac:dyDescent="0.55000000000000004">
      <c r="A79" s="3" t="s">
        <v>85</v>
      </c>
      <c r="C79" s="7">
        <v>10391533</v>
      </c>
      <c r="D79" s="7"/>
      <c r="E79" s="7">
        <v>48818315474</v>
      </c>
      <c r="F79" s="7"/>
      <c r="G79" s="7">
        <v>50130050496.588402</v>
      </c>
      <c r="H79" s="7"/>
      <c r="I79" s="7">
        <v>11121242</v>
      </c>
      <c r="J79" s="7"/>
      <c r="K79" s="7">
        <v>48254481982</v>
      </c>
      <c r="L79" s="7"/>
      <c r="M79" s="7">
        <v>0</v>
      </c>
      <c r="N79" s="7"/>
      <c r="O79" s="7">
        <v>0</v>
      </c>
      <c r="P79" s="7"/>
      <c r="Q79" s="7">
        <v>21512775</v>
      </c>
      <c r="R79" s="7"/>
      <c r="S79" s="7">
        <v>3961</v>
      </c>
      <c r="T79" s="7"/>
      <c r="U79" s="7">
        <v>97072797456</v>
      </c>
      <c r="V79" s="7"/>
      <c r="W79" s="7">
        <v>84705089769.438797</v>
      </c>
      <c r="Y79" s="11">
        <v>2.750592839817535E-3</v>
      </c>
    </row>
    <row r="80" spans="1:25" x14ac:dyDescent="0.55000000000000004">
      <c r="A80" s="3" t="s">
        <v>86</v>
      </c>
      <c r="C80" s="7">
        <v>182602419</v>
      </c>
      <c r="D80" s="7"/>
      <c r="E80" s="7">
        <v>375114718424</v>
      </c>
      <c r="F80" s="7"/>
      <c r="G80" s="7">
        <v>576313092377.06604</v>
      </c>
      <c r="H80" s="7"/>
      <c r="I80" s="7">
        <v>100000</v>
      </c>
      <c r="J80" s="7"/>
      <c r="K80" s="7">
        <v>275528859</v>
      </c>
      <c r="L80" s="7"/>
      <c r="M80" s="7">
        <v>0</v>
      </c>
      <c r="N80" s="7"/>
      <c r="O80" s="7">
        <v>0</v>
      </c>
      <c r="P80" s="7"/>
      <c r="Q80" s="7">
        <v>182702419</v>
      </c>
      <c r="R80" s="7"/>
      <c r="S80" s="7">
        <v>2757</v>
      </c>
      <c r="T80" s="7"/>
      <c r="U80" s="7">
        <v>375390247283</v>
      </c>
      <c r="V80" s="7"/>
      <c r="W80" s="7">
        <v>500713491296.36102</v>
      </c>
      <c r="Y80" s="11">
        <v>1.6259459115250462E-2</v>
      </c>
    </row>
    <row r="81" spans="1:25" x14ac:dyDescent="0.55000000000000004">
      <c r="A81" s="3" t="s">
        <v>87</v>
      </c>
      <c r="C81" s="7">
        <v>41475221</v>
      </c>
      <c r="D81" s="7"/>
      <c r="E81" s="7">
        <v>156258493328</v>
      </c>
      <c r="F81" s="7"/>
      <c r="G81" s="7">
        <v>153534723352.12601</v>
      </c>
      <c r="H81" s="7"/>
      <c r="I81" s="7">
        <v>19127042</v>
      </c>
      <c r="J81" s="7"/>
      <c r="K81" s="7">
        <v>67158607527</v>
      </c>
      <c r="L81" s="7"/>
      <c r="M81" s="7">
        <v>0</v>
      </c>
      <c r="N81" s="7"/>
      <c r="O81" s="7">
        <v>0</v>
      </c>
      <c r="P81" s="7"/>
      <c r="Q81" s="7">
        <v>60602263</v>
      </c>
      <c r="R81" s="7"/>
      <c r="S81" s="7">
        <v>3358</v>
      </c>
      <c r="T81" s="7"/>
      <c r="U81" s="7">
        <v>223417100855</v>
      </c>
      <c r="V81" s="7"/>
      <c r="W81" s="7">
        <v>202291559879.034</v>
      </c>
      <c r="Y81" s="11">
        <v>6.5689289471663531E-3</v>
      </c>
    </row>
    <row r="82" spans="1:25" x14ac:dyDescent="0.55000000000000004">
      <c r="A82" s="3" t="s">
        <v>88</v>
      </c>
      <c r="C82" s="7">
        <v>99657472</v>
      </c>
      <c r="D82" s="7"/>
      <c r="E82" s="7">
        <v>249781581121</v>
      </c>
      <c r="F82" s="7"/>
      <c r="G82" s="7">
        <v>724161568404.09595</v>
      </c>
      <c r="H82" s="7"/>
      <c r="I82" s="7">
        <v>39632565</v>
      </c>
      <c r="J82" s="7"/>
      <c r="K82" s="7">
        <v>0</v>
      </c>
      <c r="L82" s="7"/>
      <c r="M82" s="7">
        <v>0</v>
      </c>
      <c r="N82" s="7"/>
      <c r="O82" s="7">
        <v>0</v>
      </c>
      <c r="P82" s="7"/>
      <c r="Q82" s="7">
        <v>139290037</v>
      </c>
      <c r="R82" s="7"/>
      <c r="S82" s="7">
        <v>5660</v>
      </c>
      <c r="T82" s="7"/>
      <c r="U82" s="7">
        <v>249781581121</v>
      </c>
      <c r="V82" s="7"/>
      <c r="W82" s="7">
        <v>783690738843.95105</v>
      </c>
      <c r="Y82" s="11">
        <v>2.5448460544259068E-2</v>
      </c>
    </row>
    <row r="83" spans="1:25" x14ac:dyDescent="0.55000000000000004">
      <c r="A83" s="3" t="s">
        <v>89</v>
      </c>
      <c r="C83" s="7">
        <v>0</v>
      </c>
      <c r="D83" s="7"/>
      <c r="E83" s="7">
        <v>0</v>
      </c>
      <c r="F83" s="7"/>
      <c r="G83" s="7">
        <v>0</v>
      </c>
      <c r="H83" s="7"/>
      <c r="I83" s="7">
        <v>1932439</v>
      </c>
      <c r="J83" s="7"/>
      <c r="K83" s="7">
        <v>60441063874</v>
      </c>
      <c r="L83" s="7"/>
      <c r="M83" s="7">
        <v>0</v>
      </c>
      <c r="N83" s="7"/>
      <c r="O83" s="7">
        <v>0</v>
      </c>
      <c r="P83" s="7"/>
      <c r="Q83" s="7">
        <v>1932439</v>
      </c>
      <c r="R83" s="7"/>
      <c r="S83" s="7">
        <v>28800</v>
      </c>
      <c r="T83" s="7"/>
      <c r="U83" s="7">
        <v>60441063874</v>
      </c>
      <c r="V83" s="7"/>
      <c r="W83" s="7">
        <v>55323100452.959999</v>
      </c>
      <c r="Y83" s="11">
        <v>1.796483828735882E-3</v>
      </c>
    </row>
    <row r="84" spans="1:25" x14ac:dyDescent="0.55000000000000004">
      <c r="A84" s="3" t="s">
        <v>90</v>
      </c>
      <c r="C84" s="7">
        <v>0</v>
      </c>
      <c r="D84" s="7"/>
      <c r="E84" s="7">
        <v>0</v>
      </c>
      <c r="F84" s="7"/>
      <c r="G84" s="7">
        <v>0</v>
      </c>
      <c r="H84" s="7"/>
      <c r="I84" s="7">
        <v>3000000</v>
      </c>
      <c r="J84" s="7"/>
      <c r="K84" s="7">
        <v>8137382040</v>
      </c>
      <c r="L84" s="7"/>
      <c r="M84" s="7">
        <v>0</v>
      </c>
      <c r="N84" s="7"/>
      <c r="O84" s="7">
        <v>0</v>
      </c>
      <c r="P84" s="7"/>
      <c r="Q84" s="7">
        <v>3000000</v>
      </c>
      <c r="R84" s="7"/>
      <c r="S84" s="7">
        <v>3011</v>
      </c>
      <c r="T84" s="7"/>
      <c r="U84" s="7">
        <v>8137382040</v>
      </c>
      <c r="V84" s="7"/>
      <c r="W84" s="7">
        <v>8979253650</v>
      </c>
      <c r="Y84" s="11">
        <v>2.9157953629259349E-4</v>
      </c>
    </row>
    <row r="85" spans="1:25" x14ac:dyDescent="0.55000000000000004">
      <c r="A85" s="3" t="s">
        <v>91</v>
      </c>
      <c r="C85" s="7">
        <v>0</v>
      </c>
      <c r="D85" s="7"/>
      <c r="E85" s="7">
        <v>0</v>
      </c>
      <c r="F85" s="7"/>
      <c r="G85" s="7">
        <v>0</v>
      </c>
      <c r="H85" s="7"/>
      <c r="I85" s="7">
        <v>29171774</v>
      </c>
      <c r="J85" s="7"/>
      <c r="K85" s="7">
        <v>0</v>
      </c>
      <c r="L85" s="7"/>
      <c r="M85" s="7">
        <v>0</v>
      </c>
      <c r="N85" s="7"/>
      <c r="O85" s="7">
        <v>0</v>
      </c>
      <c r="P85" s="7"/>
      <c r="Q85" s="7">
        <v>29171774</v>
      </c>
      <c r="R85" s="7"/>
      <c r="S85" s="7">
        <v>1581</v>
      </c>
      <c r="T85" s="7"/>
      <c r="U85" s="7">
        <v>38039993296</v>
      </c>
      <c r="V85" s="7"/>
      <c r="W85" s="7">
        <v>45846157274.570702</v>
      </c>
      <c r="Y85" s="11">
        <v>1.4887430292067354E-3</v>
      </c>
    </row>
    <row r="86" spans="1:25" ht="24.75" thickBot="1" x14ac:dyDescent="0.6">
      <c r="A86" s="3" t="s">
        <v>92</v>
      </c>
      <c r="C86" s="7">
        <v>0</v>
      </c>
      <c r="D86" s="7"/>
      <c r="E86" s="7">
        <v>0</v>
      </c>
      <c r="F86" s="7"/>
      <c r="G86" s="7">
        <v>0</v>
      </c>
      <c r="H86" s="7"/>
      <c r="I86" s="7">
        <v>1800000</v>
      </c>
      <c r="J86" s="7"/>
      <c r="K86" s="7">
        <v>6385592856</v>
      </c>
      <c r="L86" s="7"/>
      <c r="M86" s="7">
        <v>-900000</v>
      </c>
      <c r="N86" s="7"/>
      <c r="O86" s="7">
        <v>3614365850</v>
      </c>
      <c r="P86" s="7"/>
      <c r="Q86" s="7">
        <v>900000</v>
      </c>
      <c r="R86" s="7"/>
      <c r="S86" s="7">
        <v>3931</v>
      </c>
      <c r="T86" s="7"/>
      <c r="U86" s="7">
        <v>3192796429</v>
      </c>
      <c r="V86" s="7"/>
      <c r="W86" s="7">
        <v>3516849495</v>
      </c>
      <c r="Y86" s="11">
        <v>1.1420117806371819E-4</v>
      </c>
    </row>
    <row r="87" spans="1:25" ht="24.75" thickBot="1" x14ac:dyDescent="0.6">
      <c r="A87" s="8" t="s">
        <v>93</v>
      </c>
      <c r="B87" s="8"/>
      <c r="C87" s="8" t="s">
        <v>93</v>
      </c>
      <c r="D87" s="8"/>
      <c r="E87" s="9">
        <f>SUM(E9:E86)</f>
        <v>18438429798084</v>
      </c>
      <c r="F87" s="8"/>
      <c r="G87" s="9">
        <f>SUM(G9:G86)</f>
        <v>29421552736987.074</v>
      </c>
      <c r="H87" s="8"/>
      <c r="I87" s="8" t="s">
        <v>93</v>
      </c>
      <c r="J87" s="8"/>
      <c r="K87" s="9">
        <f>SUM(K9:K86)</f>
        <v>465345676431</v>
      </c>
      <c r="L87" s="8"/>
      <c r="M87" s="8" t="s">
        <v>93</v>
      </c>
      <c r="N87" s="8"/>
      <c r="O87" s="9">
        <f>SUM(O9:O86)</f>
        <v>439968581299</v>
      </c>
      <c r="P87" s="8"/>
      <c r="Q87" s="8" t="s">
        <v>93</v>
      </c>
      <c r="R87" s="8"/>
      <c r="S87" s="8" t="s">
        <v>93</v>
      </c>
      <c r="T87" s="8"/>
      <c r="U87" s="9">
        <f>SUM(U9:U86)</f>
        <v>18649996750208</v>
      </c>
      <c r="V87" s="8"/>
      <c r="W87" s="9">
        <f>SUM(W9:W86)</f>
        <v>28085696597416.082</v>
      </c>
      <c r="Y87" s="12">
        <f>SUM(Y9:Y86)</f>
        <v>0.91201504150949686</v>
      </c>
    </row>
    <row r="88" spans="1:25" ht="24.75" thickTop="1" x14ac:dyDescent="0.55000000000000004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</row>
    <row r="90" spans="1:25" x14ac:dyDescent="0.55000000000000004">
      <c r="W90" s="5"/>
    </row>
  </sheetData>
  <autoFilter ref="A6:A87" xr:uid="{00000000-0001-0000-0000-000000000000}"/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14"/>
  <sheetViews>
    <sheetView rightToLeft="1" workbookViewId="0">
      <selection activeCell="G24" sqref="G24"/>
    </sheetView>
  </sheetViews>
  <sheetFormatPr defaultRowHeight="24" x14ac:dyDescent="0.55000000000000004"/>
  <cols>
    <col min="1" max="1" width="32.140625" style="3" bestFit="1" customWidth="1"/>
    <col min="2" max="2" width="1" style="3" customWidth="1"/>
    <col min="3" max="3" width="20" style="3" customWidth="1"/>
    <col min="4" max="4" width="1" style="3" customWidth="1"/>
    <col min="5" max="5" width="35" style="3" customWidth="1"/>
    <col min="6" max="6" width="1" style="3" customWidth="1"/>
    <col min="7" max="7" width="24" style="3" customWidth="1"/>
    <col min="8" max="8" width="1" style="3" customWidth="1"/>
    <col min="9" max="9" width="23" style="3" customWidth="1"/>
    <col min="10" max="10" width="1" style="3" customWidth="1"/>
    <col min="11" max="11" width="22" style="3" customWidth="1"/>
    <col min="12" max="12" width="1" style="3" customWidth="1"/>
    <col min="13" max="13" width="24" style="3" customWidth="1"/>
    <col min="14" max="14" width="1" style="3" customWidth="1"/>
    <col min="15" max="15" width="23" style="3" customWidth="1"/>
    <col min="16" max="16" width="1" style="3" customWidth="1"/>
    <col min="17" max="17" width="22" style="3" customWidth="1"/>
    <col min="18" max="18" width="1" style="3" customWidth="1"/>
    <col min="19" max="19" width="24" style="3" customWidth="1"/>
    <col min="20" max="20" width="1" style="3" customWidth="1"/>
    <col min="21" max="21" width="9.140625" style="3" customWidth="1"/>
    <col min="22" max="16384" width="9.140625" style="3"/>
  </cols>
  <sheetData>
    <row r="2" spans="1:2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21" ht="24.75" x14ac:dyDescent="0.55000000000000004">
      <c r="A3" s="1" t="s">
        <v>121</v>
      </c>
      <c r="B3" s="1" t="s">
        <v>121</v>
      </c>
      <c r="C3" s="1" t="s">
        <v>121</v>
      </c>
      <c r="D3" s="1" t="s">
        <v>121</v>
      </c>
      <c r="E3" s="1" t="s">
        <v>121</v>
      </c>
      <c r="F3" s="1" t="s">
        <v>121</v>
      </c>
      <c r="G3" s="1" t="s">
        <v>121</v>
      </c>
      <c r="H3" s="1" t="s">
        <v>121</v>
      </c>
      <c r="I3" s="1" t="s">
        <v>121</v>
      </c>
      <c r="J3" s="1" t="s">
        <v>121</v>
      </c>
      <c r="K3" s="1" t="s">
        <v>121</v>
      </c>
      <c r="L3" s="1" t="s">
        <v>121</v>
      </c>
      <c r="M3" s="1" t="s">
        <v>121</v>
      </c>
      <c r="N3" s="1" t="s">
        <v>121</v>
      </c>
      <c r="O3" s="1" t="s">
        <v>121</v>
      </c>
      <c r="P3" s="1" t="s">
        <v>121</v>
      </c>
      <c r="Q3" s="1" t="s">
        <v>121</v>
      </c>
      <c r="R3" s="1" t="s">
        <v>121</v>
      </c>
      <c r="S3" s="1" t="s">
        <v>121</v>
      </c>
    </row>
    <row r="4" spans="1:2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21" ht="24.75" x14ac:dyDescent="0.55000000000000004">
      <c r="A6" s="2" t="s">
        <v>3</v>
      </c>
      <c r="C6" s="2" t="s">
        <v>130</v>
      </c>
      <c r="D6" s="2" t="s">
        <v>130</v>
      </c>
      <c r="E6" s="2" t="s">
        <v>130</v>
      </c>
      <c r="F6" s="2" t="s">
        <v>130</v>
      </c>
      <c r="G6" s="2" t="s">
        <v>130</v>
      </c>
      <c r="I6" s="2" t="s">
        <v>123</v>
      </c>
      <c r="J6" s="2" t="s">
        <v>123</v>
      </c>
      <c r="K6" s="2" t="s">
        <v>123</v>
      </c>
      <c r="L6" s="2" t="s">
        <v>123</v>
      </c>
      <c r="M6" s="2" t="s">
        <v>123</v>
      </c>
      <c r="O6" s="2" t="s">
        <v>124</v>
      </c>
      <c r="P6" s="2" t="s">
        <v>124</v>
      </c>
      <c r="Q6" s="2" t="s">
        <v>124</v>
      </c>
      <c r="R6" s="2" t="s">
        <v>124</v>
      </c>
      <c r="S6" s="2" t="s">
        <v>124</v>
      </c>
    </row>
    <row r="7" spans="1:21" ht="24.75" x14ac:dyDescent="0.55000000000000004">
      <c r="A7" s="2" t="s">
        <v>3</v>
      </c>
      <c r="C7" s="2" t="s">
        <v>131</v>
      </c>
      <c r="E7" s="2" t="s">
        <v>132</v>
      </c>
      <c r="G7" s="2" t="s">
        <v>133</v>
      </c>
      <c r="I7" s="2" t="s">
        <v>134</v>
      </c>
      <c r="K7" s="2" t="s">
        <v>127</v>
      </c>
      <c r="M7" s="2" t="s">
        <v>135</v>
      </c>
      <c r="O7" s="2" t="s">
        <v>134</v>
      </c>
      <c r="Q7" s="2" t="s">
        <v>127</v>
      </c>
      <c r="S7" s="2" t="s">
        <v>135</v>
      </c>
    </row>
    <row r="8" spans="1:21" x14ac:dyDescent="0.55000000000000004">
      <c r="A8" s="3" t="s">
        <v>79</v>
      </c>
      <c r="C8" s="8" t="s">
        <v>136</v>
      </c>
      <c r="D8" s="8"/>
      <c r="E8" s="15">
        <v>59075843</v>
      </c>
      <c r="F8" s="8"/>
      <c r="G8" s="15">
        <v>323</v>
      </c>
      <c r="H8" s="8"/>
      <c r="I8" s="15">
        <v>0</v>
      </c>
      <c r="J8" s="8"/>
      <c r="K8" s="15">
        <v>0</v>
      </c>
      <c r="L8" s="8"/>
      <c r="M8" s="15">
        <v>0</v>
      </c>
      <c r="N8" s="8"/>
      <c r="O8" s="15">
        <v>19081497289</v>
      </c>
      <c r="P8" s="8"/>
      <c r="Q8" s="15">
        <v>155555684</v>
      </c>
      <c r="R8" s="8"/>
      <c r="S8" s="15">
        <v>18925941605</v>
      </c>
      <c r="T8" s="8"/>
      <c r="U8" s="8"/>
    </row>
    <row r="9" spans="1:21" x14ac:dyDescent="0.55000000000000004">
      <c r="A9" s="3" t="s">
        <v>60</v>
      </c>
      <c r="C9" s="8" t="s">
        <v>137</v>
      </c>
      <c r="D9" s="8"/>
      <c r="E9" s="15">
        <v>12542356</v>
      </c>
      <c r="F9" s="8"/>
      <c r="G9" s="15">
        <v>7650</v>
      </c>
      <c r="H9" s="8"/>
      <c r="I9" s="15">
        <v>95949023400</v>
      </c>
      <c r="J9" s="8"/>
      <c r="K9" s="15">
        <v>13009074221</v>
      </c>
      <c r="L9" s="8"/>
      <c r="M9" s="15">
        <v>82939949179</v>
      </c>
      <c r="N9" s="8"/>
      <c r="O9" s="15">
        <v>95949023400</v>
      </c>
      <c r="P9" s="8"/>
      <c r="Q9" s="15">
        <v>13009074221</v>
      </c>
      <c r="R9" s="8"/>
      <c r="S9" s="15">
        <v>82939949179</v>
      </c>
      <c r="T9" s="8"/>
      <c r="U9" s="8"/>
    </row>
    <row r="10" spans="1:21" x14ac:dyDescent="0.55000000000000004">
      <c r="A10" s="3" t="s">
        <v>72</v>
      </c>
      <c r="C10" s="8" t="s">
        <v>138</v>
      </c>
      <c r="D10" s="8"/>
      <c r="E10" s="15">
        <v>32387702</v>
      </c>
      <c r="F10" s="8"/>
      <c r="G10" s="15">
        <v>7240</v>
      </c>
      <c r="H10" s="8"/>
      <c r="I10" s="15">
        <v>0</v>
      </c>
      <c r="J10" s="8"/>
      <c r="K10" s="15">
        <v>0</v>
      </c>
      <c r="L10" s="8"/>
      <c r="M10" s="15">
        <v>0</v>
      </c>
      <c r="N10" s="8"/>
      <c r="O10" s="15">
        <v>234486962480</v>
      </c>
      <c r="P10" s="8"/>
      <c r="Q10" s="15">
        <v>0</v>
      </c>
      <c r="R10" s="8"/>
      <c r="S10" s="15">
        <v>234486962480</v>
      </c>
      <c r="T10" s="8"/>
      <c r="U10" s="8"/>
    </row>
    <row r="11" spans="1:21" x14ac:dyDescent="0.55000000000000004">
      <c r="A11" s="3" t="s">
        <v>27</v>
      </c>
      <c r="C11" s="8" t="s">
        <v>139</v>
      </c>
      <c r="D11" s="8"/>
      <c r="E11" s="15">
        <v>3402614</v>
      </c>
      <c r="F11" s="8"/>
      <c r="G11" s="15">
        <v>37000</v>
      </c>
      <c r="H11" s="8"/>
      <c r="I11" s="15">
        <v>0</v>
      </c>
      <c r="J11" s="8"/>
      <c r="K11" s="15">
        <v>0</v>
      </c>
      <c r="L11" s="8"/>
      <c r="M11" s="15">
        <v>0</v>
      </c>
      <c r="N11" s="8"/>
      <c r="O11" s="15">
        <v>125896718000</v>
      </c>
      <c r="P11" s="8"/>
      <c r="Q11" s="15">
        <v>0</v>
      </c>
      <c r="R11" s="8"/>
      <c r="S11" s="15">
        <v>125896718000</v>
      </c>
      <c r="T11" s="8"/>
      <c r="U11" s="8"/>
    </row>
    <row r="12" spans="1:21" x14ac:dyDescent="0.55000000000000004">
      <c r="A12" s="3" t="s">
        <v>74</v>
      </c>
      <c r="C12" s="8" t="s">
        <v>140</v>
      </c>
      <c r="D12" s="8"/>
      <c r="E12" s="15">
        <v>27038968</v>
      </c>
      <c r="F12" s="8"/>
      <c r="G12" s="15">
        <v>1800</v>
      </c>
      <c r="H12" s="8"/>
      <c r="I12" s="15">
        <v>0</v>
      </c>
      <c r="J12" s="8"/>
      <c r="K12" s="15">
        <v>0</v>
      </c>
      <c r="L12" s="8"/>
      <c r="M12" s="15">
        <v>0</v>
      </c>
      <c r="N12" s="8"/>
      <c r="O12" s="15">
        <v>48670142400</v>
      </c>
      <c r="P12" s="8"/>
      <c r="Q12" s="15">
        <v>0</v>
      </c>
      <c r="R12" s="8"/>
      <c r="S12" s="15">
        <v>48670142400</v>
      </c>
      <c r="T12" s="8"/>
      <c r="U12" s="8"/>
    </row>
    <row r="13" spans="1:21" x14ac:dyDescent="0.55000000000000004">
      <c r="A13" s="3" t="s">
        <v>47</v>
      </c>
      <c r="C13" s="8" t="s">
        <v>141</v>
      </c>
      <c r="D13" s="8"/>
      <c r="E13" s="15">
        <v>408649836</v>
      </c>
      <c r="F13" s="8"/>
      <c r="G13" s="15">
        <v>150</v>
      </c>
      <c r="H13" s="8"/>
      <c r="I13" s="15">
        <v>0</v>
      </c>
      <c r="J13" s="8"/>
      <c r="K13" s="15">
        <v>0</v>
      </c>
      <c r="L13" s="8"/>
      <c r="M13" s="15">
        <v>0</v>
      </c>
      <c r="N13" s="8"/>
      <c r="O13" s="15">
        <v>61297475400</v>
      </c>
      <c r="P13" s="8"/>
      <c r="Q13" s="15">
        <v>0</v>
      </c>
      <c r="R13" s="8"/>
      <c r="S13" s="15">
        <v>61297475400</v>
      </c>
      <c r="T13" s="8"/>
      <c r="U13" s="8"/>
    </row>
    <row r="14" spans="1:21" ht="24.75" x14ac:dyDescent="0.6">
      <c r="A14" s="4" t="s">
        <v>93</v>
      </c>
      <c r="C14" s="8" t="s">
        <v>93</v>
      </c>
      <c r="D14" s="8"/>
      <c r="E14" s="8" t="s">
        <v>93</v>
      </c>
      <c r="F14" s="8"/>
      <c r="G14" s="8" t="s">
        <v>93</v>
      </c>
      <c r="H14" s="8"/>
      <c r="I14" s="9">
        <f>SUM(I8:I13)</f>
        <v>95949023400</v>
      </c>
      <c r="J14" s="8"/>
      <c r="K14" s="9">
        <f>SUM(K8:K13)</f>
        <v>13009074221</v>
      </c>
      <c r="L14" s="8"/>
      <c r="M14" s="9">
        <f>SUM(M8:M13)</f>
        <v>82939949179</v>
      </c>
      <c r="N14" s="8"/>
      <c r="O14" s="9">
        <f>SUM(O8:O13)</f>
        <v>585381818969</v>
      </c>
      <c r="P14" s="8"/>
      <c r="Q14" s="9">
        <f>SUM(Q8:Q13)</f>
        <v>13164629905</v>
      </c>
      <c r="R14" s="8"/>
      <c r="S14" s="9">
        <f>SUM(S8:S13)</f>
        <v>572217189064</v>
      </c>
      <c r="T14" s="8"/>
      <c r="U14" s="8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77"/>
  <sheetViews>
    <sheetView rightToLeft="1" topLeftCell="A59" zoomScale="118" zoomScaleNormal="118" workbookViewId="0">
      <selection activeCell="Q44" sqref="Q44:Q66"/>
    </sheetView>
  </sheetViews>
  <sheetFormatPr defaultRowHeight="24" x14ac:dyDescent="0.55000000000000004"/>
  <cols>
    <col min="1" max="1" width="35.5703125" style="3" bestFit="1" customWidth="1"/>
    <col min="2" max="2" width="1" style="3" customWidth="1"/>
    <col min="3" max="3" width="18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8" style="3" customWidth="1"/>
    <col min="10" max="10" width="1" style="3" customWidth="1"/>
    <col min="11" max="11" width="18" style="3" customWidth="1"/>
    <col min="12" max="12" width="1" style="3" customWidth="1"/>
    <col min="13" max="13" width="23" style="3" customWidth="1"/>
    <col min="14" max="14" width="1" style="3" customWidth="1"/>
    <col min="15" max="15" width="22" style="3" customWidth="1"/>
    <col min="16" max="16" width="1" style="3" customWidth="1"/>
    <col min="17" max="17" width="28" style="3" customWidth="1"/>
    <col min="18" max="18" width="1" style="3" customWidth="1"/>
    <col min="19" max="19" width="17.5703125" style="3" bestFit="1" customWidth="1"/>
    <col min="20" max="16384" width="9.140625" style="3"/>
  </cols>
  <sheetData>
    <row r="2" spans="1:1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 x14ac:dyDescent="0.55000000000000004">
      <c r="A3" s="1" t="s">
        <v>121</v>
      </c>
      <c r="B3" s="1" t="s">
        <v>121</v>
      </c>
      <c r="C3" s="1" t="s">
        <v>121</v>
      </c>
      <c r="D3" s="1" t="s">
        <v>121</v>
      </c>
      <c r="E3" s="1" t="s">
        <v>121</v>
      </c>
      <c r="F3" s="1" t="s">
        <v>121</v>
      </c>
      <c r="G3" s="1" t="s">
        <v>121</v>
      </c>
      <c r="H3" s="1" t="s">
        <v>121</v>
      </c>
      <c r="I3" s="1" t="s">
        <v>121</v>
      </c>
      <c r="J3" s="1" t="s">
        <v>121</v>
      </c>
      <c r="K3" s="1" t="s">
        <v>121</v>
      </c>
      <c r="L3" s="1" t="s">
        <v>121</v>
      </c>
      <c r="M3" s="1" t="s">
        <v>121</v>
      </c>
      <c r="N3" s="1" t="s">
        <v>121</v>
      </c>
      <c r="O3" s="1" t="s">
        <v>121</v>
      </c>
      <c r="P3" s="1" t="s">
        <v>121</v>
      </c>
      <c r="Q3" s="1" t="s">
        <v>121</v>
      </c>
    </row>
    <row r="4" spans="1:1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 x14ac:dyDescent="0.55000000000000004">
      <c r="A6" s="2" t="s">
        <v>3</v>
      </c>
      <c r="C6" s="2" t="s">
        <v>123</v>
      </c>
      <c r="D6" s="2" t="s">
        <v>123</v>
      </c>
      <c r="E6" s="2" t="s">
        <v>123</v>
      </c>
      <c r="F6" s="2" t="s">
        <v>123</v>
      </c>
      <c r="G6" s="2" t="s">
        <v>123</v>
      </c>
      <c r="H6" s="2" t="s">
        <v>123</v>
      </c>
      <c r="I6" s="2" t="s">
        <v>123</v>
      </c>
      <c r="K6" s="2" t="s">
        <v>124</v>
      </c>
      <c r="L6" s="2" t="s">
        <v>124</v>
      </c>
      <c r="M6" s="2" t="s">
        <v>124</v>
      </c>
      <c r="N6" s="2" t="s">
        <v>124</v>
      </c>
      <c r="O6" s="2" t="s">
        <v>124</v>
      </c>
      <c r="P6" s="2" t="s">
        <v>124</v>
      </c>
      <c r="Q6" s="2" t="s">
        <v>124</v>
      </c>
    </row>
    <row r="7" spans="1:17" ht="24.75" x14ac:dyDescent="0.55000000000000004">
      <c r="A7" s="2" t="s">
        <v>3</v>
      </c>
      <c r="C7" s="2" t="s">
        <v>7</v>
      </c>
      <c r="E7" s="2" t="s">
        <v>142</v>
      </c>
      <c r="G7" s="2" t="s">
        <v>143</v>
      </c>
      <c r="I7" s="2" t="s">
        <v>145</v>
      </c>
      <c r="K7" s="2" t="s">
        <v>7</v>
      </c>
      <c r="M7" s="2" t="s">
        <v>142</v>
      </c>
      <c r="O7" s="2" t="s">
        <v>143</v>
      </c>
      <c r="Q7" s="2" t="s">
        <v>145</v>
      </c>
    </row>
    <row r="8" spans="1:17" x14ac:dyDescent="0.55000000000000004">
      <c r="A8" s="3" t="s">
        <v>51</v>
      </c>
      <c r="C8" s="7">
        <v>3151970</v>
      </c>
      <c r="D8" s="7"/>
      <c r="E8" s="7">
        <v>22621818216</v>
      </c>
      <c r="F8" s="7"/>
      <c r="G8" s="7">
        <v>13574375063</v>
      </c>
      <c r="H8" s="7"/>
      <c r="I8" s="7">
        <f>E8-G8</f>
        <v>9047443153</v>
      </c>
      <c r="J8" s="7"/>
      <c r="K8" s="7">
        <v>28651970</v>
      </c>
      <c r="L8" s="7"/>
      <c r="M8" s="7">
        <v>196148341471</v>
      </c>
      <c r="N8" s="7"/>
      <c r="O8" s="7">
        <v>123257258646</v>
      </c>
      <c r="P8" s="7"/>
      <c r="Q8" s="7">
        <f>M8-O8</f>
        <v>72891082825</v>
      </c>
    </row>
    <row r="9" spans="1:17" x14ac:dyDescent="0.55000000000000004">
      <c r="A9" s="3" t="s">
        <v>43</v>
      </c>
      <c r="C9" s="7">
        <v>297500</v>
      </c>
      <c r="D9" s="7"/>
      <c r="E9" s="7">
        <v>9004974756</v>
      </c>
      <c r="F9" s="7"/>
      <c r="G9" s="7">
        <v>5985179613</v>
      </c>
      <c r="H9" s="7"/>
      <c r="I9" s="7">
        <f t="shared" ref="I9:I67" si="0">E9-G9</f>
        <v>3019795143</v>
      </c>
      <c r="J9" s="7"/>
      <c r="K9" s="7">
        <v>595000</v>
      </c>
      <c r="L9" s="7"/>
      <c r="M9" s="7">
        <v>17241051776</v>
      </c>
      <c r="N9" s="7"/>
      <c r="O9" s="7">
        <v>11970359226</v>
      </c>
      <c r="P9" s="7"/>
      <c r="Q9" s="7">
        <f t="shared" ref="Q9:Q67" si="1">M9-O9</f>
        <v>5270692550</v>
      </c>
    </row>
    <row r="10" spans="1:17" x14ac:dyDescent="0.55000000000000004">
      <c r="A10" s="3" t="s">
        <v>69</v>
      </c>
      <c r="C10" s="7">
        <v>7000000</v>
      </c>
      <c r="D10" s="7"/>
      <c r="E10" s="7">
        <v>39593011881</v>
      </c>
      <c r="F10" s="7"/>
      <c r="G10" s="7">
        <v>29065027971</v>
      </c>
      <c r="H10" s="7"/>
      <c r="I10" s="7">
        <f t="shared" si="0"/>
        <v>10527983910</v>
      </c>
      <c r="J10" s="7"/>
      <c r="K10" s="7">
        <v>12000000</v>
      </c>
      <c r="L10" s="7"/>
      <c r="M10" s="7">
        <v>62821024443</v>
      </c>
      <c r="N10" s="7"/>
      <c r="O10" s="7">
        <v>49825762218</v>
      </c>
      <c r="P10" s="7"/>
      <c r="Q10" s="7">
        <f t="shared" si="1"/>
        <v>12995262225</v>
      </c>
    </row>
    <row r="11" spans="1:17" x14ac:dyDescent="0.55000000000000004">
      <c r="A11" s="3" t="s">
        <v>36</v>
      </c>
      <c r="C11" s="7">
        <v>285750</v>
      </c>
      <c r="D11" s="7"/>
      <c r="E11" s="7">
        <v>15608535933</v>
      </c>
      <c r="F11" s="7"/>
      <c r="G11" s="7">
        <v>12870711749</v>
      </c>
      <c r="H11" s="7"/>
      <c r="I11" s="7">
        <f t="shared" si="0"/>
        <v>2737824184</v>
      </c>
      <c r="J11" s="7"/>
      <c r="K11" s="7">
        <v>285750</v>
      </c>
      <c r="L11" s="7"/>
      <c r="M11" s="7">
        <v>15608535933</v>
      </c>
      <c r="N11" s="7"/>
      <c r="O11" s="7">
        <v>12870711749</v>
      </c>
      <c r="P11" s="7"/>
      <c r="Q11" s="7">
        <f t="shared" si="1"/>
        <v>2737824184</v>
      </c>
    </row>
    <row r="12" spans="1:17" x14ac:dyDescent="0.55000000000000004">
      <c r="A12" s="3" t="s">
        <v>92</v>
      </c>
      <c r="C12" s="7">
        <v>900000</v>
      </c>
      <c r="D12" s="7"/>
      <c r="E12" s="7">
        <v>3614365850</v>
      </c>
      <c r="F12" s="7"/>
      <c r="G12" s="7">
        <v>3192796427</v>
      </c>
      <c r="H12" s="7"/>
      <c r="I12" s="7">
        <f t="shared" si="0"/>
        <v>421569423</v>
      </c>
      <c r="J12" s="7"/>
      <c r="K12" s="7">
        <v>900000</v>
      </c>
      <c r="L12" s="7"/>
      <c r="M12" s="7">
        <v>3614365850</v>
      </c>
      <c r="N12" s="7"/>
      <c r="O12" s="7">
        <v>3192796427</v>
      </c>
      <c r="P12" s="7"/>
      <c r="Q12" s="7">
        <f t="shared" si="1"/>
        <v>421569423</v>
      </c>
    </row>
    <row r="13" spans="1:17" x14ac:dyDescent="0.55000000000000004">
      <c r="A13" s="3" t="s">
        <v>53</v>
      </c>
      <c r="C13" s="7">
        <v>11500000</v>
      </c>
      <c r="D13" s="7"/>
      <c r="E13" s="7">
        <v>125056461002</v>
      </c>
      <c r="F13" s="7"/>
      <c r="G13" s="7">
        <v>79783203962</v>
      </c>
      <c r="H13" s="7"/>
      <c r="I13" s="7">
        <f t="shared" si="0"/>
        <v>45273257040</v>
      </c>
      <c r="J13" s="7"/>
      <c r="K13" s="7">
        <v>18139057</v>
      </c>
      <c r="L13" s="7"/>
      <c r="M13" s="7">
        <v>202782477771</v>
      </c>
      <c r="N13" s="7"/>
      <c r="O13" s="7">
        <v>125842789946</v>
      </c>
      <c r="P13" s="7"/>
      <c r="Q13" s="7">
        <f t="shared" si="1"/>
        <v>76939687825</v>
      </c>
    </row>
    <row r="14" spans="1:17" x14ac:dyDescent="0.55000000000000004">
      <c r="A14" s="3" t="s">
        <v>76</v>
      </c>
      <c r="C14" s="7">
        <v>800000</v>
      </c>
      <c r="D14" s="7"/>
      <c r="E14" s="7">
        <v>14624463705</v>
      </c>
      <c r="F14" s="7"/>
      <c r="G14" s="7">
        <v>11043818687</v>
      </c>
      <c r="H14" s="7"/>
      <c r="I14" s="7">
        <f t="shared" si="0"/>
        <v>3580645018</v>
      </c>
      <c r="J14" s="7"/>
      <c r="K14" s="7">
        <v>800000</v>
      </c>
      <c r="L14" s="7"/>
      <c r="M14" s="7">
        <v>14624463705</v>
      </c>
      <c r="N14" s="7"/>
      <c r="O14" s="7">
        <v>11043818687</v>
      </c>
      <c r="P14" s="7"/>
      <c r="Q14" s="7">
        <f t="shared" si="1"/>
        <v>3580645018</v>
      </c>
    </row>
    <row r="15" spans="1:17" x14ac:dyDescent="0.55000000000000004">
      <c r="A15" s="3" t="s">
        <v>50</v>
      </c>
      <c r="C15" s="7">
        <v>500000</v>
      </c>
      <c r="D15" s="7"/>
      <c r="E15" s="7">
        <v>4363879560</v>
      </c>
      <c r="F15" s="7"/>
      <c r="G15" s="7">
        <v>3513966752</v>
      </c>
      <c r="H15" s="7"/>
      <c r="I15" s="7">
        <f t="shared" si="0"/>
        <v>849912808</v>
      </c>
      <c r="J15" s="7"/>
      <c r="K15" s="7">
        <v>500000</v>
      </c>
      <c r="L15" s="7"/>
      <c r="M15" s="7">
        <v>4363879560</v>
      </c>
      <c r="N15" s="7"/>
      <c r="O15" s="7">
        <v>3513966752</v>
      </c>
      <c r="P15" s="7"/>
      <c r="Q15" s="7">
        <f t="shared" si="1"/>
        <v>849912808</v>
      </c>
    </row>
    <row r="16" spans="1:17" x14ac:dyDescent="0.55000000000000004">
      <c r="A16" s="3" t="s">
        <v>75</v>
      </c>
      <c r="C16" s="7">
        <v>300000</v>
      </c>
      <c r="D16" s="7"/>
      <c r="E16" s="7">
        <v>6632678072</v>
      </c>
      <c r="F16" s="7"/>
      <c r="G16" s="7">
        <v>4186938627</v>
      </c>
      <c r="H16" s="7"/>
      <c r="I16" s="7">
        <f t="shared" si="0"/>
        <v>2445739445</v>
      </c>
      <c r="J16" s="7"/>
      <c r="K16" s="7">
        <v>7250000</v>
      </c>
      <c r="L16" s="7"/>
      <c r="M16" s="7">
        <v>139130121246</v>
      </c>
      <c r="N16" s="7"/>
      <c r="O16" s="7">
        <v>101184349576</v>
      </c>
      <c r="P16" s="7"/>
      <c r="Q16" s="7">
        <f t="shared" si="1"/>
        <v>37945771670</v>
      </c>
    </row>
    <row r="17" spans="1:17" x14ac:dyDescent="0.55000000000000004">
      <c r="A17" s="3" t="s">
        <v>72</v>
      </c>
      <c r="C17" s="7">
        <v>2550000</v>
      </c>
      <c r="D17" s="7"/>
      <c r="E17" s="7">
        <v>158882988103</v>
      </c>
      <c r="F17" s="7"/>
      <c r="G17" s="7">
        <v>97141275422</v>
      </c>
      <c r="H17" s="7"/>
      <c r="I17" s="7">
        <f t="shared" si="0"/>
        <v>61741712681</v>
      </c>
      <c r="J17" s="7"/>
      <c r="K17" s="7">
        <v>15627497</v>
      </c>
      <c r="L17" s="7"/>
      <c r="M17" s="7">
        <v>1030983629681</v>
      </c>
      <c r="N17" s="7"/>
      <c r="O17" s="7">
        <v>594327216922</v>
      </c>
      <c r="P17" s="7"/>
      <c r="Q17" s="7">
        <f t="shared" si="1"/>
        <v>436656412759</v>
      </c>
    </row>
    <row r="18" spans="1:17" x14ac:dyDescent="0.55000000000000004">
      <c r="A18" s="3" t="s">
        <v>68</v>
      </c>
      <c r="C18" s="7">
        <v>7678694</v>
      </c>
      <c r="D18" s="7"/>
      <c r="E18" s="7">
        <v>39965404221</v>
      </c>
      <c r="F18" s="7"/>
      <c r="G18" s="7">
        <v>49767197636</v>
      </c>
      <c r="H18" s="7"/>
      <c r="I18" s="7">
        <f t="shared" si="0"/>
        <v>-9801793415</v>
      </c>
      <c r="J18" s="7"/>
      <c r="K18" s="7">
        <v>13338568</v>
      </c>
      <c r="L18" s="7"/>
      <c r="M18" s="7">
        <v>74157490574</v>
      </c>
      <c r="N18" s="7"/>
      <c r="O18" s="7">
        <v>86450006959</v>
      </c>
      <c r="P18" s="7"/>
      <c r="Q18" s="7">
        <f t="shared" si="1"/>
        <v>-12292516385</v>
      </c>
    </row>
    <row r="19" spans="1:17" x14ac:dyDescent="0.55000000000000004">
      <c r="A19" s="3" t="s">
        <v>60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7">
        <v>200000</v>
      </c>
      <c r="L19" s="7"/>
      <c r="M19" s="7">
        <v>8658178055</v>
      </c>
      <c r="N19" s="7"/>
      <c r="O19" s="7">
        <v>7328136610</v>
      </c>
      <c r="P19" s="7"/>
      <c r="Q19" s="7">
        <f t="shared" si="1"/>
        <v>1330041445</v>
      </c>
    </row>
    <row r="20" spans="1:17" x14ac:dyDescent="0.55000000000000004">
      <c r="A20" s="3" t="s">
        <v>146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125000</v>
      </c>
      <c r="L20" s="7"/>
      <c r="M20" s="7">
        <v>2433108050</v>
      </c>
      <c r="N20" s="7"/>
      <c r="O20" s="7">
        <v>2783340000</v>
      </c>
      <c r="P20" s="7"/>
      <c r="Q20" s="7">
        <f t="shared" si="1"/>
        <v>-350231950</v>
      </c>
    </row>
    <row r="21" spans="1:17" x14ac:dyDescent="0.55000000000000004">
      <c r="A21" s="3" t="s">
        <v>25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7">
        <v>1000000</v>
      </c>
      <c r="L21" s="7"/>
      <c r="M21" s="7">
        <v>17461608703</v>
      </c>
      <c r="N21" s="7"/>
      <c r="O21" s="7">
        <v>11202943489</v>
      </c>
      <c r="P21" s="7"/>
      <c r="Q21" s="7">
        <f t="shared" si="1"/>
        <v>6258665214</v>
      </c>
    </row>
    <row r="22" spans="1:17" x14ac:dyDescent="0.55000000000000004">
      <c r="A22" s="3" t="s">
        <v>147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7">
        <v>59311112</v>
      </c>
      <c r="L22" s="7"/>
      <c r="M22" s="7">
        <v>347081451692</v>
      </c>
      <c r="N22" s="7"/>
      <c r="O22" s="7">
        <v>296559800744</v>
      </c>
      <c r="P22" s="7"/>
      <c r="Q22" s="7">
        <f t="shared" si="1"/>
        <v>50521650948</v>
      </c>
    </row>
    <row r="23" spans="1:17" x14ac:dyDescent="0.55000000000000004">
      <c r="A23" s="3" t="s">
        <v>47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50000000</v>
      </c>
      <c r="L23" s="7"/>
      <c r="M23" s="7">
        <v>69404849218</v>
      </c>
      <c r="N23" s="7"/>
      <c r="O23" s="7">
        <v>57257280030</v>
      </c>
      <c r="P23" s="7"/>
      <c r="Q23" s="7">
        <f t="shared" si="1"/>
        <v>12147569188</v>
      </c>
    </row>
    <row r="24" spans="1:17" x14ac:dyDescent="0.55000000000000004">
      <c r="A24" s="3" t="s">
        <v>52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7">
        <v>2000000</v>
      </c>
      <c r="L24" s="7"/>
      <c r="M24" s="7">
        <v>53678700100</v>
      </c>
      <c r="N24" s="7"/>
      <c r="O24" s="7">
        <v>34135677000</v>
      </c>
      <c r="P24" s="7"/>
      <c r="Q24" s="7">
        <f t="shared" si="1"/>
        <v>19543023100</v>
      </c>
    </row>
    <row r="25" spans="1:17" x14ac:dyDescent="0.55000000000000004">
      <c r="A25" s="3" t="s">
        <v>34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7">
        <v>1216449</v>
      </c>
      <c r="L25" s="7"/>
      <c r="M25" s="7">
        <v>24498267774</v>
      </c>
      <c r="N25" s="7"/>
      <c r="O25" s="7">
        <v>23968776148</v>
      </c>
      <c r="P25" s="7"/>
      <c r="Q25" s="7">
        <f t="shared" si="1"/>
        <v>529491626</v>
      </c>
    </row>
    <row r="26" spans="1:17" x14ac:dyDescent="0.55000000000000004">
      <c r="A26" s="3" t="s">
        <v>24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7">
        <v>83355</v>
      </c>
      <c r="L26" s="7"/>
      <c r="M26" s="7">
        <v>621442799</v>
      </c>
      <c r="N26" s="7"/>
      <c r="O26" s="7">
        <v>652100625</v>
      </c>
      <c r="P26" s="7"/>
      <c r="Q26" s="7">
        <f t="shared" si="1"/>
        <v>-30657826</v>
      </c>
    </row>
    <row r="27" spans="1:17" x14ac:dyDescent="0.55000000000000004">
      <c r="A27" s="3" t="s">
        <v>88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7"/>
      <c r="K27" s="7">
        <v>3885867</v>
      </c>
      <c r="L27" s="7"/>
      <c r="M27" s="7">
        <v>22108198079</v>
      </c>
      <c r="N27" s="7"/>
      <c r="O27" s="7">
        <v>21013338744</v>
      </c>
      <c r="P27" s="7"/>
      <c r="Q27" s="7">
        <f t="shared" si="1"/>
        <v>1094859335</v>
      </c>
    </row>
    <row r="28" spans="1:17" x14ac:dyDescent="0.55000000000000004">
      <c r="A28" s="3" t="s">
        <v>21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J28" s="7"/>
      <c r="K28" s="7">
        <v>100000</v>
      </c>
      <c r="L28" s="7"/>
      <c r="M28" s="7">
        <v>5409620134</v>
      </c>
      <c r="N28" s="7"/>
      <c r="O28" s="7">
        <v>4916571305</v>
      </c>
      <c r="P28" s="7"/>
      <c r="Q28" s="7">
        <f t="shared" si="1"/>
        <v>493048829</v>
      </c>
    </row>
    <row r="29" spans="1:17" x14ac:dyDescent="0.55000000000000004">
      <c r="A29" s="3" t="s">
        <v>39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f t="shared" si="0"/>
        <v>0</v>
      </c>
      <c r="J29" s="7"/>
      <c r="K29" s="7">
        <v>1000000</v>
      </c>
      <c r="L29" s="7"/>
      <c r="M29" s="7">
        <v>7753590079</v>
      </c>
      <c r="N29" s="7"/>
      <c r="O29" s="7">
        <v>5505994907</v>
      </c>
      <c r="P29" s="7"/>
      <c r="Q29" s="7">
        <f t="shared" si="1"/>
        <v>2247595172</v>
      </c>
    </row>
    <row r="30" spans="1:17" x14ac:dyDescent="0.55000000000000004">
      <c r="A30" s="3" t="s">
        <v>148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7">
        <v>1562500</v>
      </c>
      <c r="L30" s="7"/>
      <c r="M30" s="7">
        <v>3559941607</v>
      </c>
      <c r="N30" s="7"/>
      <c r="O30" s="7">
        <v>3980859609</v>
      </c>
      <c r="P30" s="7"/>
      <c r="Q30" s="7">
        <f t="shared" si="1"/>
        <v>-420918002</v>
      </c>
    </row>
    <row r="31" spans="1:17" x14ac:dyDescent="0.55000000000000004">
      <c r="A31" s="3" t="s">
        <v>84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f t="shared" si="0"/>
        <v>0</v>
      </c>
      <c r="J31" s="7"/>
      <c r="K31" s="7">
        <v>250000</v>
      </c>
      <c r="L31" s="7"/>
      <c r="M31" s="7">
        <v>4833568172</v>
      </c>
      <c r="N31" s="7"/>
      <c r="O31" s="7">
        <v>3653564429</v>
      </c>
      <c r="P31" s="7"/>
      <c r="Q31" s="7">
        <f t="shared" si="1"/>
        <v>1180003743</v>
      </c>
    </row>
    <row r="32" spans="1:17" x14ac:dyDescent="0.55000000000000004">
      <c r="A32" s="3" t="s">
        <v>64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f t="shared" si="0"/>
        <v>0</v>
      </c>
      <c r="J32" s="7"/>
      <c r="K32" s="7">
        <v>250001</v>
      </c>
      <c r="L32" s="7"/>
      <c r="M32" s="7">
        <v>2201829587</v>
      </c>
      <c r="N32" s="7"/>
      <c r="O32" s="7">
        <v>1614220828</v>
      </c>
      <c r="P32" s="7"/>
      <c r="Q32" s="7">
        <f t="shared" si="1"/>
        <v>587608759</v>
      </c>
    </row>
    <row r="33" spans="1:19" x14ac:dyDescent="0.55000000000000004">
      <c r="A33" s="3" t="s">
        <v>78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f t="shared" si="0"/>
        <v>0</v>
      </c>
      <c r="J33" s="7"/>
      <c r="K33" s="7">
        <v>7008368</v>
      </c>
      <c r="L33" s="7"/>
      <c r="M33" s="7">
        <v>46784762487</v>
      </c>
      <c r="N33" s="7"/>
      <c r="O33" s="7">
        <v>43193342912</v>
      </c>
      <c r="P33" s="7"/>
      <c r="Q33" s="7">
        <f t="shared" si="1"/>
        <v>3591419575</v>
      </c>
    </row>
    <row r="34" spans="1:19" x14ac:dyDescent="0.55000000000000004">
      <c r="A34" s="3" t="s">
        <v>149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7">
        <v>30000000</v>
      </c>
      <c r="L34" s="7"/>
      <c r="M34" s="7">
        <v>19518095984</v>
      </c>
      <c r="N34" s="7"/>
      <c r="O34" s="7">
        <v>19518095984</v>
      </c>
      <c r="P34" s="7"/>
      <c r="Q34" s="7">
        <f t="shared" si="1"/>
        <v>0</v>
      </c>
    </row>
    <row r="35" spans="1:19" x14ac:dyDescent="0.55000000000000004">
      <c r="A35" s="3" t="s">
        <v>54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f t="shared" si="0"/>
        <v>0</v>
      </c>
      <c r="J35" s="7"/>
      <c r="K35" s="7">
        <v>63894</v>
      </c>
      <c r="L35" s="7"/>
      <c r="M35" s="7">
        <v>2336236382</v>
      </c>
      <c r="N35" s="7"/>
      <c r="O35" s="7">
        <v>2243859036</v>
      </c>
      <c r="P35" s="7"/>
      <c r="Q35" s="7">
        <f t="shared" si="1"/>
        <v>92377346</v>
      </c>
    </row>
    <row r="36" spans="1:19" x14ac:dyDescent="0.55000000000000004">
      <c r="A36" s="3" t="s">
        <v>150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f t="shared" si="0"/>
        <v>0</v>
      </c>
      <c r="J36" s="7"/>
      <c r="K36" s="7">
        <v>3748659</v>
      </c>
      <c r="L36" s="7"/>
      <c r="M36" s="7">
        <v>15050745906</v>
      </c>
      <c r="N36" s="7"/>
      <c r="O36" s="7">
        <v>13150304956</v>
      </c>
      <c r="P36" s="7"/>
      <c r="Q36" s="7">
        <f t="shared" si="1"/>
        <v>1900440950</v>
      </c>
    </row>
    <row r="37" spans="1:19" x14ac:dyDescent="0.55000000000000004">
      <c r="A37" s="3" t="s">
        <v>73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f t="shared" si="0"/>
        <v>0</v>
      </c>
      <c r="J37" s="7"/>
      <c r="K37" s="7">
        <v>3000000</v>
      </c>
      <c r="L37" s="7"/>
      <c r="M37" s="7">
        <v>20953636102</v>
      </c>
      <c r="N37" s="7"/>
      <c r="O37" s="7">
        <v>14013122966</v>
      </c>
      <c r="P37" s="7"/>
      <c r="Q37" s="7">
        <f t="shared" si="1"/>
        <v>6940513136</v>
      </c>
    </row>
    <row r="38" spans="1:19" x14ac:dyDescent="0.55000000000000004">
      <c r="A38" s="3" t="s">
        <v>33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f t="shared" si="0"/>
        <v>0</v>
      </c>
      <c r="J38" s="7"/>
      <c r="K38" s="7">
        <v>1168002</v>
      </c>
      <c r="L38" s="7"/>
      <c r="M38" s="7">
        <v>13320362742</v>
      </c>
      <c r="N38" s="7"/>
      <c r="O38" s="7">
        <v>12318765821</v>
      </c>
      <c r="P38" s="7"/>
      <c r="Q38" s="7">
        <f t="shared" si="1"/>
        <v>1001596921</v>
      </c>
    </row>
    <row r="39" spans="1:19" x14ac:dyDescent="0.55000000000000004">
      <c r="A39" s="3" t="s">
        <v>23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0"/>
        <v>0</v>
      </c>
      <c r="J39" s="7"/>
      <c r="K39" s="7">
        <v>30000000</v>
      </c>
      <c r="L39" s="7"/>
      <c r="M39" s="7">
        <v>108573920478</v>
      </c>
      <c r="N39" s="7"/>
      <c r="O39" s="7">
        <v>120777074996</v>
      </c>
      <c r="P39" s="7"/>
      <c r="Q39" s="7">
        <f t="shared" si="1"/>
        <v>-12203154518</v>
      </c>
    </row>
    <row r="40" spans="1:19" x14ac:dyDescent="0.55000000000000004">
      <c r="A40" s="3" t="s">
        <v>61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f t="shared" si="0"/>
        <v>0</v>
      </c>
      <c r="J40" s="7"/>
      <c r="K40" s="7">
        <v>3222336</v>
      </c>
      <c r="L40" s="7"/>
      <c r="M40" s="7">
        <v>15298903519</v>
      </c>
      <c r="N40" s="7"/>
      <c r="O40" s="7">
        <v>14340561189</v>
      </c>
      <c r="P40" s="7"/>
      <c r="Q40" s="7">
        <f t="shared" si="1"/>
        <v>958342330</v>
      </c>
    </row>
    <row r="41" spans="1:19" x14ac:dyDescent="0.55000000000000004">
      <c r="A41" s="3" t="s">
        <v>71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f t="shared" si="0"/>
        <v>0</v>
      </c>
      <c r="J41" s="7"/>
      <c r="K41" s="7">
        <v>1</v>
      </c>
      <c r="L41" s="7"/>
      <c r="M41" s="7">
        <v>1</v>
      </c>
      <c r="N41" s="7"/>
      <c r="O41" s="7">
        <v>1535</v>
      </c>
      <c r="P41" s="7"/>
      <c r="Q41" s="7">
        <f t="shared" si="1"/>
        <v>-1534</v>
      </c>
    </row>
    <row r="42" spans="1:19" x14ac:dyDescent="0.55000000000000004">
      <c r="A42" s="3" t="s">
        <v>18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7">
        <v>43269000</v>
      </c>
      <c r="L42" s="7"/>
      <c r="M42" s="7">
        <v>89249723987</v>
      </c>
      <c r="N42" s="7"/>
      <c r="O42" s="7">
        <v>90496300026</v>
      </c>
      <c r="P42" s="7"/>
      <c r="Q42" s="7">
        <f t="shared" si="1"/>
        <v>-1246576039</v>
      </c>
    </row>
    <row r="43" spans="1:19" x14ac:dyDescent="0.55000000000000004">
      <c r="A43" s="3" t="s">
        <v>151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f t="shared" si="0"/>
        <v>0</v>
      </c>
      <c r="J43" s="7"/>
      <c r="K43" s="7">
        <v>7054755</v>
      </c>
      <c r="L43" s="7"/>
      <c r="M43" s="7">
        <v>15957897429</v>
      </c>
      <c r="N43" s="7"/>
      <c r="O43" s="7">
        <v>15957897429</v>
      </c>
      <c r="P43" s="7"/>
      <c r="Q43" s="7">
        <f t="shared" si="1"/>
        <v>0</v>
      </c>
    </row>
    <row r="44" spans="1:19" x14ac:dyDescent="0.55000000000000004">
      <c r="A44" s="3" t="s">
        <v>169</v>
      </c>
      <c r="C44" s="7" t="s">
        <v>192</v>
      </c>
      <c r="D44" s="7"/>
      <c r="E44" s="7" t="s">
        <v>192</v>
      </c>
      <c r="F44" s="7"/>
      <c r="G44" s="7" t="s">
        <v>192</v>
      </c>
      <c r="H44" s="7"/>
      <c r="I44" s="7">
        <v>0</v>
      </c>
      <c r="J44" s="7"/>
      <c r="K44" s="7" t="s">
        <v>192</v>
      </c>
      <c r="L44" s="7"/>
      <c r="M44" s="7" t="s">
        <v>192</v>
      </c>
      <c r="N44" s="7"/>
      <c r="O44" s="7" t="s">
        <v>192</v>
      </c>
      <c r="P44" s="7"/>
      <c r="Q44" s="7">
        <v>-95975280</v>
      </c>
      <c r="S44" s="7">
        <v>-95975280</v>
      </c>
    </row>
    <row r="45" spans="1:19" x14ac:dyDescent="0.55000000000000004">
      <c r="A45" s="3" t="s">
        <v>170</v>
      </c>
      <c r="C45" s="7" t="s">
        <v>192</v>
      </c>
      <c r="D45" s="7"/>
      <c r="E45" s="7" t="s">
        <v>192</v>
      </c>
      <c r="F45" s="7"/>
      <c r="G45" s="7" t="s">
        <v>192</v>
      </c>
      <c r="H45" s="7"/>
      <c r="I45" s="7">
        <v>0</v>
      </c>
      <c r="J45" s="7"/>
      <c r="K45" s="7" t="s">
        <v>192</v>
      </c>
      <c r="L45" s="7"/>
      <c r="M45" s="7" t="s">
        <v>192</v>
      </c>
      <c r="N45" s="7"/>
      <c r="O45" s="7" t="s">
        <v>192</v>
      </c>
      <c r="P45" s="7"/>
      <c r="Q45" s="7">
        <v>-306968972</v>
      </c>
      <c r="S45" s="7">
        <v>-306968972</v>
      </c>
    </row>
    <row r="46" spans="1:19" x14ac:dyDescent="0.55000000000000004">
      <c r="A46" s="3" t="s">
        <v>171</v>
      </c>
      <c r="C46" s="7" t="s">
        <v>192</v>
      </c>
      <c r="D46" s="7"/>
      <c r="E46" s="7" t="s">
        <v>192</v>
      </c>
      <c r="F46" s="7"/>
      <c r="G46" s="7" t="s">
        <v>192</v>
      </c>
      <c r="H46" s="7"/>
      <c r="I46" s="7">
        <v>0</v>
      </c>
      <c r="J46" s="7"/>
      <c r="K46" s="7" t="s">
        <v>192</v>
      </c>
      <c r="L46" s="7"/>
      <c r="M46" s="7" t="s">
        <v>192</v>
      </c>
      <c r="N46" s="7"/>
      <c r="O46" s="7" t="s">
        <v>192</v>
      </c>
      <c r="P46" s="7"/>
      <c r="Q46" s="7">
        <v>1544521133</v>
      </c>
      <c r="S46" s="7">
        <v>1544521133</v>
      </c>
    </row>
    <row r="47" spans="1:19" x14ac:dyDescent="0.55000000000000004">
      <c r="A47" s="3" t="s">
        <v>172</v>
      </c>
      <c r="C47" s="7" t="s">
        <v>192</v>
      </c>
      <c r="D47" s="7"/>
      <c r="E47" s="7" t="s">
        <v>192</v>
      </c>
      <c r="F47" s="7"/>
      <c r="G47" s="7" t="s">
        <v>192</v>
      </c>
      <c r="H47" s="7"/>
      <c r="I47" s="7">
        <v>0</v>
      </c>
      <c r="J47" s="7"/>
      <c r="K47" s="7" t="s">
        <v>192</v>
      </c>
      <c r="L47" s="7"/>
      <c r="M47" s="7" t="s">
        <v>192</v>
      </c>
      <c r="N47" s="7"/>
      <c r="O47" s="7" t="s">
        <v>192</v>
      </c>
      <c r="P47" s="7"/>
      <c r="Q47" s="7">
        <v>2265634191</v>
      </c>
      <c r="S47" s="7">
        <v>2265634191</v>
      </c>
    </row>
    <row r="48" spans="1:19" x14ac:dyDescent="0.55000000000000004">
      <c r="A48" s="3" t="s">
        <v>173</v>
      </c>
      <c r="C48" s="7" t="s">
        <v>192</v>
      </c>
      <c r="D48" s="7"/>
      <c r="E48" s="7" t="s">
        <v>192</v>
      </c>
      <c r="F48" s="7"/>
      <c r="G48" s="7" t="s">
        <v>192</v>
      </c>
      <c r="H48" s="7"/>
      <c r="I48" s="7">
        <v>0</v>
      </c>
      <c r="J48" s="7"/>
      <c r="K48" s="7" t="s">
        <v>192</v>
      </c>
      <c r="L48" s="7"/>
      <c r="M48" s="7" t="s">
        <v>192</v>
      </c>
      <c r="N48" s="7"/>
      <c r="O48" s="7" t="s">
        <v>192</v>
      </c>
      <c r="P48" s="7"/>
      <c r="Q48" s="7">
        <v>1077538128</v>
      </c>
      <c r="S48" s="7">
        <v>1077538128</v>
      </c>
    </row>
    <row r="49" spans="1:19" x14ac:dyDescent="0.55000000000000004">
      <c r="A49" s="3" t="s">
        <v>174</v>
      </c>
      <c r="C49" s="7" t="s">
        <v>192</v>
      </c>
      <c r="D49" s="7"/>
      <c r="E49" s="7" t="s">
        <v>192</v>
      </c>
      <c r="F49" s="7"/>
      <c r="G49" s="7" t="s">
        <v>192</v>
      </c>
      <c r="H49" s="7"/>
      <c r="I49" s="7">
        <v>0</v>
      </c>
      <c r="J49" s="7"/>
      <c r="K49" s="7" t="s">
        <v>192</v>
      </c>
      <c r="L49" s="7"/>
      <c r="M49" s="7" t="s">
        <v>192</v>
      </c>
      <c r="N49" s="7"/>
      <c r="O49" s="7" t="s">
        <v>192</v>
      </c>
      <c r="P49" s="7"/>
      <c r="Q49" s="7">
        <v>197587091</v>
      </c>
      <c r="S49" s="7">
        <v>197587091</v>
      </c>
    </row>
    <row r="50" spans="1:19" x14ac:dyDescent="0.55000000000000004">
      <c r="A50" s="3" t="s">
        <v>175</v>
      </c>
      <c r="C50" s="7" t="s">
        <v>192</v>
      </c>
      <c r="D50" s="7"/>
      <c r="E50" s="7" t="s">
        <v>192</v>
      </c>
      <c r="F50" s="7"/>
      <c r="G50" s="7" t="s">
        <v>192</v>
      </c>
      <c r="H50" s="7"/>
      <c r="I50" s="7">
        <v>0</v>
      </c>
      <c r="J50" s="7"/>
      <c r="K50" s="7" t="s">
        <v>192</v>
      </c>
      <c r="L50" s="7"/>
      <c r="M50" s="7" t="s">
        <v>192</v>
      </c>
      <c r="N50" s="7"/>
      <c r="O50" s="7" t="s">
        <v>192</v>
      </c>
      <c r="P50" s="7"/>
      <c r="Q50" s="7">
        <v>396033594</v>
      </c>
      <c r="S50" s="7">
        <v>396033594</v>
      </c>
    </row>
    <row r="51" spans="1:19" x14ac:dyDescent="0.55000000000000004">
      <c r="A51" s="3" t="s">
        <v>176</v>
      </c>
      <c r="C51" s="7" t="s">
        <v>192</v>
      </c>
      <c r="D51" s="7"/>
      <c r="E51" s="7" t="s">
        <v>192</v>
      </c>
      <c r="F51" s="7"/>
      <c r="G51" s="7" t="s">
        <v>192</v>
      </c>
      <c r="H51" s="7"/>
      <c r="I51" s="7">
        <v>0</v>
      </c>
      <c r="J51" s="7"/>
      <c r="K51" s="7" t="s">
        <v>192</v>
      </c>
      <c r="L51" s="7"/>
      <c r="M51" s="7" t="s">
        <v>192</v>
      </c>
      <c r="N51" s="7"/>
      <c r="O51" s="7" t="s">
        <v>192</v>
      </c>
      <c r="P51" s="7"/>
      <c r="Q51" s="7">
        <v>3013419932</v>
      </c>
      <c r="S51" s="7">
        <v>3013419932</v>
      </c>
    </row>
    <row r="52" spans="1:19" x14ac:dyDescent="0.55000000000000004">
      <c r="A52" s="3" t="s">
        <v>177</v>
      </c>
      <c r="C52" s="7" t="s">
        <v>192</v>
      </c>
      <c r="D52" s="7"/>
      <c r="E52" s="7" t="s">
        <v>192</v>
      </c>
      <c r="F52" s="7"/>
      <c r="G52" s="7" t="s">
        <v>192</v>
      </c>
      <c r="H52" s="7"/>
      <c r="I52" s="7">
        <v>0</v>
      </c>
      <c r="J52" s="7"/>
      <c r="K52" s="7" t="s">
        <v>192</v>
      </c>
      <c r="L52" s="7"/>
      <c r="M52" s="7" t="s">
        <v>192</v>
      </c>
      <c r="N52" s="7"/>
      <c r="O52" s="7" t="s">
        <v>192</v>
      </c>
      <c r="P52" s="7"/>
      <c r="Q52" s="7">
        <v>59972205</v>
      </c>
      <c r="S52" s="7">
        <v>59972205</v>
      </c>
    </row>
    <row r="53" spans="1:19" x14ac:dyDescent="0.55000000000000004">
      <c r="A53" s="3" t="s">
        <v>178</v>
      </c>
      <c r="C53" s="7" t="s">
        <v>192</v>
      </c>
      <c r="D53" s="7"/>
      <c r="E53" s="7" t="s">
        <v>192</v>
      </c>
      <c r="F53" s="7"/>
      <c r="G53" s="7" t="s">
        <v>192</v>
      </c>
      <c r="H53" s="7"/>
      <c r="I53" s="7">
        <v>0</v>
      </c>
      <c r="J53" s="7"/>
      <c r="K53" s="7" t="s">
        <v>192</v>
      </c>
      <c r="L53" s="7"/>
      <c r="M53" s="7" t="s">
        <v>192</v>
      </c>
      <c r="N53" s="7"/>
      <c r="O53" s="7" t="s">
        <v>192</v>
      </c>
      <c r="P53" s="7"/>
      <c r="Q53" s="7">
        <v>-2013001233</v>
      </c>
      <c r="S53" s="7">
        <v>-2013001233</v>
      </c>
    </row>
    <row r="54" spans="1:19" x14ac:dyDescent="0.55000000000000004">
      <c r="A54" s="3" t="s">
        <v>179</v>
      </c>
      <c r="C54" s="7" t="s">
        <v>192</v>
      </c>
      <c r="D54" s="7"/>
      <c r="E54" s="7" t="s">
        <v>192</v>
      </c>
      <c r="F54" s="7"/>
      <c r="G54" s="7" t="s">
        <v>192</v>
      </c>
      <c r="H54" s="7"/>
      <c r="I54" s="7">
        <v>0</v>
      </c>
      <c r="J54" s="7"/>
      <c r="K54" s="7" t="s">
        <v>192</v>
      </c>
      <c r="L54" s="7"/>
      <c r="M54" s="7" t="s">
        <v>192</v>
      </c>
      <c r="N54" s="7"/>
      <c r="O54" s="7" t="s">
        <v>192</v>
      </c>
      <c r="P54" s="7"/>
      <c r="Q54" s="7">
        <v>777118055</v>
      </c>
      <c r="S54" s="7">
        <v>777118055</v>
      </c>
    </row>
    <row r="55" spans="1:19" x14ac:dyDescent="0.55000000000000004">
      <c r="A55" s="3" t="s">
        <v>180</v>
      </c>
      <c r="C55" s="7" t="s">
        <v>192</v>
      </c>
      <c r="D55" s="7"/>
      <c r="E55" s="7" t="s">
        <v>192</v>
      </c>
      <c r="F55" s="7"/>
      <c r="G55" s="7" t="s">
        <v>192</v>
      </c>
      <c r="H55" s="7"/>
      <c r="I55" s="7">
        <v>0</v>
      </c>
      <c r="J55" s="7"/>
      <c r="K55" s="7" t="s">
        <v>192</v>
      </c>
      <c r="L55" s="7"/>
      <c r="M55" s="7" t="s">
        <v>192</v>
      </c>
      <c r="N55" s="7"/>
      <c r="O55" s="7" t="s">
        <v>192</v>
      </c>
      <c r="P55" s="7"/>
      <c r="Q55" s="7">
        <v>5395519</v>
      </c>
      <c r="S55" s="7">
        <v>5395519</v>
      </c>
    </row>
    <row r="56" spans="1:19" x14ac:dyDescent="0.55000000000000004">
      <c r="A56" s="3" t="s">
        <v>181</v>
      </c>
      <c r="C56" s="7" t="s">
        <v>192</v>
      </c>
      <c r="D56" s="7"/>
      <c r="E56" s="7" t="s">
        <v>192</v>
      </c>
      <c r="F56" s="7"/>
      <c r="G56" s="7" t="s">
        <v>192</v>
      </c>
      <c r="H56" s="7"/>
      <c r="I56" s="7">
        <v>0</v>
      </c>
      <c r="J56" s="7"/>
      <c r="K56" s="7" t="s">
        <v>192</v>
      </c>
      <c r="L56" s="7"/>
      <c r="M56" s="7" t="s">
        <v>192</v>
      </c>
      <c r="N56" s="7"/>
      <c r="O56" s="7" t="s">
        <v>192</v>
      </c>
      <c r="P56" s="7"/>
      <c r="Q56" s="7">
        <v>5501730907</v>
      </c>
      <c r="S56" s="7">
        <v>5501730907</v>
      </c>
    </row>
    <row r="57" spans="1:19" x14ac:dyDescent="0.55000000000000004">
      <c r="A57" s="3" t="s">
        <v>182</v>
      </c>
      <c r="C57" s="7" t="s">
        <v>192</v>
      </c>
      <c r="D57" s="7"/>
      <c r="E57" s="7" t="s">
        <v>192</v>
      </c>
      <c r="F57" s="7"/>
      <c r="G57" s="7" t="s">
        <v>192</v>
      </c>
      <c r="H57" s="7"/>
      <c r="I57" s="7">
        <v>0</v>
      </c>
      <c r="J57" s="7"/>
      <c r="K57" s="7" t="s">
        <v>192</v>
      </c>
      <c r="L57" s="7"/>
      <c r="M57" s="7" t="s">
        <v>192</v>
      </c>
      <c r="N57" s="7"/>
      <c r="O57" s="7" t="s">
        <v>192</v>
      </c>
      <c r="P57" s="7"/>
      <c r="Q57" s="7">
        <v>589907854</v>
      </c>
      <c r="S57" s="7">
        <v>589907854</v>
      </c>
    </row>
    <row r="58" spans="1:19" x14ac:dyDescent="0.55000000000000004">
      <c r="A58" s="3" t="s">
        <v>183</v>
      </c>
      <c r="C58" s="7" t="s">
        <v>192</v>
      </c>
      <c r="D58" s="7"/>
      <c r="E58" s="7" t="s">
        <v>192</v>
      </c>
      <c r="F58" s="7"/>
      <c r="G58" s="7" t="s">
        <v>192</v>
      </c>
      <c r="H58" s="7"/>
      <c r="I58" s="7">
        <v>0</v>
      </c>
      <c r="J58" s="7"/>
      <c r="K58" s="7" t="s">
        <v>192</v>
      </c>
      <c r="L58" s="7"/>
      <c r="M58" s="7" t="s">
        <v>192</v>
      </c>
      <c r="N58" s="7"/>
      <c r="O58" s="7" t="s">
        <v>192</v>
      </c>
      <c r="P58" s="7"/>
      <c r="Q58" s="7">
        <v>-303244929</v>
      </c>
      <c r="S58" s="7">
        <v>-303244929</v>
      </c>
    </row>
    <row r="59" spans="1:19" x14ac:dyDescent="0.55000000000000004">
      <c r="A59" s="3" t="s">
        <v>184</v>
      </c>
      <c r="C59" s="7" t="s">
        <v>192</v>
      </c>
      <c r="D59" s="7"/>
      <c r="E59" s="7" t="s">
        <v>192</v>
      </c>
      <c r="F59" s="7"/>
      <c r="G59" s="7" t="s">
        <v>192</v>
      </c>
      <c r="H59" s="7"/>
      <c r="I59" s="7">
        <v>0</v>
      </c>
      <c r="J59" s="7"/>
      <c r="K59" s="7" t="s">
        <v>192</v>
      </c>
      <c r="L59" s="7"/>
      <c r="M59" s="7" t="s">
        <v>192</v>
      </c>
      <c r="N59" s="7"/>
      <c r="O59" s="7" t="s">
        <v>192</v>
      </c>
      <c r="P59" s="7"/>
      <c r="Q59" s="7">
        <v>365038244</v>
      </c>
      <c r="S59" s="7">
        <v>365038244</v>
      </c>
    </row>
    <row r="60" spans="1:19" x14ac:dyDescent="0.55000000000000004">
      <c r="A60" s="3" t="s">
        <v>185</v>
      </c>
      <c r="C60" s="7" t="s">
        <v>192</v>
      </c>
      <c r="D60" s="7"/>
      <c r="E60" s="7" t="s">
        <v>192</v>
      </c>
      <c r="F60" s="7"/>
      <c r="G60" s="7" t="s">
        <v>192</v>
      </c>
      <c r="H60" s="7"/>
      <c r="I60" s="7">
        <v>0</v>
      </c>
      <c r="J60" s="7"/>
      <c r="K60" s="7" t="s">
        <v>192</v>
      </c>
      <c r="L60" s="7"/>
      <c r="M60" s="7" t="s">
        <v>192</v>
      </c>
      <c r="N60" s="7"/>
      <c r="O60" s="7" t="s">
        <v>192</v>
      </c>
      <c r="P60" s="7"/>
      <c r="Q60" s="7">
        <v>-4179086575</v>
      </c>
      <c r="S60" s="7">
        <v>-4179086575</v>
      </c>
    </row>
    <row r="61" spans="1:19" x14ac:dyDescent="0.55000000000000004">
      <c r="A61" s="3" t="s">
        <v>186</v>
      </c>
      <c r="C61" s="7" t="s">
        <v>192</v>
      </c>
      <c r="D61" s="7"/>
      <c r="E61" s="7" t="s">
        <v>192</v>
      </c>
      <c r="F61" s="7"/>
      <c r="G61" s="7" t="s">
        <v>192</v>
      </c>
      <c r="H61" s="7"/>
      <c r="I61" s="7">
        <v>0</v>
      </c>
      <c r="J61" s="7"/>
      <c r="K61" s="7" t="s">
        <v>192</v>
      </c>
      <c r="L61" s="7"/>
      <c r="M61" s="7" t="s">
        <v>192</v>
      </c>
      <c r="N61" s="7"/>
      <c r="O61" s="7" t="s">
        <v>192</v>
      </c>
      <c r="P61" s="7"/>
      <c r="Q61" s="7">
        <v>-14502342489</v>
      </c>
      <c r="S61" s="7">
        <v>-14502342489</v>
      </c>
    </row>
    <row r="62" spans="1:19" x14ac:dyDescent="0.55000000000000004">
      <c r="A62" s="3" t="s">
        <v>187</v>
      </c>
      <c r="C62" s="7" t="s">
        <v>192</v>
      </c>
      <c r="D62" s="7"/>
      <c r="E62" s="7" t="s">
        <v>192</v>
      </c>
      <c r="F62" s="7"/>
      <c r="G62" s="7" t="s">
        <v>192</v>
      </c>
      <c r="H62" s="7"/>
      <c r="I62" s="7">
        <v>0</v>
      </c>
      <c r="J62" s="7"/>
      <c r="K62" s="7" t="s">
        <v>192</v>
      </c>
      <c r="L62" s="7"/>
      <c r="M62" s="7" t="s">
        <v>192</v>
      </c>
      <c r="N62" s="7"/>
      <c r="O62" s="7" t="s">
        <v>192</v>
      </c>
      <c r="P62" s="7"/>
      <c r="Q62" s="7">
        <v>167227741</v>
      </c>
      <c r="S62" s="7">
        <v>167227741</v>
      </c>
    </row>
    <row r="63" spans="1:19" x14ac:dyDescent="0.55000000000000004">
      <c r="A63" s="3" t="s">
        <v>188</v>
      </c>
      <c r="C63" s="7" t="s">
        <v>192</v>
      </c>
      <c r="D63" s="7"/>
      <c r="E63" s="7" t="s">
        <v>192</v>
      </c>
      <c r="F63" s="7"/>
      <c r="G63" s="7" t="s">
        <v>192</v>
      </c>
      <c r="H63" s="7"/>
      <c r="I63" s="7">
        <v>0</v>
      </c>
      <c r="J63" s="7"/>
      <c r="K63" s="7" t="s">
        <v>192</v>
      </c>
      <c r="L63" s="7"/>
      <c r="M63" s="7" t="s">
        <v>192</v>
      </c>
      <c r="N63" s="7"/>
      <c r="O63" s="7" t="s">
        <v>192</v>
      </c>
      <c r="P63" s="7"/>
      <c r="Q63" s="7">
        <v>4397546218</v>
      </c>
      <c r="S63" s="7">
        <v>5644525928</v>
      </c>
    </row>
    <row r="64" spans="1:19" x14ac:dyDescent="0.55000000000000004">
      <c r="A64" s="18" t="s">
        <v>189</v>
      </c>
      <c r="C64" s="7" t="s">
        <v>192</v>
      </c>
      <c r="D64" s="7"/>
      <c r="E64" s="7" t="s">
        <v>192</v>
      </c>
      <c r="F64" s="7"/>
      <c r="G64" s="7" t="s">
        <v>192</v>
      </c>
      <c r="H64" s="7"/>
      <c r="I64" s="7">
        <v>2682564000</v>
      </c>
      <c r="J64" s="7"/>
      <c r="K64" s="7" t="s">
        <v>192</v>
      </c>
      <c r="L64" s="7"/>
      <c r="M64" s="7" t="s">
        <v>192</v>
      </c>
      <c r="N64" s="7"/>
      <c r="O64" s="7" t="s">
        <v>192</v>
      </c>
      <c r="P64" s="7"/>
      <c r="Q64" s="7">
        <v>2682564000</v>
      </c>
      <c r="S64" s="7">
        <v>2682564000</v>
      </c>
    </row>
    <row r="65" spans="1:19" x14ac:dyDescent="0.55000000000000004">
      <c r="A65" s="3" t="s">
        <v>190</v>
      </c>
      <c r="C65" s="7" t="s">
        <v>192</v>
      </c>
      <c r="D65" s="7"/>
      <c r="E65" s="7" t="s">
        <v>192</v>
      </c>
      <c r="F65" s="7"/>
      <c r="G65" s="7" t="s">
        <v>192</v>
      </c>
      <c r="H65" s="7"/>
      <c r="I65" s="7">
        <v>4123796654</v>
      </c>
      <c r="J65" s="7"/>
      <c r="K65" s="7" t="s">
        <v>192</v>
      </c>
      <c r="L65" s="7"/>
      <c r="M65" s="7" t="s">
        <v>192</v>
      </c>
      <c r="N65" s="7"/>
      <c r="O65" s="7" t="s">
        <v>192</v>
      </c>
      <c r="P65" s="7"/>
      <c r="Q65" s="7">
        <v>4123796654</v>
      </c>
      <c r="S65" s="7">
        <v>4123796654</v>
      </c>
    </row>
    <row r="66" spans="1:19" x14ac:dyDescent="0.55000000000000004">
      <c r="A66" s="3" t="s">
        <v>191</v>
      </c>
      <c r="C66" s="7" t="s">
        <v>192</v>
      </c>
      <c r="D66" s="7"/>
      <c r="E66" s="7" t="s">
        <v>192</v>
      </c>
      <c r="F66" s="7"/>
      <c r="G66" s="7" t="s">
        <v>192</v>
      </c>
      <c r="H66" s="7"/>
      <c r="I66" s="7">
        <v>947756278</v>
      </c>
      <c r="J66" s="7"/>
      <c r="K66" s="7" t="s">
        <v>192</v>
      </c>
      <c r="L66" s="7"/>
      <c r="M66" s="7" t="s">
        <v>192</v>
      </c>
      <c r="N66" s="7"/>
      <c r="O66" s="7" t="s">
        <v>192</v>
      </c>
      <c r="P66" s="7"/>
      <c r="Q66" s="7">
        <v>1008183678</v>
      </c>
      <c r="S66" s="7">
        <v>1008183678</v>
      </c>
    </row>
    <row r="67" spans="1:19" ht="24.75" thickBot="1" x14ac:dyDescent="0.6">
      <c r="A67" s="3" t="s">
        <v>129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f t="shared" si="0"/>
        <v>0</v>
      </c>
      <c r="J67" s="7"/>
      <c r="K67" s="7">
        <v>41368</v>
      </c>
      <c r="L67" s="7"/>
      <c r="M67" s="7">
        <v>41368000000</v>
      </c>
      <c r="N67" s="7"/>
      <c r="O67" s="7">
        <v>40946897029</v>
      </c>
      <c r="P67" s="7"/>
      <c r="Q67" s="7">
        <f t="shared" si="1"/>
        <v>421102971</v>
      </c>
    </row>
    <row r="68" spans="1:19" ht="25.5" thickBot="1" x14ac:dyDescent="0.65">
      <c r="A68" s="4" t="s">
        <v>93</v>
      </c>
      <c r="C68" s="3" t="s">
        <v>93</v>
      </c>
      <c r="E68" s="6">
        <f>SUM(E8:E67)</f>
        <v>439968581299</v>
      </c>
      <c r="G68" s="6">
        <f>SUM(G8:G67)</f>
        <v>310124491909</v>
      </c>
      <c r="I68" s="6">
        <f>SUM(I8:I67)</f>
        <v>137598206322</v>
      </c>
      <c r="K68" s="3" t="s">
        <v>93</v>
      </c>
      <c r="M68" s="6">
        <f>SUM(M8:M67)</f>
        <v>2719592021076</v>
      </c>
      <c r="O68" s="6">
        <f>SUM(O8:O67)</f>
        <v>1985007865455</v>
      </c>
      <c r="Q68" s="9">
        <f>SUM(Q8:Q67)</f>
        <v>741356751287</v>
      </c>
      <c r="S68" s="5"/>
    </row>
    <row r="69" spans="1:19" ht="24.75" thickTop="1" x14ac:dyDescent="0.55000000000000004">
      <c r="I69" s="5"/>
      <c r="S69" s="5"/>
    </row>
    <row r="70" spans="1:19" x14ac:dyDescent="0.55000000000000004">
      <c r="I70" s="5"/>
      <c r="S70" s="5"/>
    </row>
    <row r="71" spans="1:19" x14ac:dyDescent="0.55000000000000004">
      <c r="I71" s="5"/>
      <c r="S71" s="5"/>
    </row>
    <row r="72" spans="1:19" x14ac:dyDescent="0.55000000000000004">
      <c r="I72" s="5"/>
      <c r="S72" s="5"/>
    </row>
    <row r="73" spans="1:19" x14ac:dyDescent="0.55000000000000004">
      <c r="I73" s="5"/>
      <c r="S73" s="5"/>
    </row>
    <row r="74" spans="1:19" x14ac:dyDescent="0.55000000000000004">
      <c r="I74" s="5"/>
      <c r="S74" s="17"/>
    </row>
    <row r="75" spans="1:19" x14ac:dyDescent="0.55000000000000004">
      <c r="I75" s="5"/>
    </row>
    <row r="77" spans="1:19" x14ac:dyDescent="0.55000000000000004">
      <c r="I77" s="1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7"/>
  <sheetViews>
    <sheetView rightToLeft="1" topLeftCell="A76" workbookViewId="0">
      <selection activeCell="I82" sqref="I82"/>
    </sheetView>
  </sheetViews>
  <sheetFormatPr defaultRowHeight="24" x14ac:dyDescent="0.55000000000000004"/>
  <cols>
    <col min="1" max="1" width="44.5703125" style="3" bestFit="1" customWidth="1"/>
    <col min="2" max="2" width="1" style="3" customWidth="1"/>
    <col min="3" max="3" width="19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34" style="3" customWidth="1"/>
    <col min="10" max="10" width="1" style="3" customWidth="1"/>
    <col min="11" max="11" width="19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34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 x14ac:dyDescent="0.55000000000000004">
      <c r="A3" s="1" t="s">
        <v>121</v>
      </c>
      <c r="B3" s="1" t="s">
        <v>121</v>
      </c>
      <c r="C3" s="1" t="s">
        <v>121</v>
      </c>
      <c r="D3" s="1" t="s">
        <v>121</v>
      </c>
      <c r="E3" s="1" t="s">
        <v>121</v>
      </c>
      <c r="F3" s="1" t="s">
        <v>121</v>
      </c>
      <c r="G3" s="1" t="s">
        <v>121</v>
      </c>
      <c r="H3" s="1" t="s">
        <v>121</v>
      </c>
      <c r="I3" s="1" t="s">
        <v>121</v>
      </c>
      <c r="J3" s="1" t="s">
        <v>121</v>
      </c>
      <c r="K3" s="1" t="s">
        <v>121</v>
      </c>
      <c r="L3" s="1" t="s">
        <v>121</v>
      </c>
      <c r="M3" s="1" t="s">
        <v>121</v>
      </c>
      <c r="N3" s="1" t="s">
        <v>121</v>
      </c>
      <c r="O3" s="1" t="s">
        <v>121</v>
      </c>
      <c r="P3" s="1" t="s">
        <v>121</v>
      </c>
      <c r="Q3" s="1" t="s">
        <v>121</v>
      </c>
    </row>
    <row r="4" spans="1:1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 x14ac:dyDescent="0.55000000000000004">
      <c r="A6" s="2" t="s">
        <v>3</v>
      </c>
      <c r="C6" s="2" t="s">
        <v>123</v>
      </c>
      <c r="D6" s="2" t="s">
        <v>123</v>
      </c>
      <c r="E6" s="2" t="s">
        <v>123</v>
      </c>
      <c r="F6" s="2" t="s">
        <v>123</v>
      </c>
      <c r="G6" s="2" t="s">
        <v>123</v>
      </c>
      <c r="H6" s="2" t="s">
        <v>123</v>
      </c>
      <c r="I6" s="2" t="s">
        <v>123</v>
      </c>
      <c r="K6" s="2" t="s">
        <v>124</v>
      </c>
      <c r="L6" s="2" t="s">
        <v>124</v>
      </c>
      <c r="M6" s="2" t="s">
        <v>124</v>
      </c>
      <c r="N6" s="2" t="s">
        <v>124</v>
      </c>
      <c r="O6" s="2" t="s">
        <v>124</v>
      </c>
      <c r="P6" s="2" t="s">
        <v>124</v>
      </c>
      <c r="Q6" s="2" t="s">
        <v>124</v>
      </c>
    </row>
    <row r="7" spans="1:17" ht="24.75" x14ac:dyDescent="0.55000000000000004">
      <c r="A7" s="2" t="s">
        <v>3</v>
      </c>
      <c r="C7" s="2" t="s">
        <v>7</v>
      </c>
      <c r="E7" s="2" t="s">
        <v>142</v>
      </c>
      <c r="G7" s="2" t="s">
        <v>143</v>
      </c>
      <c r="I7" s="2" t="s">
        <v>144</v>
      </c>
      <c r="K7" s="2" t="s">
        <v>7</v>
      </c>
      <c r="M7" s="2" t="s">
        <v>142</v>
      </c>
      <c r="O7" s="2" t="s">
        <v>143</v>
      </c>
      <c r="Q7" s="2" t="s">
        <v>144</v>
      </c>
    </row>
    <row r="8" spans="1:17" x14ac:dyDescent="0.55000000000000004">
      <c r="A8" s="3" t="s">
        <v>51</v>
      </c>
      <c r="C8" s="7">
        <v>315301134</v>
      </c>
      <c r="D8" s="7"/>
      <c r="E8" s="7">
        <v>1983980833959</v>
      </c>
      <c r="F8" s="7"/>
      <c r="G8" s="7">
        <v>2273502072110</v>
      </c>
      <c r="H8" s="7"/>
      <c r="I8" s="7">
        <f>E8-G8</f>
        <v>-289521238151</v>
      </c>
      <c r="J8" s="7"/>
      <c r="K8" s="7">
        <v>315301134</v>
      </c>
      <c r="L8" s="7"/>
      <c r="M8" s="7">
        <v>1983980833959</v>
      </c>
      <c r="N8" s="7"/>
      <c r="O8" s="7">
        <v>1367531720519</v>
      </c>
      <c r="P8" s="7"/>
      <c r="Q8" s="7">
        <f>M8-O8</f>
        <v>616449113440</v>
      </c>
    </row>
    <row r="9" spans="1:17" x14ac:dyDescent="0.55000000000000004">
      <c r="A9" s="3" t="s">
        <v>83</v>
      </c>
      <c r="C9" s="7">
        <v>5218094</v>
      </c>
      <c r="D9" s="7"/>
      <c r="E9" s="7">
        <v>44038023432</v>
      </c>
      <c r="F9" s="7"/>
      <c r="G9" s="7">
        <v>52281911847</v>
      </c>
      <c r="H9" s="7"/>
      <c r="I9" s="7">
        <f t="shared" ref="I9:I72" si="0">E9-G9</f>
        <v>-8243888415</v>
      </c>
      <c r="J9" s="7"/>
      <c r="K9" s="7">
        <v>5218094</v>
      </c>
      <c r="L9" s="7"/>
      <c r="M9" s="7">
        <v>44038023432</v>
      </c>
      <c r="N9" s="7"/>
      <c r="O9" s="7">
        <v>49133158820</v>
      </c>
      <c r="P9" s="7"/>
      <c r="Q9" s="7">
        <f t="shared" ref="Q9:Q72" si="1">M9-O9</f>
        <v>-5095135388</v>
      </c>
    </row>
    <row r="10" spans="1:17" x14ac:dyDescent="0.55000000000000004">
      <c r="A10" s="3" t="s">
        <v>42</v>
      </c>
      <c r="C10" s="7">
        <v>41604131</v>
      </c>
      <c r="D10" s="7"/>
      <c r="E10" s="7">
        <v>606701122789</v>
      </c>
      <c r="F10" s="7"/>
      <c r="G10" s="7">
        <v>640199957790</v>
      </c>
      <c r="H10" s="7"/>
      <c r="I10" s="7">
        <f t="shared" si="0"/>
        <v>-33498835001</v>
      </c>
      <c r="J10" s="7"/>
      <c r="K10" s="7">
        <v>41604131</v>
      </c>
      <c r="L10" s="7"/>
      <c r="M10" s="7">
        <v>606701122789</v>
      </c>
      <c r="N10" s="7"/>
      <c r="O10" s="7">
        <v>524815081676</v>
      </c>
      <c r="P10" s="7"/>
      <c r="Q10" s="7">
        <f t="shared" si="1"/>
        <v>81886041113</v>
      </c>
    </row>
    <row r="11" spans="1:17" x14ac:dyDescent="0.55000000000000004">
      <c r="A11" s="3" t="s">
        <v>52</v>
      </c>
      <c r="C11" s="7">
        <v>60975330</v>
      </c>
      <c r="D11" s="7"/>
      <c r="E11" s="7">
        <v>1422576003679</v>
      </c>
      <c r="F11" s="7"/>
      <c r="G11" s="7">
        <v>1416514751000</v>
      </c>
      <c r="H11" s="7"/>
      <c r="I11" s="7">
        <f t="shared" si="0"/>
        <v>6061252679</v>
      </c>
      <c r="J11" s="7"/>
      <c r="K11" s="7">
        <v>60975330</v>
      </c>
      <c r="L11" s="7"/>
      <c r="M11" s="7">
        <v>1422576003679</v>
      </c>
      <c r="N11" s="7"/>
      <c r="O11" s="7">
        <v>1040717084924</v>
      </c>
      <c r="P11" s="7"/>
      <c r="Q11" s="7">
        <f t="shared" si="1"/>
        <v>381858918755</v>
      </c>
    </row>
    <row r="12" spans="1:17" x14ac:dyDescent="0.55000000000000004">
      <c r="A12" s="3" t="s">
        <v>85</v>
      </c>
      <c r="C12" s="7">
        <v>21512775</v>
      </c>
      <c r="D12" s="7"/>
      <c r="E12" s="7">
        <v>84705089769</v>
      </c>
      <c r="F12" s="7"/>
      <c r="G12" s="7">
        <v>98384532478</v>
      </c>
      <c r="H12" s="7"/>
      <c r="I12" s="7">
        <f t="shared" si="0"/>
        <v>-13679442709</v>
      </c>
      <c r="J12" s="7"/>
      <c r="K12" s="7">
        <v>21512775</v>
      </c>
      <c r="L12" s="7"/>
      <c r="M12" s="7">
        <v>84705089769</v>
      </c>
      <c r="N12" s="7"/>
      <c r="O12" s="7">
        <v>97072797456</v>
      </c>
      <c r="P12" s="7"/>
      <c r="Q12" s="7">
        <f t="shared" si="1"/>
        <v>-12367707687</v>
      </c>
    </row>
    <row r="13" spans="1:17" x14ac:dyDescent="0.55000000000000004">
      <c r="A13" s="3" t="s">
        <v>28</v>
      </c>
      <c r="C13" s="7">
        <v>17051968</v>
      </c>
      <c r="D13" s="7"/>
      <c r="E13" s="7">
        <v>166623501409</v>
      </c>
      <c r="F13" s="7"/>
      <c r="G13" s="7">
        <v>190354213716</v>
      </c>
      <c r="H13" s="7"/>
      <c r="I13" s="7">
        <f t="shared" si="0"/>
        <v>-23730712307</v>
      </c>
      <c r="J13" s="7"/>
      <c r="K13" s="7">
        <v>17051968</v>
      </c>
      <c r="L13" s="7"/>
      <c r="M13" s="7">
        <v>166623501409</v>
      </c>
      <c r="N13" s="7"/>
      <c r="O13" s="7">
        <v>188828667925</v>
      </c>
      <c r="P13" s="7"/>
      <c r="Q13" s="7">
        <f t="shared" si="1"/>
        <v>-22205166516</v>
      </c>
    </row>
    <row r="14" spans="1:17" x14ac:dyDescent="0.55000000000000004">
      <c r="A14" s="3" t="s">
        <v>58</v>
      </c>
      <c r="C14" s="7">
        <v>1085372</v>
      </c>
      <c r="D14" s="7"/>
      <c r="E14" s="7">
        <v>55779855692</v>
      </c>
      <c r="F14" s="7"/>
      <c r="G14" s="7">
        <v>54646995953</v>
      </c>
      <c r="H14" s="7"/>
      <c r="I14" s="7">
        <f t="shared" si="0"/>
        <v>1132859739</v>
      </c>
      <c r="J14" s="7"/>
      <c r="K14" s="7">
        <v>1085372</v>
      </c>
      <c r="L14" s="7"/>
      <c r="M14" s="7">
        <v>55779855692</v>
      </c>
      <c r="N14" s="7"/>
      <c r="O14" s="7">
        <v>44667041115</v>
      </c>
      <c r="P14" s="7"/>
      <c r="Q14" s="7">
        <f t="shared" si="1"/>
        <v>11112814577</v>
      </c>
    </row>
    <row r="15" spans="1:17" x14ac:dyDescent="0.55000000000000004">
      <c r="A15" s="3" t="s">
        <v>60</v>
      </c>
      <c r="C15" s="7">
        <v>12542356</v>
      </c>
      <c r="D15" s="7"/>
      <c r="E15" s="7">
        <v>733102464129</v>
      </c>
      <c r="F15" s="7"/>
      <c r="G15" s="7">
        <v>745819547691</v>
      </c>
      <c r="H15" s="7"/>
      <c r="I15" s="7">
        <f t="shared" si="0"/>
        <v>-12717083562</v>
      </c>
      <c r="J15" s="7"/>
      <c r="K15" s="7">
        <v>12542356</v>
      </c>
      <c r="L15" s="7"/>
      <c r="M15" s="7">
        <v>733102464129</v>
      </c>
      <c r="N15" s="7"/>
      <c r="O15" s="7">
        <v>459560490259</v>
      </c>
      <c r="P15" s="7"/>
      <c r="Q15" s="7">
        <f t="shared" si="1"/>
        <v>273541973870</v>
      </c>
    </row>
    <row r="16" spans="1:17" x14ac:dyDescent="0.55000000000000004">
      <c r="A16" s="3" t="s">
        <v>66</v>
      </c>
      <c r="C16" s="7">
        <v>11771160</v>
      </c>
      <c r="D16" s="7"/>
      <c r="E16" s="7">
        <v>242213217078</v>
      </c>
      <c r="F16" s="7"/>
      <c r="G16" s="7">
        <v>259881910691</v>
      </c>
      <c r="H16" s="7"/>
      <c r="I16" s="7">
        <f t="shared" si="0"/>
        <v>-17668693613</v>
      </c>
      <c r="J16" s="7"/>
      <c r="K16" s="7">
        <v>11771160</v>
      </c>
      <c r="L16" s="7"/>
      <c r="M16" s="7">
        <v>242213217078</v>
      </c>
      <c r="N16" s="7"/>
      <c r="O16" s="7">
        <v>199270100813</v>
      </c>
      <c r="P16" s="7"/>
      <c r="Q16" s="7">
        <f t="shared" si="1"/>
        <v>42943116265</v>
      </c>
    </row>
    <row r="17" spans="1:17" x14ac:dyDescent="0.55000000000000004">
      <c r="A17" s="3" t="s">
        <v>25</v>
      </c>
      <c r="C17" s="7">
        <v>33373201</v>
      </c>
      <c r="D17" s="7"/>
      <c r="E17" s="7">
        <v>653871966249</v>
      </c>
      <c r="F17" s="7"/>
      <c r="G17" s="7">
        <v>621948136556</v>
      </c>
      <c r="H17" s="7"/>
      <c r="I17" s="7">
        <f t="shared" si="0"/>
        <v>31923829693</v>
      </c>
      <c r="J17" s="7"/>
      <c r="K17" s="7">
        <v>33373201</v>
      </c>
      <c r="L17" s="7"/>
      <c r="M17" s="7">
        <v>653871966249</v>
      </c>
      <c r="N17" s="7"/>
      <c r="O17" s="7">
        <v>383700827810</v>
      </c>
      <c r="P17" s="7"/>
      <c r="Q17" s="7">
        <f t="shared" si="1"/>
        <v>270171138439</v>
      </c>
    </row>
    <row r="18" spans="1:17" x14ac:dyDescent="0.55000000000000004">
      <c r="A18" s="3" t="s">
        <v>47</v>
      </c>
      <c r="C18" s="7">
        <v>231698836</v>
      </c>
      <c r="D18" s="7"/>
      <c r="E18" s="7">
        <v>298264695163</v>
      </c>
      <c r="F18" s="7"/>
      <c r="G18" s="7">
        <v>315999352714</v>
      </c>
      <c r="H18" s="7"/>
      <c r="I18" s="7">
        <f t="shared" si="0"/>
        <v>-17734657551</v>
      </c>
      <c r="J18" s="7"/>
      <c r="K18" s="7">
        <v>231698836</v>
      </c>
      <c r="L18" s="7"/>
      <c r="M18" s="7">
        <v>298264695163</v>
      </c>
      <c r="N18" s="7"/>
      <c r="O18" s="7">
        <v>265328902542</v>
      </c>
      <c r="P18" s="7"/>
      <c r="Q18" s="7">
        <f t="shared" si="1"/>
        <v>32935792621</v>
      </c>
    </row>
    <row r="19" spans="1:17" x14ac:dyDescent="0.55000000000000004">
      <c r="A19" s="3" t="s">
        <v>55</v>
      </c>
      <c r="C19" s="7">
        <v>52019947</v>
      </c>
      <c r="D19" s="7"/>
      <c r="E19" s="7">
        <v>406443966558</v>
      </c>
      <c r="F19" s="7"/>
      <c r="G19" s="7">
        <v>461257020572</v>
      </c>
      <c r="H19" s="7"/>
      <c r="I19" s="7">
        <f t="shared" si="0"/>
        <v>-54813054014</v>
      </c>
      <c r="J19" s="7"/>
      <c r="K19" s="7">
        <v>52019947</v>
      </c>
      <c r="L19" s="7"/>
      <c r="M19" s="7">
        <v>406443966558</v>
      </c>
      <c r="N19" s="7"/>
      <c r="O19" s="7">
        <v>310779674175</v>
      </c>
      <c r="P19" s="7"/>
      <c r="Q19" s="7">
        <f t="shared" si="1"/>
        <v>95664292383</v>
      </c>
    </row>
    <row r="20" spans="1:17" x14ac:dyDescent="0.55000000000000004">
      <c r="A20" s="3" t="s">
        <v>67</v>
      </c>
      <c r="C20" s="7">
        <v>10054271</v>
      </c>
      <c r="D20" s="7"/>
      <c r="E20" s="7">
        <v>142720718690</v>
      </c>
      <c r="F20" s="7"/>
      <c r="G20" s="7">
        <v>169006117160</v>
      </c>
      <c r="H20" s="7"/>
      <c r="I20" s="7">
        <f t="shared" si="0"/>
        <v>-26285398470</v>
      </c>
      <c r="J20" s="7"/>
      <c r="K20" s="7">
        <v>10054271</v>
      </c>
      <c r="L20" s="7"/>
      <c r="M20" s="7">
        <v>142720718690</v>
      </c>
      <c r="N20" s="7"/>
      <c r="O20" s="7">
        <v>149716832351</v>
      </c>
      <c r="P20" s="7"/>
      <c r="Q20" s="7">
        <f t="shared" si="1"/>
        <v>-6996113661</v>
      </c>
    </row>
    <row r="21" spans="1:17" x14ac:dyDescent="0.55000000000000004">
      <c r="A21" s="3" t="s">
        <v>38</v>
      </c>
      <c r="C21" s="7">
        <v>20171008</v>
      </c>
      <c r="D21" s="7"/>
      <c r="E21" s="7">
        <v>259459817101</v>
      </c>
      <c r="F21" s="7"/>
      <c r="G21" s="7">
        <v>273464662775</v>
      </c>
      <c r="H21" s="7"/>
      <c r="I21" s="7">
        <f t="shared" si="0"/>
        <v>-14004845674</v>
      </c>
      <c r="J21" s="7"/>
      <c r="K21" s="7">
        <v>20171008</v>
      </c>
      <c r="L21" s="7"/>
      <c r="M21" s="7">
        <v>259459817101</v>
      </c>
      <c r="N21" s="7"/>
      <c r="O21" s="7">
        <v>241529271330</v>
      </c>
      <c r="P21" s="7"/>
      <c r="Q21" s="7">
        <f t="shared" si="1"/>
        <v>17930545771</v>
      </c>
    </row>
    <row r="22" spans="1:17" x14ac:dyDescent="0.55000000000000004">
      <c r="A22" s="3" t="s">
        <v>73</v>
      </c>
      <c r="C22" s="7">
        <v>25125252</v>
      </c>
      <c r="D22" s="7"/>
      <c r="E22" s="7">
        <v>183571812116</v>
      </c>
      <c r="F22" s="7"/>
      <c r="G22" s="7">
        <v>204051932652</v>
      </c>
      <c r="H22" s="7"/>
      <c r="I22" s="7">
        <f t="shared" si="0"/>
        <v>-20480120536</v>
      </c>
      <c r="J22" s="7"/>
      <c r="K22" s="7">
        <v>25125252</v>
      </c>
      <c r="L22" s="7"/>
      <c r="M22" s="7">
        <v>183571812116</v>
      </c>
      <c r="N22" s="7"/>
      <c r="O22" s="7">
        <v>117361080855</v>
      </c>
      <c r="P22" s="7"/>
      <c r="Q22" s="7">
        <f t="shared" si="1"/>
        <v>66210731261</v>
      </c>
    </row>
    <row r="23" spans="1:17" x14ac:dyDescent="0.55000000000000004">
      <c r="A23" s="3" t="s">
        <v>33</v>
      </c>
      <c r="C23" s="7">
        <v>59567417</v>
      </c>
      <c r="D23" s="7"/>
      <c r="E23" s="7">
        <v>818915663716</v>
      </c>
      <c r="F23" s="7"/>
      <c r="G23" s="7">
        <v>888786992941</v>
      </c>
      <c r="H23" s="7"/>
      <c r="I23" s="7">
        <f t="shared" si="0"/>
        <v>-69871329225</v>
      </c>
      <c r="J23" s="7"/>
      <c r="K23" s="7">
        <v>59567417</v>
      </c>
      <c r="L23" s="7"/>
      <c r="M23" s="7">
        <v>818915663716</v>
      </c>
      <c r="N23" s="7"/>
      <c r="O23" s="7">
        <v>628249833135</v>
      </c>
      <c r="P23" s="7"/>
      <c r="Q23" s="7">
        <f t="shared" si="1"/>
        <v>190665830581</v>
      </c>
    </row>
    <row r="24" spans="1:17" x14ac:dyDescent="0.55000000000000004">
      <c r="A24" s="3" t="s">
        <v>90</v>
      </c>
      <c r="C24" s="7">
        <v>3000000</v>
      </c>
      <c r="D24" s="7"/>
      <c r="E24" s="7">
        <v>8979253650</v>
      </c>
      <c r="F24" s="7"/>
      <c r="G24" s="7">
        <v>8137382040</v>
      </c>
      <c r="H24" s="7"/>
      <c r="I24" s="7">
        <f t="shared" si="0"/>
        <v>841871610</v>
      </c>
      <c r="J24" s="7"/>
      <c r="K24" s="7">
        <v>3000000</v>
      </c>
      <c r="L24" s="7"/>
      <c r="M24" s="7">
        <v>8979253650</v>
      </c>
      <c r="N24" s="7"/>
      <c r="O24" s="7">
        <v>8137382040</v>
      </c>
      <c r="P24" s="7"/>
      <c r="Q24" s="7">
        <f t="shared" si="1"/>
        <v>841871610</v>
      </c>
    </row>
    <row r="25" spans="1:17" x14ac:dyDescent="0.55000000000000004">
      <c r="A25" s="3" t="s">
        <v>57</v>
      </c>
      <c r="C25" s="7">
        <v>10814617</v>
      </c>
      <c r="D25" s="7"/>
      <c r="E25" s="7">
        <v>582342127462</v>
      </c>
      <c r="F25" s="7"/>
      <c r="G25" s="7">
        <v>585782213872</v>
      </c>
      <c r="H25" s="7"/>
      <c r="I25" s="7">
        <f t="shared" si="0"/>
        <v>-3440086410</v>
      </c>
      <c r="J25" s="7"/>
      <c r="K25" s="7">
        <v>10814617</v>
      </c>
      <c r="L25" s="7"/>
      <c r="M25" s="7">
        <v>582342127462</v>
      </c>
      <c r="N25" s="7"/>
      <c r="O25" s="7">
        <v>377119472612</v>
      </c>
      <c r="P25" s="7"/>
      <c r="Q25" s="7">
        <f t="shared" si="1"/>
        <v>205222654850</v>
      </c>
    </row>
    <row r="26" spans="1:17" x14ac:dyDescent="0.55000000000000004">
      <c r="A26" s="3" t="s">
        <v>72</v>
      </c>
      <c r="C26" s="7">
        <v>29837702</v>
      </c>
      <c r="D26" s="7"/>
      <c r="E26" s="7">
        <v>1621224765011</v>
      </c>
      <c r="F26" s="7"/>
      <c r="G26" s="7">
        <v>1901524024924</v>
      </c>
      <c r="H26" s="7"/>
      <c r="I26" s="7">
        <f t="shared" si="0"/>
        <v>-280299259913</v>
      </c>
      <c r="J26" s="7"/>
      <c r="K26" s="7">
        <v>29837702</v>
      </c>
      <c r="L26" s="7"/>
      <c r="M26" s="7">
        <v>1621224765011</v>
      </c>
      <c r="N26" s="7"/>
      <c r="O26" s="7">
        <v>1136655854258</v>
      </c>
      <c r="P26" s="7"/>
      <c r="Q26" s="7">
        <f t="shared" si="1"/>
        <v>484568910753</v>
      </c>
    </row>
    <row r="27" spans="1:17" x14ac:dyDescent="0.55000000000000004">
      <c r="A27" s="3" t="s">
        <v>56</v>
      </c>
      <c r="C27" s="7">
        <v>10936278</v>
      </c>
      <c r="D27" s="7"/>
      <c r="E27" s="7">
        <v>367772937745</v>
      </c>
      <c r="F27" s="7"/>
      <c r="G27" s="7">
        <v>360163092743</v>
      </c>
      <c r="H27" s="7"/>
      <c r="I27" s="7">
        <f t="shared" si="0"/>
        <v>7609845002</v>
      </c>
      <c r="J27" s="7"/>
      <c r="K27" s="7">
        <v>10936278</v>
      </c>
      <c r="L27" s="7"/>
      <c r="M27" s="7">
        <v>367772937745</v>
      </c>
      <c r="N27" s="7"/>
      <c r="O27" s="7">
        <v>231556712207</v>
      </c>
      <c r="P27" s="7"/>
      <c r="Q27" s="7">
        <f t="shared" si="1"/>
        <v>136216225538</v>
      </c>
    </row>
    <row r="28" spans="1:17" x14ac:dyDescent="0.55000000000000004">
      <c r="A28" s="3" t="s">
        <v>23</v>
      </c>
      <c r="C28" s="7">
        <v>16932695</v>
      </c>
      <c r="D28" s="7"/>
      <c r="E28" s="7">
        <v>81466616049</v>
      </c>
      <c r="F28" s="7"/>
      <c r="G28" s="7">
        <v>79951740957</v>
      </c>
      <c r="H28" s="7"/>
      <c r="I28" s="7">
        <f t="shared" si="0"/>
        <v>1514875092</v>
      </c>
      <c r="J28" s="7"/>
      <c r="K28" s="7">
        <v>16932695</v>
      </c>
      <c r="L28" s="7"/>
      <c r="M28" s="7">
        <v>81466616049</v>
      </c>
      <c r="N28" s="7"/>
      <c r="O28" s="7">
        <v>68169379136</v>
      </c>
      <c r="P28" s="7"/>
      <c r="Q28" s="7">
        <f t="shared" si="1"/>
        <v>13297236913</v>
      </c>
    </row>
    <row r="29" spans="1:17" x14ac:dyDescent="0.55000000000000004">
      <c r="A29" s="3" t="s">
        <v>41</v>
      </c>
      <c r="C29" s="7">
        <v>25519962</v>
      </c>
      <c r="D29" s="7"/>
      <c r="E29" s="7">
        <v>109235117081</v>
      </c>
      <c r="F29" s="7"/>
      <c r="G29" s="7">
        <v>95231915820</v>
      </c>
      <c r="H29" s="7"/>
      <c r="I29" s="7">
        <f t="shared" si="0"/>
        <v>14003201261</v>
      </c>
      <c r="J29" s="7"/>
      <c r="K29" s="7">
        <v>25519962</v>
      </c>
      <c r="L29" s="7"/>
      <c r="M29" s="7">
        <v>109235117081</v>
      </c>
      <c r="N29" s="7"/>
      <c r="O29" s="7">
        <v>87902876768</v>
      </c>
      <c r="P29" s="7"/>
      <c r="Q29" s="7">
        <f t="shared" si="1"/>
        <v>21332240313</v>
      </c>
    </row>
    <row r="30" spans="1:17" x14ac:dyDescent="0.55000000000000004">
      <c r="A30" s="3" t="s">
        <v>63</v>
      </c>
      <c r="C30" s="7">
        <v>21000000</v>
      </c>
      <c r="D30" s="7"/>
      <c r="E30" s="7">
        <v>88092711000</v>
      </c>
      <c r="F30" s="7"/>
      <c r="G30" s="7">
        <v>100200240000</v>
      </c>
      <c r="H30" s="7"/>
      <c r="I30" s="7">
        <f t="shared" si="0"/>
        <v>-12107529000</v>
      </c>
      <c r="J30" s="7"/>
      <c r="K30" s="7">
        <v>21000000</v>
      </c>
      <c r="L30" s="7"/>
      <c r="M30" s="7">
        <v>88092711000</v>
      </c>
      <c r="N30" s="7"/>
      <c r="O30" s="7">
        <v>96958403721</v>
      </c>
      <c r="P30" s="7"/>
      <c r="Q30" s="7">
        <f t="shared" si="1"/>
        <v>-8865692721</v>
      </c>
    </row>
    <row r="31" spans="1:17" x14ac:dyDescent="0.55000000000000004">
      <c r="A31" s="3" t="s">
        <v>92</v>
      </c>
      <c r="C31" s="7">
        <v>900000</v>
      </c>
      <c r="D31" s="7"/>
      <c r="E31" s="7">
        <v>3516849495</v>
      </c>
      <c r="F31" s="7"/>
      <c r="G31" s="7">
        <v>3192796429</v>
      </c>
      <c r="H31" s="7"/>
      <c r="I31" s="7">
        <f t="shared" si="0"/>
        <v>324053066</v>
      </c>
      <c r="J31" s="7"/>
      <c r="K31" s="7">
        <v>900000</v>
      </c>
      <c r="L31" s="7"/>
      <c r="M31" s="7">
        <v>3516849495</v>
      </c>
      <c r="N31" s="7"/>
      <c r="O31" s="7">
        <v>3192796429</v>
      </c>
      <c r="P31" s="7"/>
      <c r="Q31" s="7">
        <f t="shared" si="1"/>
        <v>324053066</v>
      </c>
    </row>
    <row r="32" spans="1:17" x14ac:dyDescent="0.55000000000000004">
      <c r="A32" s="3" t="s">
        <v>64</v>
      </c>
      <c r="C32" s="7">
        <v>249999</v>
      </c>
      <c r="D32" s="7"/>
      <c r="E32" s="7">
        <v>1930934401</v>
      </c>
      <c r="F32" s="7"/>
      <c r="G32" s="7">
        <v>2497540634</v>
      </c>
      <c r="H32" s="7"/>
      <c r="I32" s="7">
        <f t="shared" si="0"/>
        <v>-566606233</v>
      </c>
      <c r="J32" s="7"/>
      <c r="K32" s="7">
        <v>249999</v>
      </c>
      <c r="L32" s="7"/>
      <c r="M32" s="7">
        <v>1930934401</v>
      </c>
      <c r="N32" s="7"/>
      <c r="O32" s="7">
        <v>1614207914</v>
      </c>
      <c r="P32" s="7"/>
      <c r="Q32" s="7">
        <f t="shared" si="1"/>
        <v>316726487</v>
      </c>
    </row>
    <row r="33" spans="1:17" x14ac:dyDescent="0.55000000000000004">
      <c r="A33" s="3" t="s">
        <v>78</v>
      </c>
      <c r="C33" s="7">
        <v>41027209</v>
      </c>
      <c r="D33" s="7"/>
      <c r="E33" s="7">
        <v>338907536954</v>
      </c>
      <c r="F33" s="7"/>
      <c r="G33" s="7">
        <v>337276213070</v>
      </c>
      <c r="H33" s="7"/>
      <c r="I33" s="7">
        <f t="shared" si="0"/>
        <v>1631323884</v>
      </c>
      <c r="J33" s="7"/>
      <c r="K33" s="7">
        <v>41027209</v>
      </c>
      <c r="L33" s="7"/>
      <c r="M33" s="7">
        <v>338907536954</v>
      </c>
      <c r="N33" s="7"/>
      <c r="O33" s="7">
        <v>252855202052</v>
      </c>
      <c r="P33" s="7"/>
      <c r="Q33" s="7">
        <f t="shared" si="1"/>
        <v>86052334902</v>
      </c>
    </row>
    <row r="34" spans="1:17" x14ac:dyDescent="0.55000000000000004">
      <c r="A34" s="3" t="s">
        <v>53</v>
      </c>
      <c r="C34" s="7">
        <v>192452423</v>
      </c>
      <c r="D34" s="7"/>
      <c r="E34" s="7">
        <v>2156033621307</v>
      </c>
      <c r="F34" s="7"/>
      <c r="G34" s="7">
        <v>2095605258310</v>
      </c>
      <c r="H34" s="7"/>
      <c r="I34" s="7">
        <f t="shared" si="0"/>
        <v>60428362997</v>
      </c>
      <c r="J34" s="7"/>
      <c r="K34" s="7">
        <v>192452423</v>
      </c>
      <c r="L34" s="7"/>
      <c r="M34" s="7">
        <v>2156033621307</v>
      </c>
      <c r="N34" s="7"/>
      <c r="O34" s="7">
        <v>1335171384067</v>
      </c>
      <c r="P34" s="7"/>
      <c r="Q34" s="7">
        <f t="shared" si="1"/>
        <v>820862237240</v>
      </c>
    </row>
    <row r="35" spans="1:17" x14ac:dyDescent="0.55000000000000004">
      <c r="A35" s="3" t="s">
        <v>87</v>
      </c>
      <c r="C35" s="7">
        <v>60602263</v>
      </c>
      <c r="D35" s="7"/>
      <c r="E35" s="7">
        <v>202291559879</v>
      </c>
      <c r="F35" s="7"/>
      <c r="G35" s="7">
        <v>220693330879</v>
      </c>
      <c r="H35" s="7"/>
      <c r="I35" s="7">
        <f t="shared" si="0"/>
        <v>-18401771000</v>
      </c>
      <c r="J35" s="7"/>
      <c r="K35" s="7">
        <v>60602263</v>
      </c>
      <c r="L35" s="7"/>
      <c r="M35" s="7">
        <v>202291559879</v>
      </c>
      <c r="N35" s="7"/>
      <c r="O35" s="7">
        <v>223417100855</v>
      </c>
      <c r="P35" s="7"/>
      <c r="Q35" s="7">
        <f t="shared" si="1"/>
        <v>-21125540976</v>
      </c>
    </row>
    <row r="36" spans="1:17" x14ac:dyDescent="0.55000000000000004">
      <c r="A36" s="3" t="s">
        <v>68</v>
      </c>
      <c r="C36" s="7">
        <v>46941043</v>
      </c>
      <c r="D36" s="7"/>
      <c r="E36" s="7">
        <v>223229782311</v>
      </c>
      <c r="F36" s="7"/>
      <c r="G36" s="7">
        <v>246682134988</v>
      </c>
      <c r="H36" s="7"/>
      <c r="I36" s="7">
        <f t="shared" si="0"/>
        <v>-23452352677</v>
      </c>
      <c r="J36" s="7"/>
      <c r="K36" s="7">
        <v>46941043</v>
      </c>
      <c r="L36" s="7"/>
      <c r="M36" s="7">
        <v>223229782311</v>
      </c>
      <c r="N36" s="7"/>
      <c r="O36" s="7">
        <v>304234569531</v>
      </c>
      <c r="P36" s="7"/>
      <c r="Q36" s="7">
        <f t="shared" si="1"/>
        <v>-81004787220</v>
      </c>
    </row>
    <row r="37" spans="1:17" x14ac:dyDescent="0.55000000000000004">
      <c r="A37" s="3" t="s">
        <v>17</v>
      </c>
      <c r="C37" s="7">
        <v>71100000</v>
      </c>
      <c r="D37" s="7"/>
      <c r="E37" s="7">
        <v>211818834135</v>
      </c>
      <c r="F37" s="7"/>
      <c r="G37" s="7">
        <v>222491054340</v>
      </c>
      <c r="H37" s="7"/>
      <c r="I37" s="7">
        <f t="shared" si="0"/>
        <v>-10672220205</v>
      </c>
      <c r="J37" s="7"/>
      <c r="K37" s="7">
        <v>71100000</v>
      </c>
      <c r="L37" s="7"/>
      <c r="M37" s="7">
        <v>211818834135</v>
      </c>
      <c r="N37" s="7"/>
      <c r="O37" s="7">
        <v>184042790820</v>
      </c>
      <c r="P37" s="7"/>
      <c r="Q37" s="7">
        <f t="shared" si="1"/>
        <v>27776043315</v>
      </c>
    </row>
    <row r="38" spans="1:17" x14ac:dyDescent="0.55000000000000004">
      <c r="A38" s="3" t="s">
        <v>86</v>
      </c>
      <c r="C38" s="7">
        <v>182702419</v>
      </c>
      <c r="D38" s="7"/>
      <c r="E38" s="7">
        <v>500713491296</v>
      </c>
      <c r="F38" s="7"/>
      <c r="G38" s="7">
        <v>576588621236</v>
      </c>
      <c r="H38" s="7"/>
      <c r="I38" s="7">
        <f t="shared" si="0"/>
        <v>-75875129940</v>
      </c>
      <c r="J38" s="7"/>
      <c r="K38" s="7">
        <v>182702419</v>
      </c>
      <c r="L38" s="7"/>
      <c r="M38" s="7">
        <v>500713491296</v>
      </c>
      <c r="N38" s="7"/>
      <c r="O38" s="7">
        <v>395254202563</v>
      </c>
      <c r="P38" s="7"/>
      <c r="Q38" s="7">
        <f t="shared" si="1"/>
        <v>105459288733</v>
      </c>
    </row>
    <row r="39" spans="1:17" x14ac:dyDescent="0.55000000000000004">
      <c r="A39" s="3" t="s">
        <v>62</v>
      </c>
      <c r="C39" s="7">
        <v>56638</v>
      </c>
      <c r="D39" s="7"/>
      <c r="E39" s="7">
        <v>502125523119</v>
      </c>
      <c r="F39" s="7"/>
      <c r="G39" s="7">
        <v>395165298814</v>
      </c>
      <c r="H39" s="7"/>
      <c r="I39" s="7">
        <f t="shared" si="0"/>
        <v>106960224305</v>
      </c>
      <c r="J39" s="7"/>
      <c r="K39" s="7">
        <v>56638</v>
      </c>
      <c r="L39" s="7"/>
      <c r="M39" s="7">
        <v>502125523119</v>
      </c>
      <c r="N39" s="7"/>
      <c r="O39" s="7">
        <v>345966125610</v>
      </c>
      <c r="P39" s="7"/>
      <c r="Q39" s="7">
        <f t="shared" si="1"/>
        <v>156159397509</v>
      </c>
    </row>
    <row r="40" spans="1:17" x14ac:dyDescent="0.55000000000000004">
      <c r="A40" s="3" t="s">
        <v>76</v>
      </c>
      <c r="C40" s="7">
        <v>800000</v>
      </c>
      <c r="D40" s="7"/>
      <c r="E40" s="7">
        <v>12079695600</v>
      </c>
      <c r="F40" s="7"/>
      <c r="G40" s="7">
        <v>16535104513</v>
      </c>
      <c r="H40" s="7"/>
      <c r="I40" s="7">
        <f t="shared" si="0"/>
        <v>-4455408913</v>
      </c>
      <c r="J40" s="7"/>
      <c r="K40" s="7">
        <v>800000</v>
      </c>
      <c r="L40" s="7"/>
      <c r="M40" s="7">
        <v>12079695600</v>
      </c>
      <c r="N40" s="7"/>
      <c r="O40" s="7">
        <v>11043818685</v>
      </c>
      <c r="P40" s="7"/>
      <c r="Q40" s="7">
        <f t="shared" si="1"/>
        <v>1035876915</v>
      </c>
    </row>
    <row r="41" spans="1:17" x14ac:dyDescent="0.55000000000000004">
      <c r="A41" s="3" t="s">
        <v>80</v>
      </c>
      <c r="C41" s="7">
        <v>46713330</v>
      </c>
      <c r="D41" s="7"/>
      <c r="E41" s="7">
        <v>294400345252</v>
      </c>
      <c r="F41" s="7"/>
      <c r="G41" s="7">
        <v>329226884517</v>
      </c>
      <c r="H41" s="7"/>
      <c r="I41" s="7">
        <f t="shared" si="0"/>
        <v>-34826539265</v>
      </c>
      <c r="J41" s="7"/>
      <c r="K41" s="7">
        <v>46713330</v>
      </c>
      <c r="L41" s="7"/>
      <c r="M41" s="7">
        <v>294400345252</v>
      </c>
      <c r="N41" s="7"/>
      <c r="O41" s="7">
        <v>234407104493</v>
      </c>
      <c r="P41" s="7"/>
      <c r="Q41" s="7">
        <f t="shared" si="1"/>
        <v>59993240759</v>
      </c>
    </row>
    <row r="42" spans="1:17" x14ac:dyDescent="0.55000000000000004">
      <c r="A42" s="3" t="s">
        <v>54</v>
      </c>
      <c r="C42" s="7">
        <v>8302349</v>
      </c>
      <c r="D42" s="7"/>
      <c r="E42" s="7">
        <v>520761146479</v>
      </c>
      <c r="F42" s="7"/>
      <c r="G42" s="7">
        <v>536111633523</v>
      </c>
      <c r="H42" s="7"/>
      <c r="I42" s="7">
        <f t="shared" si="0"/>
        <v>-15350487044</v>
      </c>
      <c r="J42" s="7"/>
      <c r="K42" s="7">
        <v>8302349</v>
      </c>
      <c r="L42" s="7"/>
      <c r="M42" s="7">
        <v>520761146479</v>
      </c>
      <c r="N42" s="7"/>
      <c r="O42" s="7">
        <v>303552516881</v>
      </c>
      <c r="P42" s="7"/>
      <c r="Q42" s="7">
        <f t="shared" si="1"/>
        <v>217208629598</v>
      </c>
    </row>
    <row r="43" spans="1:17" x14ac:dyDescent="0.55000000000000004">
      <c r="A43" s="3" t="s">
        <v>50</v>
      </c>
      <c r="C43" s="7">
        <v>10413082</v>
      </c>
      <c r="D43" s="7"/>
      <c r="E43" s="7">
        <v>85500285578</v>
      </c>
      <c r="F43" s="7"/>
      <c r="G43" s="7">
        <v>87935930684</v>
      </c>
      <c r="H43" s="7"/>
      <c r="I43" s="7">
        <f t="shared" si="0"/>
        <v>-2435645106</v>
      </c>
      <c r="J43" s="7"/>
      <c r="K43" s="7">
        <v>10413082</v>
      </c>
      <c r="L43" s="7"/>
      <c r="M43" s="7">
        <v>85500285578</v>
      </c>
      <c r="N43" s="7"/>
      <c r="O43" s="7">
        <v>73182447824</v>
      </c>
      <c r="P43" s="7"/>
      <c r="Q43" s="7">
        <f t="shared" si="1"/>
        <v>12317837754</v>
      </c>
    </row>
    <row r="44" spans="1:17" x14ac:dyDescent="0.55000000000000004">
      <c r="A44" s="3" t="s">
        <v>16</v>
      </c>
      <c r="C44" s="7">
        <v>7989424</v>
      </c>
      <c r="D44" s="7"/>
      <c r="E44" s="7">
        <v>146845489283</v>
      </c>
      <c r="F44" s="7"/>
      <c r="G44" s="7">
        <v>147401421368</v>
      </c>
      <c r="H44" s="7"/>
      <c r="I44" s="7">
        <f t="shared" si="0"/>
        <v>-555932085</v>
      </c>
      <c r="J44" s="7"/>
      <c r="K44" s="7">
        <v>7989424</v>
      </c>
      <c r="L44" s="7"/>
      <c r="M44" s="7">
        <v>146845489283</v>
      </c>
      <c r="N44" s="7"/>
      <c r="O44" s="7">
        <v>115279708248</v>
      </c>
      <c r="P44" s="7"/>
      <c r="Q44" s="7">
        <f t="shared" si="1"/>
        <v>31565781035</v>
      </c>
    </row>
    <row r="45" spans="1:17" x14ac:dyDescent="0.55000000000000004">
      <c r="A45" s="3" t="s">
        <v>30</v>
      </c>
      <c r="C45" s="7">
        <v>590000</v>
      </c>
      <c r="D45" s="7"/>
      <c r="E45" s="7">
        <v>82196503425</v>
      </c>
      <c r="F45" s="7"/>
      <c r="G45" s="7">
        <v>82196503425</v>
      </c>
      <c r="H45" s="7"/>
      <c r="I45" s="7">
        <f t="shared" si="0"/>
        <v>0</v>
      </c>
      <c r="J45" s="7"/>
      <c r="K45" s="7">
        <v>590000</v>
      </c>
      <c r="L45" s="7"/>
      <c r="M45" s="7">
        <v>82196503425</v>
      </c>
      <c r="N45" s="7"/>
      <c r="O45" s="7">
        <v>70290766575</v>
      </c>
      <c r="P45" s="7"/>
      <c r="Q45" s="7">
        <f t="shared" si="1"/>
        <v>11905736850</v>
      </c>
    </row>
    <row r="46" spans="1:17" x14ac:dyDescent="0.55000000000000004">
      <c r="A46" s="3" t="s">
        <v>79</v>
      </c>
      <c r="C46" s="7">
        <v>92075843</v>
      </c>
      <c r="D46" s="7"/>
      <c r="E46" s="7">
        <v>161455377419</v>
      </c>
      <c r="F46" s="7"/>
      <c r="G46" s="7">
        <v>162736769303</v>
      </c>
      <c r="H46" s="7"/>
      <c r="I46" s="7">
        <f t="shared" si="0"/>
        <v>-1281391884</v>
      </c>
      <c r="J46" s="7"/>
      <c r="K46" s="7">
        <v>92075843</v>
      </c>
      <c r="L46" s="7"/>
      <c r="M46" s="7">
        <v>161455377419</v>
      </c>
      <c r="N46" s="7"/>
      <c r="O46" s="7">
        <v>155688455285</v>
      </c>
      <c r="P46" s="7"/>
      <c r="Q46" s="7">
        <f t="shared" si="1"/>
        <v>5766922134</v>
      </c>
    </row>
    <row r="47" spans="1:17" x14ac:dyDescent="0.55000000000000004">
      <c r="A47" s="3" t="s">
        <v>75</v>
      </c>
      <c r="C47" s="7">
        <v>9859100</v>
      </c>
      <c r="D47" s="7"/>
      <c r="E47" s="7">
        <v>194244688196</v>
      </c>
      <c r="F47" s="7"/>
      <c r="G47" s="7">
        <v>231818590279</v>
      </c>
      <c r="H47" s="7"/>
      <c r="I47" s="7">
        <f t="shared" si="0"/>
        <v>-37573902083</v>
      </c>
      <c r="J47" s="7"/>
      <c r="K47" s="7">
        <v>9859100</v>
      </c>
      <c r="L47" s="7"/>
      <c r="M47" s="7">
        <v>194244688196</v>
      </c>
      <c r="N47" s="7"/>
      <c r="O47" s="7">
        <v>137598154428</v>
      </c>
      <c r="P47" s="7"/>
      <c r="Q47" s="7">
        <f t="shared" si="1"/>
        <v>56646533768</v>
      </c>
    </row>
    <row r="48" spans="1:17" x14ac:dyDescent="0.55000000000000004">
      <c r="A48" s="3" t="s">
        <v>19</v>
      </c>
      <c r="C48" s="7">
        <v>113038479</v>
      </c>
      <c r="D48" s="7"/>
      <c r="E48" s="7">
        <v>184841905582</v>
      </c>
      <c r="F48" s="7"/>
      <c r="G48" s="7">
        <v>191264026917</v>
      </c>
      <c r="H48" s="7"/>
      <c r="I48" s="7">
        <f t="shared" si="0"/>
        <v>-6422121335</v>
      </c>
      <c r="J48" s="7"/>
      <c r="K48" s="7">
        <v>113038479</v>
      </c>
      <c r="L48" s="7"/>
      <c r="M48" s="7">
        <v>184841905582</v>
      </c>
      <c r="N48" s="7"/>
      <c r="O48" s="7">
        <v>187382531619</v>
      </c>
      <c r="P48" s="7"/>
      <c r="Q48" s="7">
        <f t="shared" si="1"/>
        <v>-2540626037</v>
      </c>
    </row>
    <row r="49" spans="1:17" x14ac:dyDescent="0.55000000000000004">
      <c r="A49" s="3" t="s">
        <v>91</v>
      </c>
      <c r="C49" s="7">
        <v>29171774</v>
      </c>
      <c r="D49" s="7"/>
      <c r="E49" s="7">
        <v>45846157274</v>
      </c>
      <c r="F49" s="7"/>
      <c r="G49" s="7">
        <v>38039993296</v>
      </c>
      <c r="H49" s="7"/>
      <c r="I49" s="7">
        <f t="shared" si="0"/>
        <v>7806163978</v>
      </c>
      <c r="J49" s="7"/>
      <c r="K49" s="7">
        <v>29171774</v>
      </c>
      <c r="L49" s="7"/>
      <c r="M49" s="7">
        <v>45846157274</v>
      </c>
      <c r="N49" s="7"/>
      <c r="O49" s="7">
        <v>38039993296</v>
      </c>
      <c r="P49" s="7"/>
      <c r="Q49" s="7">
        <f t="shared" si="1"/>
        <v>7806163978</v>
      </c>
    </row>
    <row r="50" spans="1:17" x14ac:dyDescent="0.55000000000000004">
      <c r="A50" s="3" t="s">
        <v>21</v>
      </c>
      <c r="C50" s="7">
        <v>18245071</v>
      </c>
      <c r="D50" s="7"/>
      <c r="E50" s="7">
        <v>1196284386105</v>
      </c>
      <c r="F50" s="7"/>
      <c r="G50" s="7">
        <v>1350263380011</v>
      </c>
      <c r="H50" s="7"/>
      <c r="I50" s="7">
        <f t="shared" si="0"/>
        <v>-153978993906</v>
      </c>
      <c r="J50" s="7"/>
      <c r="K50" s="7">
        <v>18245071</v>
      </c>
      <c r="L50" s="7"/>
      <c r="M50" s="7">
        <v>1196284386105</v>
      </c>
      <c r="N50" s="7"/>
      <c r="O50" s="7">
        <v>904296585734</v>
      </c>
      <c r="P50" s="7"/>
      <c r="Q50" s="7">
        <f t="shared" si="1"/>
        <v>291987800371</v>
      </c>
    </row>
    <row r="51" spans="1:17" x14ac:dyDescent="0.55000000000000004">
      <c r="A51" s="3" t="s">
        <v>18</v>
      </c>
      <c r="C51" s="7">
        <v>62236532</v>
      </c>
      <c r="D51" s="7"/>
      <c r="E51" s="7">
        <v>188568252686</v>
      </c>
      <c r="F51" s="7"/>
      <c r="G51" s="7">
        <v>199847974697</v>
      </c>
      <c r="H51" s="7"/>
      <c r="I51" s="7">
        <f t="shared" si="0"/>
        <v>-11279722011</v>
      </c>
      <c r="J51" s="7"/>
      <c r="K51" s="7">
        <v>62236532</v>
      </c>
      <c r="L51" s="7"/>
      <c r="M51" s="7">
        <v>188568252686</v>
      </c>
      <c r="N51" s="7"/>
      <c r="O51" s="7">
        <v>133518037572</v>
      </c>
      <c r="P51" s="7"/>
      <c r="Q51" s="7">
        <f t="shared" si="1"/>
        <v>55050215114</v>
      </c>
    </row>
    <row r="52" spans="1:17" x14ac:dyDescent="0.55000000000000004">
      <c r="A52" s="3" t="s">
        <v>32</v>
      </c>
      <c r="C52" s="7">
        <v>5401936</v>
      </c>
      <c r="D52" s="7"/>
      <c r="E52" s="7">
        <v>196802967721</v>
      </c>
      <c r="F52" s="7"/>
      <c r="G52" s="7">
        <v>207890915646</v>
      </c>
      <c r="H52" s="7"/>
      <c r="I52" s="7">
        <f t="shared" si="0"/>
        <v>-11087947925</v>
      </c>
      <c r="J52" s="7"/>
      <c r="K52" s="7">
        <v>5401936</v>
      </c>
      <c r="L52" s="7"/>
      <c r="M52" s="7">
        <v>196802967721</v>
      </c>
      <c r="N52" s="7"/>
      <c r="O52" s="7">
        <v>204300030953</v>
      </c>
      <c r="P52" s="7"/>
      <c r="Q52" s="7">
        <f t="shared" si="1"/>
        <v>-7497063232</v>
      </c>
    </row>
    <row r="53" spans="1:17" x14ac:dyDescent="0.55000000000000004">
      <c r="A53" s="3" t="s">
        <v>59</v>
      </c>
      <c r="C53" s="7">
        <v>44940390</v>
      </c>
      <c r="D53" s="7"/>
      <c r="E53" s="7">
        <v>1187854928527</v>
      </c>
      <c r="F53" s="7"/>
      <c r="G53" s="7">
        <v>1254406442881</v>
      </c>
      <c r="H53" s="7"/>
      <c r="I53" s="7">
        <f t="shared" si="0"/>
        <v>-66551514354</v>
      </c>
      <c r="J53" s="7"/>
      <c r="K53" s="7">
        <v>44940390</v>
      </c>
      <c r="L53" s="7"/>
      <c r="M53" s="7">
        <v>1187854928527</v>
      </c>
      <c r="N53" s="7"/>
      <c r="O53" s="7">
        <v>764390333569</v>
      </c>
      <c r="P53" s="7"/>
      <c r="Q53" s="7">
        <f t="shared" si="1"/>
        <v>423464594958</v>
      </c>
    </row>
    <row r="54" spans="1:17" x14ac:dyDescent="0.55000000000000004">
      <c r="A54" s="3" t="s">
        <v>89</v>
      </c>
      <c r="C54" s="7">
        <v>1932439</v>
      </c>
      <c r="D54" s="7"/>
      <c r="E54" s="7">
        <v>55323100452</v>
      </c>
      <c r="F54" s="7"/>
      <c r="G54" s="7">
        <v>60441063874</v>
      </c>
      <c r="H54" s="7"/>
      <c r="I54" s="7">
        <f t="shared" si="0"/>
        <v>-5117963422</v>
      </c>
      <c r="J54" s="7"/>
      <c r="K54" s="7">
        <v>1932439</v>
      </c>
      <c r="L54" s="7"/>
      <c r="M54" s="7">
        <v>55323100452</v>
      </c>
      <c r="N54" s="7"/>
      <c r="O54" s="7">
        <v>60441063874</v>
      </c>
      <c r="P54" s="7"/>
      <c r="Q54" s="7">
        <f t="shared" si="1"/>
        <v>-5117963422</v>
      </c>
    </row>
    <row r="55" spans="1:17" x14ac:dyDescent="0.55000000000000004">
      <c r="A55" s="3" t="s">
        <v>15</v>
      </c>
      <c r="C55" s="7">
        <v>7035601</v>
      </c>
      <c r="D55" s="7"/>
      <c r="E55" s="7">
        <v>23484976146</v>
      </c>
      <c r="F55" s="7"/>
      <c r="G55" s="7">
        <v>23706701843</v>
      </c>
      <c r="H55" s="7"/>
      <c r="I55" s="7">
        <f t="shared" si="0"/>
        <v>-221725697</v>
      </c>
      <c r="J55" s="7"/>
      <c r="K55" s="7">
        <v>7035601</v>
      </c>
      <c r="L55" s="7"/>
      <c r="M55" s="7">
        <v>23484976146</v>
      </c>
      <c r="N55" s="7"/>
      <c r="O55" s="7">
        <v>23637859607</v>
      </c>
      <c r="P55" s="7"/>
      <c r="Q55" s="7">
        <f t="shared" si="1"/>
        <v>-152883461</v>
      </c>
    </row>
    <row r="56" spans="1:17" x14ac:dyDescent="0.55000000000000004">
      <c r="A56" s="3" t="s">
        <v>29</v>
      </c>
      <c r="C56" s="7">
        <v>474965</v>
      </c>
      <c r="D56" s="7"/>
      <c r="E56" s="7">
        <v>82251327916</v>
      </c>
      <c r="F56" s="7"/>
      <c r="G56" s="7">
        <v>79201310246</v>
      </c>
      <c r="H56" s="7"/>
      <c r="I56" s="7">
        <f t="shared" si="0"/>
        <v>3050017670</v>
      </c>
      <c r="J56" s="7"/>
      <c r="K56" s="7">
        <v>474965</v>
      </c>
      <c r="L56" s="7"/>
      <c r="M56" s="7">
        <v>82251327916</v>
      </c>
      <c r="N56" s="7"/>
      <c r="O56" s="7">
        <v>78028434799</v>
      </c>
      <c r="P56" s="7"/>
      <c r="Q56" s="7">
        <f t="shared" si="1"/>
        <v>4222893117</v>
      </c>
    </row>
    <row r="57" spans="1:17" x14ac:dyDescent="0.55000000000000004">
      <c r="A57" s="3" t="s">
        <v>39</v>
      </c>
      <c r="C57" s="7">
        <v>1000000</v>
      </c>
      <c r="D57" s="7"/>
      <c r="E57" s="7">
        <v>6401682000</v>
      </c>
      <c r="F57" s="7"/>
      <c r="G57" s="7">
        <v>7127338500</v>
      </c>
      <c r="H57" s="7"/>
      <c r="I57" s="7">
        <f t="shared" si="0"/>
        <v>-725656500</v>
      </c>
      <c r="J57" s="7"/>
      <c r="K57" s="7">
        <v>1000000</v>
      </c>
      <c r="L57" s="7"/>
      <c r="M57" s="7">
        <v>6401682000</v>
      </c>
      <c r="N57" s="7"/>
      <c r="O57" s="7">
        <v>5505994909</v>
      </c>
      <c r="P57" s="7"/>
      <c r="Q57" s="7">
        <f t="shared" si="1"/>
        <v>895687091</v>
      </c>
    </row>
    <row r="58" spans="1:17" x14ac:dyDescent="0.55000000000000004">
      <c r="A58" s="3" t="s">
        <v>69</v>
      </c>
      <c r="C58" s="7">
        <v>308750288</v>
      </c>
      <c r="D58" s="7"/>
      <c r="E58" s="7">
        <v>1663469672922</v>
      </c>
      <c r="F58" s="7"/>
      <c r="G58" s="7">
        <v>1750586795397</v>
      </c>
      <c r="H58" s="7"/>
      <c r="I58" s="7">
        <f t="shared" si="0"/>
        <v>-87117122475</v>
      </c>
      <c r="J58" s="7"/>
      <c r="K58" s="7">
        <v>308750288</v>
      </c>
      <c r="L58" s="7"/>
      <c r="M58" s="7">
        <v>1663469672922</v>
      </c>
      <c r="N58" s="7"/>
      <c r="O58" s="7">
        <v>1281976535737</v>
      </c>
      <c r="P58" s="7"/>
      <c r="Q58" s="7">
        <f t="shared" si="1"/>
        <v>381493137185</v>
      </c>
    </row>
    <row r="59" spans="1:17" x14ac:dyDescent="0.55000000000000004">
      <c r="A59" s="3" t="s">
        <v>36</v>
      </c>
      <c r="C59" s="7">
        <v>285750</v>
      </c>
      <c r="D59" s="7"/>
      <c r="E59" s="7">
        <v>14841601396</v>
      </c>
      <c r="F59" s="7"/>
      <c r="G59" s="7">
        <v>14085613084</v>
      </c>
      <c r="H59" s="7"/>
      <c r="I59" s="7">
        <f t="shared" si="0"/>
        <v>755988312</v>
      </c>
      <c r="J59" s="7"/>
      <c r="K59" s="7">
        <v>285750</v>
      </c>
      <c r="L59" s="7"/>
      <c r="M59" s="7">
        <v>14841601396</v>
      </c>
      <c r="N59" s="7"/>
      <c r="O59" s="7">
        <v>12870711745</v>
      </c>
      <c r="P59" s="7"/>
      <c r="Q59" s="7">
        <f t="shared" si="1"/>
        <v>1970889651</v>
      </c>
    </row>
    <row r="60" spans="1:17" x14ac:dyDescent="0.55000000000000004">
      <c r="A60" s="3" t="s">
        <v>84</v>
      </c>
      <c r="C60" s="7">
        <v>250000</v>
      </c>
      <c r="D60" s="7"/>
      <c r="E60" s="7">
        <v>3916557000</v>
      </c>
      <c r="F60" s="7"/>
      <c r="G60" s="7">
        <v>4331572875</v>
      </c>
      <c r="H60" s="7"/>
      <c r="I60" s="7">
        <f t="shared" si="0"/>
        <v>-415015875</v>
      </c>
      <c r="J60" s="7"/>
      <c r="K60" s="7">
        <v>250000</v>
      </c>
      <c r="L60" s="7"/>
      <c r="M60" s="7">
        <v>3916557000</v>
      </c>
      <c r="N60" s="7"/>
      <c r="O60" s="7">
        <v>3653564425</v>
      </c>
      <c r="P60" s="7"/>
      <c r="Q60" s="7">
        <f t="shared" si="1"/>
        <v>262992575</v>
      </c>
    </row>
    <row r="61" spans="1:17" x14ac:dyDescent="0.55000000000000004">
      <c r="A61" s="3" t="s">
        <v>61</v>
      </c>
      <c r="C61" s="7">
        <v>26690029</v>
      </c>
      <c r="D61" s="7"/>
      <c r="E61" s="7">
        <v>145125791601</v>
      </c>
      <c r="F61" s="7"/>
      <c r="G61" s="7">
        <v>174575449494</v>
      </c>
      <c r="H61" s="7"/>
      <c r="I61" s="7">
        <f t="shared" si="0"/>
        <v>-29449657893</v>
      </c>
      <c r="J61" s="7"/>
      <c r="K61" s="7">
        <v>26690029</v>
      </c>
      <c r="L61" s="7"/>
      <c r="M61" s="7">
        <v>145125791601</v>
      </c>
      <c r="N61" s="7"/>
      <c r="O61" s="7">
        <v>121095981847</v>
      </c>
      <c r="P61" s="7"/>
      <c r="Q61" s="7">
        <f t="shared" si="1"/>
        <v>24029809754</v>
      </c>
    </row>
    <row r="62" spans="1:17" x14ac:dyDescent="0.55000000000000004">
      <c r="A62" s="3" t="s">
        <v>20</v>
      </c>
      <c r="C62" s="7">
        <v>6277074</v>
      </c>
      <c r="D62" s="7"/>
      <c r="E62" s="7">
        <v>313795790853</v>
      </c>
      <c r="F62" s="7"/>
      <c r="G62" s="7">
        <v>321533050361</v>
      </c>
      <c r="H62" s="7"/>
      <c r="I62" s="7">
        <f t="shared" si="0"/>
        <v>-7737259508</v>
      </c>
      <c r="J62" s="7"/>
      <c r="K62" s="7">
        <v>6277074</v>
      </c>
      <c r="L62" s="7"/>
      <c r="M62" s="7">
        <v>313795790853</v>
      </c>
      <c r="N62" s="7"/>
      <c r="O62" s="7">
        <v>310047254078</v>
      </c>
      <c r="P62" s="7"/>
      <c r="Q62" s="7">
        <f t="shared" si="1"/>
        <v>3748536775</v>
      </c>
    </row>
    <row r="63" spans="1:17" x14ac:dyDescent="0.55000000000000004">
      <c r="A63" s="3" t="s">
        <v>74</v>
      </c>
      <c r="C63" s="7">
        <v>27038968</v>
      </c>
      <c r="D63" s="7"/>
      <c r="E63" s="7">
        <v>255879380056</v>
      </c>
      <c r="F63" s="7"/>
      <c r="G63" s="7">
        <v>255879380056</v>
      </c>
      <c r="H63" s="7"/>
      <c r="I63" s="7">
        <f t="shared" si="0"/>
        <v>0</v>
      </c>
      <c r="J63" s="7"/>
      <c r="K63" s="7">
        <v>27038968</v>
      </c>
      <c r="L63" s="7"/>
      <c r="M63" s="7">
        <v>255879380056</v>
      </c>
      <c r="N63" s="7"/>
      <c r="O63" s="7">
        <v>210455414479</v>
      </c>
      <c r="P63" s="7"/>
      <c r="Q63" s="7">
        <f t="shared" si="1"/>
        <v>45423965577</v>
      </c>
    </row>
    <row r="64" spans="1:17" x14ac:dyDescent="0.55000000000000004">
      <c r="A64" s="3" t="s">
        <v>27</v>
      </c>
      <c r="C64" s="7">
        <v>3402614</v>
      </c>
      <c r="D64" s="7"/>
      <c r="E64" s="7">
        <v>826143493106</v>
      </c>
      <c r="F64" s="7"/>
      <c r="G64" s="7">
        <v>698763497403</v>
      </c>
      <c r="H64" s="7"/>
      <c r="I64" s="7">
        <f t="shared" si="0"/>
        <v>127379995703</v>
      </c>
      <c r="J64" s="7"/>
      <c r="K64" s="7">
        <v>3402614</v>
      </c>
      <c r="L64" s="7"/>
      <c r="M64" s="7">
        <v>826143493106</v>
      </c>
      <c r="N64" s="7"/>
      <c r="O64" s="7">
        <v>658310370781</v>
      </c>
      <c r="P64" s="7"/>
      <c r="Q64" s="7">
        <f t="shared" si="1"/>
        <v>167833122325</v>
      </c>
    </row>
    <row r="65" spans="1:17" x14ac:dyDescent="0.55000000000000004">
      <c r="A65" s="3" t="s">
        <v>37</v>
      </c>
      <c r="C65" s="7">
        <v>143914086</v>
      </c>
      <c r="D65" s="7"/>
      <c r="E65" s="7">
        <v>369232174543</v>
      </c>
      <c r="F65" s="7"/>
      <c r="G65" s="7">
        <v>380694046373</v>
      </c>
      <c r="H65" s="7"/>
      <c r="I65" s="7">
        <f t="shared" si="0"/>
        <v>-11461871830</v>
      </c>
      <c r="J65" s="7"/>
      <c r="K65" s="7">
        <v>143914086</v>
      </c>
      <c r="L65" s="7"/>
      <c r="M65" s="7">
        <v>369232174543</v>
      </c>
      <c r="N65" s="7"/>
      <c r="O65" s="7">
        <v>302431220275</v>
      </c>
      <c r="P65" s="7"/>
      <c r="Q65" s="7">
        <f t="shared" si="1"/>
        <v>66800954268</v>
      </c>
    </row>
    <row r="66" spans="1:17" x14ac:dyDescent="0.55000000000000004">
      <c r="A66" s="3" t="s">
        <v>26</v>
      </c>
      <c r="C66" s="7">
        <v>13694209</v>
      </c>
      <c r="D66" s="7"/>
      <c r="E66" s="7">
        <v>269532023437</v>
      </c>
      <c r="F66" s="7"/>
      <c r="G66" s="7">
        <v>307055848288</v>
      </c>
      <c r="H66" s="7"/>
      <c r="I66" s="7">
        <f t="shared" si="0"/>
        <v>-37523824851</v>
      </c>
      <c r="J66" s="7"/>
      <c r="K66" s="7">
        <v>13694209</v>
      </c>
      <c r="L66" s="7"/>
      <c r="M66" s="7">
        <v>269532023437</v>
      </c>
      <c r="N66" s="7"/>
      <c r="O66" s="7">
        <v>286008586055</v>
      </c>
      <c r="P66" s="7"/>
      <c r="Q66" s="7">
        <f t="shared" si="1"/>
        <v>-16476562618</v>
      </c>
    </row>
    <row r="67" spans="1:17" x14ac:dyDescent="0.55000000000000004">
      <c r="A67" s="3" t="s">
        <v>48</v>
      </c>
      <c r="C67" s="7">
        <v>8397292</v>
      </c>
      <c r="D67" s="7"/>
      <c r="E67" s="7">
        <v>219200836236</v>
      </c>
      <c r="F67" s="7"/>
      <c r="G67" s="7">
        <v>233307820747</v>
      </c>
      <c r="H67" s="7"/>
      <c r="I67" s="7">
        <f t="shared" si="0"/>
        <v>-14106984511</v>
      </c>
      <c r="J67" s="7"/>
      <c r="K67" s="7">
        <v>8397292</v>
      </c>
      <c r="L67" s="7"/>
      <c r="M67" s="7">
        <v>219200836236</v>
      </c>
      <c r="N67" s="7"/>
      <c r="O67" s="7">
        <v>166696142408</v>
      </c>
      <c r="P67" s="7"/>
      <c r="Q67" s="7">
        <f t="shared" si="1"/>
        <v>52504693828</v>
      </c>
    </row>
    <row r="68" spans="1:17" x14ac:dyDescent="0.55000000000000004">
      <c r="A68" s="3" t="s">
        <v>35</v>
      </c>
      <c r="C68" s="7">
        <v>56125194</v>
      </c>
      <c r="D68" s="7"/>
      <c r="E68" s="7">
        <v>350369044320</v>
      </c>
      <c r="F68" s="7"/>
      <c r="G68" s="7">
        <v>372127631468</v>
      </c>
      <c r="H68" s="7"/>
      <c r="I68" s="7">
        <f t="shared" si="0"/>
        <v>-21758587148</v>
      </c>
      <c r="J68" s="7"/>
      <c r="K68" s="7">
        <v>56125194</v>
      </c>
      <c r="L68" s="7"/>
      <c r="M68" s="7">
        <v>350369044320</v>
      </c>
      <c r="N68" s="7"/>
      <c r="O68" s="7">
        <v>335305407065</v>
      </c>
      <c r="P68" s="7"/>
      <c r="Q68" s="7">
        <f t="shared" si="1"/>
        <v>15063637255</v>
      </c>
    </row>
    <row r="69" spans="1:17" x14ac:dyDescent="0.55000000000000004">
      <c r="A69" s="3" t="s">
        <v>70</v>
      </c>
      <c r="C69" s="7">
        <v>29800000</v>
      </c>
      <c r="D69" s="7"/>
      <c r="E69" s="7">
        <v>58801039650</v>
      </c>
      <c r="F69" s="7"/>
      <c r="G69" s="7">
        <v>61763308650</v>
      </c>
      <c r="H69" s="7"/>
      <c r="I69" s="7">
        <f t="shared" si="0"/>
        <v>-2962269000</v>
      </c>
      <c r="J69" s="7"/>
      <c r="K69" s="7">
        <v>29800000</v>
      </c>
      <c r="L69" s="7"/>
      <c r="M69" s="7">
        <v>58801039650</v>
      </c>
      <c r="N69" s="7"/>
      <c r="O69" s="7">
        <v>47337058620</v>
      </c>
      <c r="P69" s="7"/>
      <c r="Q69" s="7">
        <f t="shared" si="1"/>
        <v>11463981030</v>
      </c>
    </row>
    <row r="70" spans="1:17" x14ac:dyDescent="0.55000000000000004">
      <c r="A70" s="3" t="s">
        <v>49</v>
      </c>
      <c r="C70" s="7">
        <v>23612395</v>
      </c>
      <c r="D70" s="7"/>
      <c r="E70" s="7">
        <v>293633484634</v>
      </c>
      <c r="F70" s="7"/>
      <c r="G70" s="7">
        <v>280254500922</v>
      </c>
      <c r="H70" s="7"/>
      <c r="I70" s="7">
        <f t="shared" si="0"/>
        <v>13378983712</v>
      </c>
      <c r="J70" s="7"/>
      <c r="K70" s="7">
        <v>23612395</v>
      </c>
      <c r="L70" s="7"/>
      <c r="M70" s="7">
        <v>293633484634</v>
      </c>
      <c r="N70" s="7"/>
      <c r="O70" s="7">
        <v>204909697910</v>
      </c>
      <c r="P70" s="7"/>
      <c r="Q70" s="7">
        <f t="shared" si="1"/>
        <v>88723786724</v>
      </c>
    </row>
    <row r="71" spans="1:17" x14ac:dyDescent="0.55000000000000004">
      <c r="A71" s="3" t="s">
        <v>71</v>
      </c>
      <c r="C71" s="7">
        <v>84593632</v>
      </c>
      <c r="D71" s="7"/>
      <c r="E71" s="7">
        <v>110831015254</v>
      </c>
      <c r="F71" s="7"/>
      <c r="G71" s="7">
        <v>120333219142</v>
      </c>
      <c r="H71" s="7"/>
      <c r="I71" s="7">
        <f t="shared" si="0"/>
        <v>-9502203888</v>
      </c>
      <c r="J71" s="7"/>
      <c r="K71" s="7">
        <v>84593632</v>
      </c>
      <c r="L71" s="7"/>
      <c r="M71" s="7">
        <v>110831015254</v>
      </c>
      <c r="N71" s="7"/>
      <c r="O71" s="7">
        <v>129898337028</v>
      </c>
      <c r="P71" s="7"/>
      <c r="Q71" s="7">
        <f t="shared" si="1"/>
        <v>-19067321774</v>
      </c>
    </row>
    <row r="72" spans="1:17" x14ac:dyDescent="0.55000000000000004">
      <c r="A72" s="3" t="s">
        <v>81</v>
      </c>
      <c r="C72" s="7">
        <v>20091077</v>
      </c>
      <c r="D72" s="7"/>
      <c r="E72" s="7">
        <v>295379004008</v>
      </c>
      <c r="F72" s="7"/>
      <c r="G72" s="7">
        <v>333524636033</v>
      </c>
      <c r="H72" s="7"/>
      <c r="I72" s="7">
        <f t="shared" si="0"/>
        <v>-38145632025</v>
      </c>
      <c r="J72" s="7"/>
      <c r="K72" s="7">
        <v>20091077</v>
      </c>
      <c r="L72" s="7"/>
      <c r="M72" s="7">
        <v>295379004008</v>
      </c>
      <c r="N72" s="7"/>
      <c r="O72" s="7">
        <v>280106942674</v>
      </c>
      <c r="P72" s="7"/>
      <c r="Q72" s="7">
        <f t="shared" si="1"/>
        <v>15272061334</v>
      </c>
    </row>
    <row r="73" spans="1:17" x14ac:dyDescent="0.55000000000000004">
      <c r="A73" s="3" t="s">
        <v>77</v>
      </c>
      <c r="C73" s="7">
        <v>99200000</v>
      </c>
      <c r="D73" s="7"/>
      <c r="E73" s="7">
        <v>280544767200</v>
      </c>
      <c r="F73" s="7"/>
      <c r="G73" s="7">
        <v>343359184320</v>
      </c>
      <c r="H73" s="7"/>
      <c r="I73" s="7">
        <f t="shared" ref="I73:I84" si="2">E73-G73</f>
        <v>-62814417120</v>
      </c>
      <c r="J73" s="7"/>
      <c r="K73" s="7">
        <v>99200000</v>
      </c>
      <c r="L73" s="7"/>
      <c r="M73" s="7">
        <v>280544767200</v>
      </c>
      <c r="N73" s="7"/>
      <c r="O73" s="7">
        <v>323887170972</v>
      </c>
      <c r="P73" s="7"/>
      <c r="Q73" s="7">
        <f t="shared" ref="Q73:Q84" si="3">M73-O73</f>
        <v>-43342403772</v>
      </c>
    </row>
    <row r="74" spans="1:17" x14ac:dyDescent="0.55000000000000004">
      <c r="A74" s="3" t="s">
        <v>31</v>
      </c>
      <c r="C74" s="7">
        <v>8156906</v>
      </c>
      <c r="D74" s="7"/>
      <c r="E74" s="7">
        <v>296117760387</v>
      </c>
      <c r="F74" s="7"/>
      <c r="G74" s="7">
        <v>315334602997</v>
      </c>
      <c r="H74" s="7"/>
      <c r="I74" s="7">
        <f t="shared" si="2"/>
        <v>-19216842610</v>
      </c>
      <c r="J74" s="7"/>
      <c r="K74" s="7">
        <v>8156906</v>
      </c>
      <c r="L74" s="7"/>
      <c r="M74" s="7">
        <v>296117760387</v>
      </c>
      <c r="N74" s="7"/>
      <c r="O74" s="7">
        <v>211872481169</v>
      </c>
      <c r="P74" s="7"/>
      <c r="Q74" s="7">
        <f t="shared" si="3"/>
        <v>84245279218</v>
      </c>
    </row>
    <row r="75" spans="1:17" x14ac:dyDescent="0.55000000000000004">
      <c r="A75" s="3" t="s">
        <v>22</v>
      </c>
      <c r="C75" s="7">
        <v>50139409</v>
      </c>
      <c r="D75" s="7"/>
      <c r="E75" s="7">
        <v>248706986787</v>
      </c>
      <c r="F75" s="7"/>
      <c r="G75" s="7">
        <v>283502045923</v>
      </c>
      <c r="H75" s="7"/>
      <c r="I75" s="7">
        <f t="shared" si="2"/>
        <v>-34795059136</v>
      </c>
      <c r="J75" s="7"/>
      <c r="K75" s="7">
        <v>50139409</v>
      </c>
      <c r="L75" s="7"/>
      <c r="M75" s="7">
        <v>248706986787</v>
      </c>
      <c r="N75" s="7"/>
      <c r="O75" s="7">
        <v>241231924485</v>
      </c>
      <c r="P75" s="7"/>
      <c r="Q75" s="7">
        <f t="shared" si="3"/>
        <v>7475062302</v>
      </c>
    </row>
    <row r="76" spans="1:17" x14ac:dyDescent="0.55000000000000004">
      <c r="A76" s="3" t="s">
        <v>45</v>
      </c>
      <c r="C76" s="7">
        <v>10766819</v>
      </c>
      <c r="D76" s="7"/>
      <c r="E76" s="7">
        <v>162574870125</v>
      </c>
      <c r="F76" s="7"/>
      <c r="G76" s="7">
        <v>171565185524</v>
      </c>
      <c r="H76" s="7"/>
      <c r="I76" s="7">
        <f t="shared" si="2"/>
        <v>-8990315399</v>
      </c>
      <c r="J76" s="7"/>
      <c r="K76" s="7">
        <v>10766819</v>
      </c>
      <c r="L76" s="7"/>
      <c r="M76" s="7">
        <v>162574870125</v>
      </c>
      <c r="N76" s="7"/>
      <c r="O76" s="7">
        <v>158935932940</v>
      </c>
      <c r="P76" s="7"/>
      <c r="Q76" s="7">
        <f t="shared" si="3"/>
        <v>3638937185</v>
      </c>
    </row>
    <row r="77" spans="1:17" x14ac:dyDescent="0.55000000000000004">
      <c r="A77" s="3" t="s">
        <v>34</v>
      </c>
      <c r="C77" s="7">
        <v>10520626</v>
      </c>
      <c r="D77" s="7"/>
      <c r="E77" s="7">
        <v>271908735157</v>
      </c>
      <c r="F77" s="7"/>
      <c r="G77" s="7">
        <v>329950792085</v>
      </c>
      <c r="H77" s="7"/>
      <c r="I77" s="7">
        <f t="shared" si="2"/>
        <v>-58042056928</v>
      </c>
      <c r="J77" s="7"/>
      <c r="K77" s="7">
        <v>10520626</v>
      </c>
      <c r="L77" s="7"/>
      <c r="M77" s="7">
        <v>271908735157</v>
      </c>
      <c r="N77" s="7"/>
      <c r="O77" s="7">
        <v>208629154273</v>
      </c>
      <c r="P77" s="7"/>
      <c r="Q77" s="7">
        <f t="shared" si="3"/>
        <v>63279580884</v>
      </c>
    </row>
    <row r="78" spans="1:17" x14ac:dyDescent="0.55000000000000004">
      <c r="A78" s="3" t="s">
        <v>46</v>
      </c>
      <c r="C78" s="7">
        <v>15140816</v>
      </c>
      <c r="D78" s="7"/>
      <c r="E78" s="7">
        <v>40862726913</v>
      </c>
      <c r="F78" s="7"/>
      <c r="G78" s="7">
        <v>43586908707</v>
      </c>
      <c r="H78" s="7"/>
      <c r="I78" s="7">
        <f t="shared" si="2"/>
        <v>-2724181794</v>
      </c>
      <c r="J78" s="7"/>
      <c r="K78" s="7">
        <v>15140816</v>
      </c>
      <c r="L78" s="7"/>
      <c r="M78" s="7">
        <v>40862726913</v>
      </c>
      <c r="N78" s="7"/>
      <c r="O78" s="7">
        <v>36618421575</v>
      </c>
      <c r="P78" s="7"/>
      <c r="Q78" s="7">
        <f t="shared" si="3"/>
        <v>4244305338</v>
      </c>
    </row>
    <row r="79" spans="1:17" x14ac:dyDescent="0.55000000000000004">
      <c r="A79" s="3" t="s">
        <v>65</v>
      </c>
      <c r="C79" s="7">
        <v>10750602</v>
      </c>
      <c r="D79" s="7"/>
      <c r="E79" s="7">
        <v>275822073046</v>
      </c>
      <c r="F79" s="7"/>
      <c r="G79" s="7">
        <v>292065759641</v>
      </c>
      <c r="H79" s="7"/>
      <c r="I79" s="7">
        <f t="shared" si="2"/>
        <v>-16243686595</v>
      </c>
      <c r="J79" s="7"/>
      <c r="K79" s="7">
        <v>10750602</v>
      </c>
      <c r="L79" s="7"/>
      <c r="M79" s="7">
        <v>275822073046</v>
      </c>
      <c r="N79" s="7"/>
      <c r="O79" s="7">
        <v>194069308272</v>
      </c>
      <c r="P79" s="7"/>
      <c r="Q79" s="7">
        <f t="shared" si="3"/>
        <v>81752764774</v>
      </c>
    </row>
    <row r="80" spans="1:17" x14ac:dyDescent="0.55000000000000004">
      <c r="A80" s="3" t="s">
        <v>24</v>
      </c>
      <c r="C80" s="7">
        <v>26458356</v>
      </c>
      <c r="D80" s="7"/>
      <c r="E80" s="7">
        <v>253014934880</v>
      </c>
      <c r="F80" s="7"/>
      <c r="G80" s="7">
        <v>261158932193</v>
      </c>
      <c r="H80" s="7"/>
      <c r="I80" s="7">
        <f t="shared" si="2"/>
        <v>-8143997313</v>
      </c>
      <c r="J80" s="7"/>
      <c r="K80" s="7">
        <v>26458356</v>
      </c>
      <c r="L80" s="7"/>
      <c r="M80" s="7">
        <v>253014934880</v>
      </c>
      <c r="N80" s="7"/>
      <c r="O80" s="7">
        <v>208773693116</v>
      </c>
      <c r="P80" s="7"/>
      <c r="Q80" s="7">
        <f t="shared" si="3"/>
        <v>44241241764</v>
      </c>
    </row>
    <row r="81" spans="1:17" x14ac:dyDescent="0.55000000000000004">
      <c r="A81" s="3" t="s">
        <v>88</v>
      </c>
      <c r="C81" s="7">
        <v>139290037</v>
      </c>
      <c r="D81" s="7"/>
      <c r="E81" s="7">
        <v>783690738843</v>
      </c>
      <c r="F81" s="7"/>
      <c r="G81" s="7">
        <v>724161568404</v>
      </c>
      <c r="H81" s="7"/>
      <c r="I81" s="7">
        <f t="shared" si="2"/>
        <v>59529170439</v>
      </c>
      <c r="J81" s="7"/>
      <c r="K81" s="7">
        <v>139290037</v>
      </c>
      <c r="L81" s="7"/>
      <c r="M81" s="7">
        <v>783690738843</v>
      </c>
      <c r="N81" s="7"/>
      <c r="O81" s="7">
        <v>538910934619</v>
      </c>
      <c r="P81" s="7"/>
      <c r="Q81" s="7">
        <f t="shared" si="3"/>
        <v>244779804224</v>
      </c>
    </row>
    <row r="82" spans="1:17" x14ac:dyDescent="0.55000000000000004">
      <c r="A82" s="3" t="s">
        <v>82</v>
      </c>
      <c r="C82" s="7">
        <v>22742425</v>
      </c>
      <c r="D82" s="7"/>
      <c r="E82" s="7">
        <v>199168617702</v>
      </c>
      <c r="F82" s="7"/>
      <c r="G82" s="7">
        <v>225845004636</v>
      </c>
      <c r="H82" s="7"/>
      <c r="I82" s="7">
        <f t="shared" si="2"/>
        <v>-26676386934</v>
      </c>
      <c r="J82" s="7"/>
      <c r="K82" s="7">
        <v>22742425</v>
      </c>
      <c r="L82" s="7"/>
      <c r="M82" s="7">
        <v>199168617702</v>
      </c>
      <c r="N82" s="7"/>
      <c r="O82" s="7">
        <v>163223316664</v>
      </c>
      <c r="P82" s="7"/>
      <c r="Q82" s="7">
        <f t="shared" si="3"/>
        <v>35945301038</v>
      </c>
    </row>
    <row r="83" spans="1:17" x14ac:dyDescent="0.55000000000000004">
      <c r="A83" s="3" t="s">
        <v>40</v>
      </c>
      <c r="C83" s="7">
        <v>72357391</v>
      </c>
      <c r="D83" s="7"/>
      <c r="E83" s="7">
        <v>142127484298</v>
      </c>
      <c r="F83" s="7"/>
      <c r="G83" s="7">
        <v>164496739165</v>
      </c>
      <c r="H83" s="7"/>
      <c r="I83" s="7">
        <f t="shared" si="2"/>
        <v>-22369254867</v>
      </c>
      <c r="J83" s="7"/>
      <c r="K83" s="7">
        <v>72357391</v>
      </c>
      <c r="L83" s="7"/>
      <c r="M83" s="7">
        <v>142127484298</v>
      </c>
      <c r="N83" s="7"/>
      <c r="O83" s="7">
        <v>118171608120</v>
      </c>
      <c r="P83" s="7"/>
      <c r="Q83" s="7">
        <f t="shared" si="3"/>
        <v>23955876178</v>
      </c>
    </row>
    <row r="84" spans="1:17" x14ac:dyDescent="0.55000000000000004">
      <c r="A84" s="3" t="s">
        <v>44</v>
      </c>
      <c r="C84" s="7">
        <v>44874877</v>
      </c>
      <c r="D84" s="7"/>
      <c r="E84" s="7">
        <v>173212364964</v>
      </c>
      <c r="F84" s="7"/>
      <c r="G84" s="7">
        <v>197069164012</v>
      </c>
      <c r="H84" s="7"/>
      <c r="I84" s="7">
        <f t="shared" si="2"/>
        <v>-23856799048</v>
      </c>
      <c r="J84" s="7"/>
      <c r="K84" s="7">
        <v>44874877</v>
      </c>
      <c r="L84" s="7"/>
      <c r="M84" s="7">
        <v>173212364964</v>
      </c>
      <c r="N84" s="7"/>
      <c r="O84" s="7">
        <v>181990618622</v>
      </c>
      <c r="P84" s="7"/>
      <c r="Q84" s="7">
        <f t="shared" si="3"/>
        <v>-8778253658</v>
      </c>
    </row>
    <row r="85" spans="1:17" ht="24.75" thickBot="1" x14ac:dyDescent="0.6">
      <c r="A85" s="3" t="s">
        <v>93</v>
      </c>
      <c r="C85" s="7" t="s">
        <v>93</v>
      </c>
      <c r="D85" s="7"/>
      <c r="E85" s="16">
        <f>SUM(E8:E84)</f>
        <v>28085696597383</v>
      </c>
      <c r="F85" s="7"/>
      <c r="G85" s="16">
        <f>SUM(G8:G84)</f>
        <v>29564347211125</v>
      </c>
      <c r="H85" s="7"/>
      <c r="I85" s="16">
        <f>SUM(I8:I84)</f>
        <v>-1478650613742</v>
      </c>
      <c r="J85" s="7"/>
      <c r="K85" s="7" t="s">
        <v>93</v>
      </c>
      <c r="L85" s="7"/>
      <c r="M85" s="16">
        <f>SUM(M8:M84)</f>
        <v>28085696597383</v>
      </c>
      <c r="N85" s="7"/>
      <c r="O85" s="16">
        <f>SUM(O8:O84)</f>
        <v>21558512654593</v>
      </c>
      <c r="P85" s="7"/>
      <c r="Q85" s="16">
        <f>SUM(Q8:Q84)</f>
        <v>6527183942790</v>
      </c>
    </row>
    <row r="86" spans="1:17" ht="24.75" thickTop="1" x14ac:dyDescent="0.55000000000000004">
      <c r="Q86" s="5"/>
    </row>
    <row r="87" spans="1:17" x14ac:dyDescent="0.55000000000000004">
      <c r="Q87" s="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AB479-6FAF-4F6E-B7FE-6230901CC980}">
  <dimension ref="A2:M13"/>
  <sheetViews>
    <sheetView rightToLeft="1" workbookViewId="0">
      <selection activeCell="C11" sqref="C11"/>
    </sheetView>
  </sheetViews>
  <sheetFormatPr defaultRowHeight="24" x14ac:dyDescent="0.55000000000000004"/>
  <cols>
    <col min="1" max="1" width="39.2851562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2" style="3" customWidth="1"/>
    <col min="12" max="12" width="1" style="3" customWidth="1"/>
    <col min="13" max="13" width="22" style="3" customWidth="1"/>
    <col min="14" max="14" width="1" style="3" customWidth="1"/>
    <col min="15" max="16384" width="9.140625" style="3"/>
  </cols>
  <sheetData>
    <row r="2" spans="1:13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3" ht="24.75" x14ac:dyDescent="0.55000000000000004">
      <c r="A3" s="1" t="s">
        <v>121</v>
      </c>
      <c r="B3" s="1" t="s">
        <v>121</v>
      </c>
      <c r="C3" s="1" t="s">
        <v>121</v>
      </c>
      <c r="D3" s="1" t="s">
        <v>121</v>
      </c>
      <c r="E3" s="1" t="s">
        <v>121</v>
      </c>
      <c r="F3" s="1" t="s">
        <v>121</v>
      </c>
      <c r="G3" s="1" t="s">
        <v>121</v>
      </c>
      <c r="H3" s="1" t="s">
        <v>121</v>
      </c>
      <c r="I3" s="1" t="s">
        <v>121</v>
      </c>
      <c r="J3" s="1" t="s">
        <v>121</v>
      </c>
      <c r="K3" s="1" t="s">
        <v>121</v>
      </c>
      <c r="L3" s="1" t="s">
        <v>121</v>
      </c>
      <c r="M3" s="1" t="s">
        <v>121</v>
      </c>
    </row>
    <row r="4" spans="1:13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6" spans="1:13" ht="25.5" thickBot="1" x14ac:dyDescent="0.6">
      <c r="A6" s="13" t="s">
        <v>122</v>
      </c>
      <c r="C6" s="2" t="s">
        <v>123</v>
      </c>
      <c r="D6" s="2" t="s">
        <v>123</v>
      </c>
      <c r="E6" s="2" t="s">
        <v>123</v>
      </c>
      <c r="F6" s="2" t="s">
        <v>123</v>
      </c>
      <c r="G6" s="2" t="s">
        <v>123</v>
      </c>
      <c r="I6" s="2" t="s">
        <v>124</v>
      </c>
      <c r="J6" s="2" t="s">
        <v>124</v>
      </c>
      <c r="K6" s="2" t="s">
        <v>124</v>
      </c>
      <c r="L6" s="2" t="s">
        <v>124</v>
      </c>
      <c r="M6" s="2" t="s">
        <v>124</v>
      </c>
    </row>
    <row r="7" spans="1:13" ht="25.5" thickBot="1" x14ac:dyDescent="0.6">
      <c r="A7" s="13" t="s">
        <v>125</v>
      </c>
      <c r="C7" s="13" t="s">
        <v>126</v>
      </c>
      <c r="E7" s="13" t="s">
        <v>127</v>
      </c>
      <c r="G7" s="13" t="s">
        <v>128</v>
      </c>
      <c r="I7" s="13" t="s">
        <v>126</v>
      </c>
      <c r="K7" s="13" t="s">
        <v>127</v>
      </c>
      <c r="M7" s="13" t="s">
        <v>128</v>
      </c>
    </row>
    <row r="8" spans="1:13" ht="24.75" thickBot="1" x14ac:dyDescent="0.6">
      <c r="A8" s="3" t="s">
        <v>129</v>
      </c>
      <c r="C8" s="15">
        <v>0</v>
      </c>
      <c r="D8" s="8"/>
      <c r="E8" s="8" t="s">
        <v>93</v>
      </c>
      <c r="F8" s="8"/>
      <c r="G8" s="15">
        <v>0</v>
      </c>
      <c r="H8" s="8"/>
      <c r="I8" s="15">
        <v>930609994</v>
      </c>
      <c r="J8" s="8"/>
      <c r="K8" s="8" t="s">
        <v>93</v>
      </c>
      <c r="L8" s="8"/>
      <c r="M8" s="15">
        <v>930609994</v>
      </c>
    </row>
    <row r="9" spans="1:13" ht="25.5" thickBot="1" x14ac:dyDescent="0.65">
      <c r="A9" s="4" t="s">
        <v>93</v>
      </c>
      <c r="C9" s="9">
        <f>SUM(C8:C8)</f>
        <v>0</v>
      </c>
      <c r="D9" s="8"/>
      <c r="E9" s="9">
        <f>SUM(E8:E8)</f>
        <v>0</v>
      </c>
      <c r="F9" s="8"/>
      <c r="G9" s="9">
        <f>SUM(G8:G8)</f>
        <v>0</v>
      </c>
      <c r="H9" s="8"/>
      <c r="I9" s="9">
        <f>SUM(I8:I8)</f>
        <v>930609994</v>
      </c>
      <c r="J9" s="8"/>
      <c r="K9" s="9">
        <f>SUM(K8:K8)</f>
        <v>0</v>
      </c>
      <c r="L9" s="8"/>
      <c r="M9" s="9">
        <f>SUM(M8:M8)</f>
        <v>930609994</v>
      </c>
    </row>
    <row r="10" spans="1:13" ht="24.75" thickTop="1" x14ac:dyDescent="0.55000000000000004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55000000000000004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55000000000000004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55000000000000004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23"/>
  <sheetViews>
    <sheetView rightToLeft="1" workbookViewId="0">
      <selection activeCell="C7" sqref="C7"/>
    </sheetView>
  </sheetViews>
  <sheetFormatPr defaultRowHeight="24" x14ac:dyDescent="0.55000000000000004"/>
  <cols>
    <col min="1" max="1" width="32.42578125" style="3" bestFit="1" customWidth="1"/>
    <col min="2" max="2" width="1" style="3" customWidth="1"/>
    <col min="3" max="3" width="22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22" style="3" customWidth="1"/>
    <col min="10" max="10" width="1" style="3" customWidth="1"/>
    <col min="11" max="11" width="25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</row>
    <row r="4" spans="1:1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5.5" thickBot="1" x14ac:dyDescent="0.6">
      <c r="A6" s="2" t="s">
        <v>95</v>
      </c>
      <c r="C6" s="2" t="s">
        <v>168</v>
      </c>
      <c r="E6" s="2" t="s">
        <v>5</v>
      </c>
      <c r="F6" s="2" t="s">
        <v>5</v>
      </c>
      <c r="G6" s="2" t="s">
        <v>5</v>
      </c>
      <c r="I6" s="2" t="s">
        <v>6</v>
      </c>
      <c r="J6" s="2" t="s">
        <v>6</v>
      </c>
      <c r="K6" s="2" t="s">
        <v>6</v>
      </c>
    </row>
    <row r="7" spans="1:11" ht="25.5" thickBot="1" x14ac:dyDescent="0.6">
      <c r="A7" s="2" t="s">
        <v>95</v>
      </c>
      <c r="C7" s="2" t="s">
        <v>97</v>
      </c>
      <c r="E7" s="2" t="s">
        <v>98</v>
      </c>
      <c r="G7" s="2" t="s">
        <v>99</v>
      </c>
      <c r="I7" s="2" t="s">
        <v>97</v>
      </c>
      <c r="K7" s="2" t="s">
        <v>94</v>
      </c>
    </row>
    <row r="8" spans="1:11" x14ac:dyDescent="0.55000000000000004">
      <c r="A8" s="3" t="s">
        <v>100</v>
      </c>
      <c r="C8" s="7">
        <v>107424662</v>
      </c>
      <c r="D8" s="7"/>
      <c r="E8" s="7">
        <v>4700047203</v>
      </c>
      <c r="F8" s="7"/>
      <c r="G8" s="7">
        <v>4800300000</v>
      </c>
      <c r="H8" s="7"/>
      <c r="I8" s="7">
        <v>7171865</v>
      </c>
      <c r="J8" s="7"/>
      <c r="K8" s="14">
        <v>2.3288896299895491E-7</v>
      </c>
    </row>
    <row r="9" spans="1:11" x14ac:dyDescent="0.55000000000000004">
      <c r="A9" s="3" t="s">
        <v>102</v>
      </c>
      <c r="C9" s="7">
        <v>30732669</v>
      </c>
      <c r="D9" s="7"/>
      <c r="E9" s="7">
        <v>12328800425</v>
      </c>
      <c r="F9" s="7"/>
      <c r="G9" s="7">
        <v>12350600000</v>
      </c>
      <c r="H9" s="7"/>
      <c r="I9" s="7">
        <v>8933094</v>
      </c>
      <c r="J9" s="7"/>
      <c r="K9" s="14">
        <v>2.9008061334564806E-7</v>
      </c>
    </row>
    <row r="10" spans="1:11" x14ac:dyDescent="0.55000000000000004">
      <c r="A10" s="3" t="s">
        <v>104</v>
      </c>
      <c r="C10" s="7">
        <v>841526273733</v>
      </c>
      <c r="D10" s="7"/>
      <c r="E10" s="7">
        <v>1662795564610</v>
      </c>
      <c r="F10" s="7"/>
      <c r="G10" s="7">
        <v>2448930314967</v>
      </c>
      <c r="H10" s="7"/>
      <c r="I10" s="7">
        <v>55391523376</v>
      </c>
      <c r="J10" s="7"/>
      <c r="K10" s="14">
        <v>1.7987056976071091E-3</v>
      </c>
    </row>
    <row r="11" spans="1:11" x14ac:dyDescent="0.55000000000000004">
      <c r="A11" s="3" t="s">
        <v>106</v>
      </c>
      <c r="C11" s="7">
        <v>50000000000</v>
      </c>
      <c r="D11" s="7"/>
      <c r="E11" s="7">
        <v>0</v>
      </c>
      <c r="F11" s="7"/>
      <c r="G11" s="7">
        <v>0</v>
      </c>
      <c r="H11" s="7"/>
      <c r="I11" s="7">
        <v>50000000000</v>
      </c>
      <c r="J11" s="7"/>
      <c r="K11" s="14">
        <v>1.6236290211747914E-3</v>
      </c>
    </row>
    <row r="12" spans="1:11" x14ac:dyDescent="0.55000000000000004">
      <c r="A12" s="3" t="s">
        <v>108</v>
      </c>
      <c r="C12" s="7">
        <v>18050105</v>
      </c>
      <c r="D12" s="7"/>
      <c r="E12" s="7">
        <v>1091481564080</v>
      </c>
      <c r="F12" s="7"/>
      <c r="G12" s="7">
        <v>1091496254500</v>
      </c>
      <c r="H12" s="7"/>
      <c r="I12" s="7">
        <v>3359685</v>
      </c>
      <c r="J12" s="7"/>
      <c r="K12" s="14">
        <v>1.0909764136011259E-7</v>
      </c>
    </row>
    <row r="13" spans="1:11" x14ac:dyDescent="0.55000000000000004">
      <c r="A13" s="3" t="s">
        <v>108</v>
      </c>
      <c r="C13" s="7">
        <v>350000000000</v>
      </c>
      <c r="D13" s="7"/>
      <c r="E13" s="7">
        <v>0</v>
      </c>
      <c r="F13" s="7"/>
      <c r="G13" s="7">
        <v>350000000000</v>
      </c>
      <c r="H13" s="7"/>
      <c r="I13" s="7">
        <v>0</v>
      </c>
      <c r="J13" s="7"/>
      <c r="K13" s="14">
        <v>0</v>
      </c>
    </row>
    <row r="14" spans="1:11" x14ac:dyDescent="0.55000000000000004">
      <c r="A14" s="3" t="s">
        <v>108</v>
      </c>
      <c r="C14" s="7">
        <v>150000000000</v>
      </c>
      <c r="D14" s="7"/>
      <c r="E14" s="7">
        <v>0</v>
      </c>
      <c r="F14" s="7"/>
      <c r="G14" s="7">
        <v>150000000000</v>
      </c>
      <c r="H14" s="7"/>
      <c r="I14" s="7">
        <v>0</v>
      </c>
      <c r="J14" s="7"/>
      <c r="K14" s="14">
        <v>0</v>
      </c>
    </row>
    <row r="15" spans="1:11" x14ac:dyDescent="0.55000000000000004">
      <c r="A15" s="3" t="s">
        <v>112</v>
      </c>
      <c r="C15" s="7">
        <v>150000000000</v>
      </c>
      <c r="D15" s="7"/>
      <c r="E15" s="7">
        <v>0</v>
      </c>
      <c r="F15" s="7"/>
      <c r="G15" s="7">
        <v>150000000000</v>
      </c>
      <c r="H15" s="7"/>
      <c r="I15" s="7">
        <v>0</v>
      </c>
      <c r="J15" s="7"/>
      <c r="K15" s="14">
        <v>0</v>
      </c>
    </row>
    <row r="16" spans="1:11" x14ac:dyDescent="0.55000000000000004">
      <c r="A16" s="3" t="s">
        <v>114</v>
      </c>
      <c r="C16" s="7">
        <v>250000000000</v>
      </c>
      <c r="D16" s="7"/>
      <c r="E16" s="7">
        <v>0</v>
      </c>
      <c r="F16" s="7"/>
      <c r="G16" s="7">
        <v>0</v>
      </c>
      <c r="H16" s="7"/>
      <c r="I16" s="7">
        <v>250000000000</v>
      </c>
      <c r="J16" s="7"/>
      <c r="K16" s="14">
        <v>8.1181451058739574E-3</v>
      </c>
    </row>
    <row r="17" spans="1:11" x14ac:dyDescent="0.55000000000000004">
      <c r="A17" s="3" t="s">
        <v>102</v>
      </c>
      <c r="C17" s="7">
        <v>250000000000</v>
      </c>
      <c r="D17" s="7"/>
      <c r="E17" s="7">
        <v>0</v>
      </c>
      <c r="F17" s="7"/>
      <c r="G17" s="7">
        <v>0</v>
      </c>
      <c r="H17" s="7"/>
      <c r="I17" s="7">
        <v>250000000000</v>
      </c>
      <c r="J17" s="7"/>
      <c r="K17" s="14">
        <v>8.1181451058739574E-3</v>
      </c>
    </row>
    <row r="18" spans="1:11" x14ac:dyDescent="0.55000000000000004">
      <c r="A18" s="3" t="s">
        <v>102</v>
      </c>
      <c r="C18" s="7">
        <v>250000000000</v>
      </c>
      <c r="D18" s="7"/>
      <c r="E18" s="7">
        <v>0</v>
      </c>
      <c r="F18" s="7"/>
      <c r="G18" s="7">
        <v>0</v>
      </c>
      <c r="H18" s="7"/>
      <c r="I18" s="7">
        <v>250000000000</v>
      </c>
      <c r="J18" s="7"/>
      <c r="K18" s="14">
        <v>8.1181451058739574E-3</v>
      </c>
    </row>
    <row r="19" spans="1:11" x14ac:dyDescent="0.55000000000000004">
      <c r="A19" s="3" t="s">
        <v>108</v>
      </c>
      <c r="C19" s="7">
        <v>500000000000</v>
      </c>
      <c r="D19" s="7"/>
      <c r="E19" s="7">
        <v>0</v>
      </c>
      <c r="F19" s="7"/>
      <c r="G19" s="7">
        <v>0</v>
      </c>
      <c r="H19" s="7"/>
      <c r="I19" s="7">
        <v>500000000000</v>
      </c>
      <c r="J19" s="7"/>
      <c r="K19" s="14">
        <v>1.6236290211747915E-2</v>
      </c>
    </row>
    <row r="20" spans="1:11" x14ac:dyDescent="0.55000000000000004">
      <c r="A20" s="3" t="s">
        <v>119</v>
      </c>
      <c r="C20" s="7">
        <v>0</v>
      </c>
      <c r="D20" s="7"/>
      <c r="E20" s="7">
        <v>570000000000</v>
      </c>
      <c r="F20" s="7"/>
      <c r="G20" s="7">
        <v>0</v>
      </c>
      <c r="H20" s="7"/>
      <c r="I20" s="7">
        <v>570000000000</v>
      </c>
      <c r="J20" s="7"/>
      <c r="K20" s="14">
        <v>1.8509370841392623E-2</v>
      </c>
    </row>
    <row r="21" spans="1:11" ht="24.75" thickBot="1" x14ac:dyDescent="0.6">
      <c r="A21" s="3" t="s">
        <v>120</v>
      </c>
      <c r="C21" s="7">
        <v>0</v>
      </c>
      <c r="D21" s="7"/>
      <c r="E21" s="7">
        <v>500000000000</v>
      </c>
      <c r="F21" s="7"/>
      <c r="G21" s="7">
        <v>0</v>
      </c>
      <c r="H21" s="7"/>
      <c r="I21" s="7">
        <v>500000000000</v>
      </c>
      <c r="J21" s="7"/>
      <c r="K21" s="14">
        <v>1.6236290211747915E-2</v>
      </c>
    </row>
    <row r="22" spans="1:11" ht="24.75" thickBot="1" x14ac:dyDescent="0.6">
      <c r="A22" s="3" t="s">
        <v>93</v>
      </c>
      <c r="C22" s="6">
        <f>SUM(C8:C21)</f>
        <v>2791682481169</v>
      </c>
      <c r="E22" s="6">
        <f>SUM(E8:E21)</f>
        <v>3841305976318</v>
      </c>
      <c r="G22" s="6">
        <f>SUM(G8:G21)</f>
        <v>4207577469467</v>
      </c>
      <c r="I22" s="6">
        <f>SUM(I8:I21)</f>
        <v>2425410988020</v>
      </c>
      <c r="K22" s="12">
        <v>7.8759353368509921E-2</v>
      </c>
    </row>
    <row r="23" spans="1:11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E14" sqref="E14"/>
    </sheetView>
  </sheetViews>
  <sheetFormatPr defaultRowHeight="24" x14ac:dyDescent="0.55000000000000004"/>
  <cols>
    <col min="1" max="1" width="31.42578125" style="3" bestFit="1" customWidth="1"/>
    <col min="2" max="2" width="1" style="3" customWidth="1"/>
    <col min="3" max="3" width="24" style="3" customWidth="1"/>
    <col min="4" max="4" width="1" style="3" customWidth="1"/>
    <col min="5" max="5" width="23" style="3" customWidth="1"/>
    <col min="6" max="6" width="1" style="3" customWidth="1"/>
    <col min="7" max="7" width="32" style="3" customWidth="1"/>
    <col min="8" max="8" width="1" style="3" customWidth="1"/>
    <col min="9" max="9" width="9.140625" style="3" customWidth="1"/>
    <col min="10" max="16384" width="9.140625" style="3"/>
  </cols>
  <sheetData>
    <row r="2" spans="1: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</row>
    <row r="3" spans="1:7" ht="24.75" x14ac:dyDescent="0.55000000000000004">
      <c r="A3" s="1" t="s">
        <v>121</v>
      </c>
      <c r="B3" s="1" t="s">
        <v>121</v>
      </c>
      <c r="C3" s="1" t="s">
        <v>121</v>
      </c>
      <c r="D3" s="1" t="s">
        <v>121</v>
      </c>
      <c r="E3" s="1" t="s">
        <v>121</v>
      </c>
      <c r="F3" s="1" t="s">
        <v>121</v>
      </c>
      <c r="G3" s="1" t="s">
        <v>121</v>
      </c>
    </row>
    <row r="4" spans="1: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</row>
    <row r="6" spans="1:7" ht="25.5" thickBot="1" x14ac:dyDescent="0.6">
      <c r="A6" s="2" t="s">
        <v>125</v>
      </c>
      <c r="C6" s="2" t="s">
        <v>97</v>
      </c>
      <c r="E6" s="2" t="s">
        <v>155</v>
      </c>
      <c r="G6" s="2" t="s">
        <v>13</v>
      </c>
    </row>
    <row r="7" spans="1:7" x14ac:dyDescent="0.55000000000000004">
      <c r="A7" s="3" t="s">
        <v>166</v>
      </c>
      <c r="C7" s="7">
        <f>'سرمایه‌گذاری در سهام'!I113</f>
        <v>-1258112458190</v>
      </c>
      <c r="E7" s="11">
        <f>C7/$C$10</f>
        <v>1.0415924957317733</v>
      </c>
      <c r="G7" s="11">
        <v>-4.085415798037681E-2</v>
      </c>
    </row>
    <row r="8" spans="1:7" x14ac:dyDescent="0.55000000000000004">
      <c r="A8" s="3" t="s">
        <v>167</v>
      </c>
      <c r="C8" s="7">
        <v>49889652327</v>
      </c>
      <c r="E8" s="11">
        <f t="shared" ref="E8:E9" si="0">C8/$C$10</f>
        <v>-4.1303690413518418E-2</v>
      </c>
      <c r="G8" s="11">
        <v>1.6200457474887533E-3</v>
      </c>
    </row>
    <row r="9" spans="1:7" ht="24.75" thickBot="1" x14ac:dyDescent="0.6">
      <c r="A9" s="3" t="s">
        <v>163</v>
      </c>
      <c r="C9" s="7">
        <v>348840425</v>
      </c>
      <c r="E9" s="11">
        <f t="shared" si="0"/>
        <v>-2.8880531825479263E-4</v>
      </c>
      <c r="G9" s="11">
        <v>1.1327748755778965E-5</v>
      </c>
    </row>
    <row r="10" spans="1:7" ht="24.75" thickBot="1" x14ac:dyDescent="0.6">
      <c r="A10" s="3" t="s">
        <v>93</v>
      </c>
      <c r="C10" s="16">
        <f>SUM(C7:C9)</f>
        <v>-1207873965438</v>
      </c>
      <c r="E10" s="12">
        <f>SUM(E7:E9)</f>
        <v>1</v>
      </c>
      <c r="G10" s="23">
        <f>SUM(G7:G9)</f>
        <v>-3.922278448413228E-2</v>
      </c>
    </row>
    <row r="11" spans="1:7" ht="24.75" thickTop="1" x14ac:dyDescent="0.55000000000000004">
      <c r="E11" s="8"/>
    </row>
    <row r="12" spans="1:7" x14ac:dyDescent="0.55000000000000004">
      <c r="E12" s="8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4"/>
  <sheetViews>
    <sheetView rightToLeft="1" topLeftCell="B92" workbookViewId="0">
      <selection activeCell="S101" sqref="S101"/>
    </sheetView>
  </sheetViews>
  <sheetFormatPr defaultRowHeight="24" x14ac:dyDescent="0.55000000000000004"/>
  <cols>
    <col min="1" max="1" width="35.5703125" style="3" bestFit="1" customWidth="1"/>
    <col min="2" max="2" width="1" style="3" customWidth="1"/>
    <col min="3" max="3" width="22" style="3" customWidth="1"/>
    <col min="4" max="4" width="1" style="3" customWidth="1"/>
    <col min="5" max="5" width="23" style="3" customWidth="1"/>
    <col min="6" max="6" width="1" style="3" customWidth="1"/>
    <col min="7" max="7" width="22" style="3" customWidth="1"/>
    <col min="8" max="8" width="1" style="3" customWidth="1"/>
    <col min="9" max="9" width="23" style="3" customWidth="1"/>
    <col min="10" max="10" width="1" style="3" customWidth="1"/>
    <col min="11" max="11" width="23" style="3" customWidth="1"/>
    <col min="12" max="12" width="1" style="3" customWidth="1"/>
    <col min="13" max="13" width="22" style="3" customWidth="1"/>
    <col min="14" max="14" width="1" style="3" customWidth="1"/>
    <col min="15" max="15" width="22" style="3" customWidth="1"/>
    <col min="16" max="16" width="1" style="3" customWidth="1"/>
    <col min="17" max="17" width="22" style="3" customWidth="1"/>
    <col min="18" max="18" width="1" style="3" customWidth="1"/>
    <col min="19" max="19" width="23" style="3" customWidth="1"/>
    <col min="20" max="20" width="1" style="3" customWidth="1"/>
    <col min="21" max="21" width="23" style="8" customWidth="1"/>
    <col min="22" max="22" width="1" style="3" customWidth="1"/>
    <col min="23" max="23" width="9.140625" style="3" customWidth="1"/>
    <col min="24" max="16384" width="9.140625" style="3"/>
  </cols>
  <sheetData>
    <row r="2" spans="1:2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1" ht="24.75" x14ac:dyDescent="0.55000000000000004">
      <c r="A3" s="1" t="s">
        <v>121</v>
      </c>
      <c r="B3" s="1" t="s">
        <v>121</v>
      </c>
      <c r="C3" s="1" t="s">
        <v>121</v>
      </c>
      <c r="D3" s="1" t="s">
        <v>121</v>
      </c>
      <c r="E3" s="1" t="s">
        <v>121</v>
      </c>
      <c r="F3" s="1" t="s">
        <v>121</v>
      </c>
      <c r="G3" s="1" t="s">
        <v>121</v>
      </c>
      <c r="H3" s="1" t="s">
        <v>121</v>
      </c>
      <c r="I3" s="1" t="s">
        <v>121</v>
      </c>
      <c r="J3" s="1" t="s">
        <v>121</v>
      </c>
      <c r="K3" s="1" t="s">
        <v>121</v>
      </c>
      <c r="L3" s="1" t="s">
        <v>121</v>
      </c>
      <c r="M3" s="1" t="s">
        <v>121</v>
      </c>
      <c r="N3" s="1" t="s">
        <v>121</v>
      </c>
      <c r="O3" s="1" t="s">
        <v>121</v>
      </c>
      <c r="P3" s="1" t="s">
        <v>121</v>
      </c>
      <c r="Q3" s="1" t="s">
        <v>121</v>
      </c>
      <c r="R3" s="1" t="s">
        <v>121</v>
      </c>
      <c r="S3" s="1" t="s">
        <v>121</v>
      </c>
      <c r="T3" s="1" t="s">
        <v>121</v>
      </c>
      <c r="U3" s="1" t="s">
        <v>121</v>
      </c>
    </row>
    <row r="4" spans="1:2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6" spans="1:21" ht="24.75" x14ac:dyDescent="0.55000000000000004">
      <c r="A6" s="2" t="s">
        <v>3</v>
      </c>
      <c r="C6" s="2" t="s">
        <v>123</v>
      </c>
      <c r="D6" s="2" t="s">
        <v>123</v>
      </c>
      <c r="E6" s="2" t="s">
        <v>123</v>
      </c>
      <c r="F6" s="2" t="s">
        <v>123</v>
      </c>
      <c r="G6" s="2" t="s">
        <v>123</v>
      </c>
      <c r="H6" s="2" t="s">
        <v>123</v>
      </c>
      <c r="I6" s="2" t="s">
        <v>123</v>
      </c>
      <c r="J6" s="2" t="s">
        <v>123</v>
      </c>
      <c r="K6" s="2" t="s">
        <v>123</v>
      </c>
      <c r="M6" s="2" t="s">
        <v>124</v>
      </c>
      <c r="N6" s="2" t="s">
        <v>124</v>
      </c>
      <c r="O6" s="2" t="s">
        <v>124</v>
      </c>
      <c r="P6" s="2" t="s">
        <v>124</v>
      </c>
      <c r="Q6" s="2" t="s">
        <v>124</v>
      </c>
      <c r="R6" s="2" t="s">
        <v>124</v>
      </c>
      <c r="S6" s="2" t="s">
        <v>124</v>
      </c>
      <c r="T6" s="2" t="s">
        <v>124</v>
      </c>
      <c r="U6" s="2" t="s">
        <v>124</v>
      </c>
    </row>
    <row r="7" spans="1:21" ht="25.5" thickBot="1" x14ac:dyDescent="0.6">
      <c r="A7" s="2" t="s">
        <v>3</v>
      </c>
      <c r="C7" s="2" t="s">
        <v>152</v>
      </c>
      <c r="E7" s="2" t="s">
        <v>153</v>
      </c>
      <c r="G7" s="2" t="s">
        <v>154</v>
      </c>
      <c r="I7" s="2" t="s">
        <v>97</v>
      </c>
      <c r="K7" s="2" t="s">
        <v>155</v>
      </c>
      <c r="M7" s="2" t="s">
        <v>152</v>
      </c>
      <c r="O7" s="2" t="s">
        <v>153</v>
      </c>
      <c r="Q7" s="2" t="s">
        <v>154</v>
      </c>
      <c r="S7" s="2" t="s">
        <v>97</v>
      </c>
      <c r="U7" s="2" t="s">
        <v>155</v>
      </c>
    </row>
    <row r="8" spans="1:21" x14ac:dyDescent="0.55000000000000004">
      <c r="A8" s="3" t="s">
        <v>51</v>
      </c>
      <c r="C8" s="7">
        <v>0</v>
      </c>
      <c r="D8" s="7"/>
      <c r="E8" s="7">
        <v>-289521238150</v>
      </c>
      <c r="F8" s="7"/>
      <c r="G8" s="7">
        <v>9047443153</v>
      </c>
      <c r="H8" s="7"/>
      <c r="I8" s="7">
        <f>C8+E8+G8</f>
        <v>-280473794997</v>
      </c>
      <c r="J8" s="7"/>
      <c r="K8" s="14">
        <f>I8/$I$113</f>
        <v>0.22293221338933986</v>
      </c>
      <c r="L8" s="7"/>
      <c r="M8" s="7">
        <v>0</v>
      </c>
      <c r="N8" s="7"/>
      <c r="O8" s="7">
        <v>616449113440</v>
      </c>
      <c r="P8" s="7"/>
      <c r="Q8" s="7">
        <v>72891082825</v>
      </c>
      <c r="S8" s="7">
        <f>M8+O8+Q8</f>
        <v>689340196265</v>
      </c>
      <c r="U8" s="11">
        <f>S8/$S$113</f>
        <v>8.7922268595317946E-2</v>
      </c>
    </row>
    <row r="9" spans="1:21" x14ac:dyDescent="0.55000000000000004">
      <c r="A9" s="3" t="s">
        <v>43</v>
      </c>
      <c r="C9" s="7">
        <v>0</v>
      </c>
      <c r="D9" s="7"/>
      <c r="E9" s="7">
        <v>0</v>
      </c>
      <c r="F9" s="7"/>
      <c r="G9" s="7">
        <v>3019795143</v>
      </c>
      <c r="H9" s="7"/>
      <c r="I9" s="7">
        <f t="shared" ref="I9:I70" si="0">C9+E9+G9</f>
        <v>3019795143</v>
      </c>
      <c r="J9" s="7"/>
      <c r="K9" s="14">
        <f>I9/$I$113</f>
        <v>-2.4002585169091068E-3</v>
      </c>
      <c r="L9" s="7"/>
      <c r="M9" s="7">
        <v>0</v>
      </c>
      <c r="N9" s="7"/>
      <c r="O9" s="7">
        <v>0</v>
      </c>
      <c r="P9" s="7"/>
      <c r="Q9" s="7">
        <v>5270692550</v>
      </c>
      <c r="S9" s="7">
        <f t="shared" ref="S9:S70" si="1">M9+O9+Q9</f>
        <v>5270692550</v>
      </c>
      <c r="U9" s="11">
        <f t="shared" ref="U9:U72" si="2">S9/$S$113</f>
        <v>6.7225333525494006E-4</v>
      </c>
    </row>
    <row r="10" spans="1:21" x14ac:dyDescent="0.55000000000000004">
      <c r="A10" s="3" t="s">
        <v>69</v>
      </c>
      <c r="C10" s="7">
        <v>0</v>
      </c>
      <c r="D10" s="7"/>
      <c r="E10" s="7">
        <v>-87117122474</v>
      </c>
      <c r="F10" s="7"/>
      <c r="G10" s="7">
        <v>10527983910</v>
      </c>
      <c r="H10" s="7"/>
      <c r="I10" s="7">
        <f t="shared" si="0"/>
        <v>-76589138564</v>
      </c>
      <c r="J10" s="7"/>
      <c r="K10" s="14">
        <f>I10/$I$113</f>
        <v>6.087622617948317E-2</v>
      </c>
      <c r="L10" s="7"/>
      <c r="M10" s="7">
        <v>0</v>
      </c>
      <c r="N10" s="7"/>
      <c r="O10" s="7">
        <v>381493137185</v>
      </c>
      <c r="P10" s="7"/>
      <c r="Q10" s="7">
        <v>12995262225</v>
      </c>
      <c r="S10" s="7">
        <f t="shared" si="1"/>
        <v>394488399410</v>
      </c>
      <c r="U10" s="11">
        <f t="shared" si="2"/>
        <v>5.0315236509622524E-2</v>
      </c>
    </row>
    <row r="11" spans="1:21" x14ac:dyDescent="0.55000000000000004">
      <c r="A11" s="3" t="s">
        <v>36</v>
      </c>
      <c r="C11" s="7">
        <v>0</v>
      </c>
      <c r="D11" s="7"/>
      <c r="E11" s="7">
        <v>755988312</v>
      </c>
      <c r="F11" s="7"/>
      <c r="G11" s="7">
        <v>2737824184</v>
      </c>
      <c r="H11" s="7"/>
      <c r="I11" s="7">
        <f t="shared" si="0"/>
        <v>3493812496</v>
      </c>
      <c r="J11" s="7"/>
      <c r="K11" s="14">
        <f>I11/$I$113</f>
        <v>-2.7770271832666051E-3</v>
      </c>
      <c r="L11" s="7"/>
      <c r="M11" s="7">
        <v>0</v>
      </c>
      <c r="N11" s="7"/>
      <c r="O11" s="7">
        <v>1970889651</v>
      </c>
      <c r="P11" s="7"/>
      <c r="Q11" s="7">
        <v>2737824184</v>
      </c>
      <c r="S11" s="7">
        <f t="shared" si="1"/>
        <v>4708713835</v>
      </c>
      <c r="U11" s="11">
        <f t="shared" si="2"/>
        <v>6.0057545575103403E-4</v>
      </c>
    </row>
    <row r="12" spans="1:21" x14ac:dyDescent="0.55000000000000004">
      <c r="A12" s="3" t="s">
        <v>92</v>
      </c>
      <c r="C12" s="7">
        <v>0</v>
      </c>
      <c r="D12" s="7"/>
      <c r="E12" s="7">
        <v>324053066</v>
      </c>
      <c r="F12" s="7"/>
      <c r="G12" s="7">
        <v>421569423</v>
      </c>
      <c r="H12" s="7"/>
      <c r="I12" s="7">
        <f t="shared" si="0"/>
        <v>745622489</v>
      </c>
      <c r="J12" s="7"/>
      <c r="K12" s="14">
        <f>I12/$I$113</f>
        <v>-5.9265170148040623E-4</v>
      </c>
      <c r="L12" s="7"/>
      <c r="M12" s="7">
        <v>0</v>
      </c>
      <c r="N12" s="7"/>
      <c r="O12" s="7">
        <v>324053066</v>
      </c>
      <c r="P12" s="7"/>
      <c r="Q12" s="7">
        <v>421569423</v>
      </c>
      <c r="S12" s="7">
        <f t="shared" si="1"/>
        <v>745622489</v>
      </c>
      <c r="U12" s="11">
        <f t="shared" si="2"/>
        <v>9.5100824097838887E-5</v>
      </c>
    </row>
    <row r="13" spans="1:21" x14ac:dyDescent="0.55000000000000004">
      <c r="A13" s="3" t="s">
        <v>53</v>
      </c>
      <c r="C13" s="7">
        <v>0</v>
      </c>
      <c r="D13" s="7"/>
      <c r="E13" s="7">
        <v>60428362997</v>
      </c>
      <c r="F13" s="7"/>
      <c r="G13" s="7">
        <v>45273257040</v>
      </c>
      <c r="H13" s="7"/>
      <c r="I13" s="7">
        <f t="shared" si="0"/>
        <v>105701620037</v>
      </c>
      <c r="J13" s="7"/>
      <c r="K13" s="14">
        <f>I13/$I$113</f>
        <v>-8.4016034774084522E-2</v>
      </c>
      <c r="L13" s="7"/>
      <c r="M13" s="7">
        <v>0</v>
      </c>
      <c r="N13" s="7"/>
      <c r="O13" s="7">
        <v>820862237240</v>
      </c>
      <c r="P13" s="7"/>
      <c r="Q13" s="7">
        <v>76939687825</v>
      </c>
      <c r="S13" s="7">
        <f t="shared" si="1"/>
        <v>897801925065</v>
      </c>
      <c r="U13" s="11">
        <f t="shared" si="2"/>
        <v>0.1145106326725986</v>
      </c>
    </row>
    <row r="14" spans="1:21" x14ac:dyDescent="0.55000000000000004">
      <c r="A14" s="3" t="s">
        <v>76</v>
      </c>
      <c r="C14" s="7">
        <v>0</v>
      </c>
      <c r="D14" s="7"/>
      <c r="E14" s="7">
        <v>-4455408913</v>
      </c>
      <c r="F14" s="7"/>
      <c r="G14" s="7">
        <v>3580645018</v>
      </c>
      <c r="H14" s="7"/>
      <c r="I14" s="7">
        <f t="shared" si="0"/>
        <v>-874763895</v>
      </c>
      <c r="J14" s="7"/>
      <c r="K14" s="14">
        <f>I14/$I$113</f>
        <v>6.9529865101128601E-4</v>
      </c>
      <c r="L14" s="7"/>
      <c r="M14" s="7">
        <v>0</v>
      </c>
      <c r="N14" s="7"/>
      <c r="O14" s="7">
        <v>1035876915</v>
      </c>
      <c r="P14" s="7"/>
      <c r="Q14" s="7">
        <v>3580645018</v>
      </c>
      <c r="S14" s="7">
        <f t="shared" si="1"/>
        <v>4616521933</v>
      </c>
      <c r="U14" s="11">
        <f t="shared" si="2"/>
        <v>5.8881678969053761E-4</v>
      </c>
    </row>
    <row r="15" spans="1:21" x14ac:dyDescent="0.55000000000000004">
      <c r="A15" s="3" t="s">
        <v>50</v>
      </c>
      <c r="C15" s="7">
        <v>0</v>
      </c>
      <c r="D15" s="7"/>
      <c r="E15" s="7">
        <v>-2435645105</v>
      </c>
      <c r="F15" s="7"/>
      <c r="G15" s="7">
        <v>849912808</v>
      </c>
      <c r="H15" s="7"/>
      <c r="I15" s="7">
        <f t="shared" si="0"/>
        <v>-1585732297</v>
      </c>
      <c r="J15" s="7"/>
      <c r="K15" s="14">
        <f>I15/$I$113</f>
        <v>1.2604058458186914E-3</v>
      </c>
      <c r="L15" s="7"/>
      <c r="M15" s="7">
        <v>0</v>
      </c>
      <c r="N15" s="7"/>
      <c r="O15" s="7">
        <v>12317837754</v>
      </c>
      <c r="P15" s="7"/>
      <c r="Q15" s="7">
        <v>849912808</v>
      </c>
      <c r="S15" s="7">
        <f t="shared" si="1"/>
        <v>13167750562</v>
      </c>
      <c r="U15" s="11">
        <f t="shared" si="2"/>
        <v>1.6794878754803507E-3</v>
      </c>
    </row>
    <row r="16" spans="1:21" x14ac:dyDescent="0.55000000000000004">
      <c r="A16" s="3" t="s">
        <v>75</v>
      </c>
      <c r="C16" s="7">
        <v>0</v>
      </c>
      <c r="D16" s="7"/>
      <c r="E16" s="7">
        <v>-37573902082</v>
      </c>
      <c r="F16" s="7"/>
      <c r="G16" s="7">
        <v>2445739445</v>
      </c>
      <c r="H16" s="7"/>
      <c r="I16" s="7">
        <f t="shared" si="0"/>
        <v>-35128162637</v>
      </c>
      <c r="J16" s="7"/>
      <c r="K16" s="14">
        <f>I16/$I$113</f>
        <v>2.792132166590067E-2</v>
      </c>
      <c r="L16" s="7"/>
      <c r="M16" s="7">
        <v>0</v>
      </c>
      <c r="N16" s="7"/>
      <c r="O16" s="7">
        <v>56646533768</v>
      </c>
      <c r="P16" s="7"/>
      <c r="Q16" s="7">
        <v>37945771670</v>
      </c>
      <c r="S16" s="7">
        <f t="shared" si="1"/>
        <v>94592305438</v>
      </c>
      <c r="U16" s="11">
        <f t="shared" si="2"/>
        <v>1.2064826816762346E-2</v>
      </c>
    </row>
    <row r="17" spans="1:21" x14ac:dyDescent="0.55000000000000004">
      <c r="A17" s="3" t="s">
        <v>72</v>
      </c>
      <c r="C17" s="7">
        <v>0</v>
      </c>
      <c r="D17" s="7"/>
      <c r="E17" s="7">
        <v>-280299259912</v>
      </c>
      <c r="F17" s="7"/>
      <c r="G17" s="7">
        <v>61741712681</v>
      </c>
      <c r="H17" s="7"/>
      <c r="I17" s="7">
        <f t="shared" si="0"/>
        <v>-218557547231</v>
      </c>
      <c r="J17" s="7"/>
      <c r="K17" s="14">
        <f>I17/$I$113</f>
        <v>0.17371860981762369</v>
      </c>
      <c r="L17" s="7"/>
      <c r="M17" s="7">
        <v>234486962480</v>
      </c>
      <c r="N17" s="7"/>
      <c r="O17" s="7">
        <v>484568910753</v>
      </c>
      <c r="P17" s="7"/>
      <c r="Q17" s="7">
        <v>436656412759</v>
      </c>
      <c r="S17" s="7">
        <f t="shared" si="1"/>
        <v>1155712285992</v>
      </c>
      <c r="U17" s="11">
        <f t="shared" si="2"/>
        <v>0.1474059493098745</v>
      </c>
    </row>
    <row r="18" spans="1:21" x14ac:dyDescent="0.55000000000000004">
      <c r="A18" s="3" t="s">
        <v>68</v>
      </c>
      <c r="C18" s="7">
        <v>0</v>
      </c>
      <c r="D18" s="7"/>
      <c r="E18" s="7">
        <v>-23452352676</v>
      </c>
      <c r="F18" s="7"/>
      <c r="G18" s="7">
        <v>-9801793415</v>
      </c>
      <c r="H18" s="7"/>
      <c r="I18" s="7">
        <f t="shared" si="0"/>
        <v>-33254146091</v>
      </c>
      <c r="J18" s="7"/>
      <c r="K18" s="14">
        <f>I18/$I$113</f>
        <v>2.6431775533676469E-2</v>
      </c>
      <c r="L18" s="7"/>
      <c r="M18" s="7">
        <v>0</v>
      </c>
      <c r="N18" s="7"/>
      <c r="O18" s="7">
        <v>-81004787219</v>
      </c>
      <c r="P18" s="7"/>
      <c r="Q18" s="7">
        <v>-12292516385</v>
      </c>
      <c r="S18" s="7">
        <f t="shared" si="1"/>
        <v>-93297303604</v>
      </c>
      <c r="U18" s="11">
        <f t="shared" si="2"/>
        <v>-1.1899655106629535E-2</v>
      </c>
    </row>
    <row r="19" spans="1:21" x14ac:dyDescent="0.55000000000000004">
      <c r="A19" s="3" t="s">
        <v>60</v>
      </c>
      <c r="C19" s="7">
        <v>82939949179</v>
      </c>
      <c r="D19" s="7"/>
      <c r="E19" s="7">
        <v>-12717083561</v>
      </c>
      <c r="F19" s="7"/>
      <c r="G19" s="7">
        <v>0</v>
      </c>
      <c r="H19" s="7"/>
      <c r="I19" s="7">
        <f t="shared" si="0"/>
        <v>70222865618</v>
      </c>
      <c r="J19" s="7"/>
      <c r="K19" s="14">
        <f>I19/$I$113</f>
        <v>-5.5816048208462261E-2</v>
      </c>
      <c r="L19" s="7"/>
      <c r="M19" s="7">
        <v>82939949179</v>
      </c>
      <c r="N19" s="7"/>
      <c r="O19" s="7">
        <v>273541973870</v>
      </c>
      <c r="P19" s="7"/>
      <c r="Q19" s="7">
        <v>1330041445</v>
      </c>
      <c r="S19" s="7">
        <f t="shared" si="1"/>
        <v>357811964494</v>
      </c>
      <c r="U19" s="11">
        <f t="shared" si="2"/>
        <v>4.5637320758770819E-2</v>
      </c>
    </row>
    <row r="20" spans="1:21" x14ac:dyDescent="0.55000000000000004">
      <c r="A20" s="3" t="s">
        <v>146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14">
        <f>I20/$I$113</f>
        <v>0</v>
      </c>
      <c r="L20" s="7"/>
      <c r="M20" s="7">
        <v>0</v>
      </c>
      <c r="N20" s="7"/>
      <c r="O20" s="7">
        <v>0</v>
      </c>
      <c r="P20" s="7"/>
      <c r="Q20" s="7">
        <v>-350231950</v>
      </c>
      <c r="S20" s="7">
        <f t="shared" si="1"/>
        <v>-350231950</v>
      </c>
      <c r="U20" s="11">
        <f t="shared" si="2"/>
        <v>-4.4670523705720877E-5</v>
      </c>
    </row>
    <row r="21" spans="1:21" x14ac:dyDescent="0.55000000000000004">
      <c r="A21" s="3" t="s">
        <v>25</v>
      </c>
      <c r="C21" s="7">
        <v>0</v>
      </c>
      <c r="D21" s="7"/>
      <c r="E21" s="7">
        <v>31923829693</v>
      </c>
      <c r="F21" s="7"/>
      <c r="G21" s="7">
        <v>0</v>
      </c>
      <c r="H21" s="7"/>
      <c r="I21" s="7">
        <f t="shared" si="0"/>
        <v>31923829693</v>
      </c>
      <c r="J21" s="7"/>
      <c r="K21" s="14">
        <f>I21/$I$113</f>
        <v>-2.537438484547529E-2</v>
      </c>
      <c r="L21" s="7"/>
      <c r="M21" s="7">
        <v>0</v>
      </c>
      <c r="N21" s="7"/>
      <c r="O21" s="7">
        <v>270171138439</v>
      </c>
      <c r="P21" s="7"/>
      <c r="Q21" s="7">
        <v>6258665214</v>
      </c>
      <c r="S21" s="7">
        <f t="shared" si="1"/>
        <v>276429803653</v>
      </c>
      <c r="U21" s="11">
        <f t="shared" si="2"/>
        <v>3.5257388987638347E-2</v>
      </c>
    </row>
    <row r="22" spans="1:21" x14ac:dyDescent="0.55000000000000004">
      <c r="A22" s="3" t="s">
        <v>147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14">
        <f>I22/$I$113</f>
        <v>0</v>
      </c>
      <c r="L22" s="7"/>
      <c r="M22" s="7">
        <v>0</v>
      </c>
      <c r="N22" s="7"/>
      <c r="O22" s="7">
        <v>0</v>
      </c>
      <c r="P22" s="7"/>
      <c r="Q22" s="7">
        <v>50521650948</v>
      </c>
      <c r="S22" s="7">
        <f t="shared" si="1"/>
        <v>50521650948</v>
      </c>
      <c r="U22" s="11">
        <f t="shared" si="2"/>
        <v>6.4438113265359986E-3</v>
      </c>
    </row>
    <row r="23" spans="1:21" x14ac:dyDescent="0.55000000000000004">
      <c r="A23" s="3" t="s">
        <v>47</v>
      </c>
      <c r="C23" s="7">
        <v>0</v>
      </c>
      <c r="D23" s="7"/>
      <c r="E23" s="7">
        <v>-17734657550</v>
      </c>
      <c r="F23" s="7"/>
      <c r="G23" s="7">
        <v>0</v>
      </c>
      <c r="H23" s="7"/>
      <c r="I23" s="7">
        <f t="shared" si="0"/>
        <v>-17734657550</v>
      </c>
      <c r="J23" s="7"/>
      <c r="K23" s="14">
        <f>I23/$I$113</f>
        <v>1.409624190155004E-2</v>
      </c>
      <c r="L23" s="7"/>
      <c r="M23" s="7">
        <v>61297475400</v>
      </c>
      <c r="N23" s="7"/>
      <c r="O23" s="7">
        <v>32935792621</v>
      </c>
      <c r="P23" s="7"/>
      <c r="Q23" s="7">
        <v>12147569188</v>
      </c>
      <c r="S23" s="7">
        <f t="shared" si="1"/>
        <v>106380837209</v>
      </c>
      <c r="U23" s="11">
        <f t="shared" si="2"/>
        <v>1.3568401484727674E-2</v>
      </c>
    </row>
    <row r="24" spans="1:21" x14ac:dyDescent="0.55000000000000004">
      <c r="A24" s="3" t="s">
        <v>52</v>
      </c>
      <c r="C24" s="7">
        <v>0</v>
      </c>
      <c r="D24" s="7"/>
      <c r="E24" s="7">
        <v>6061252679</v>
      </c>
      <c r="F24" s="7"/>
      <c r="G24" s="7">
        <v>0</v>
      </c>
      <c r="H24" s="7"/>
      <c r="I24" s="7">
        <f t="shared" si="0"/>
        <v>6061252679</v>
      </c>
      <c r="J24" s="7"/>
      <c r="K24" s="14">
        <f>I24/$I$113</f>
        <v>-4.8177352028769358E-3</v>
      </c>
      <c r="L24" s="7"/>
      <c r="M24" s="7">
        <v>0</v>
      </c>
      <c r="N24" s="7"/>
      <c r="O24" s="7">
        <v>381858918755</v>
      </c>
      <c r="P24" s="7"/>
      <c r="Q24" s="7">
        <v>19543023100</v>
      </c>
      <c r="S24" s="7">
        <f t="shared" si="1"/>
        <v>401401941855</v>
      </c>
      <c r="U24" s="11">
        <f t="shared" si="2"/>
        <v>5.119702802430267E-2</v>
      </c>
    </row>
    <row r="25" spans="1:21" x14ac:dyDescent="0.55000000000000004">
      <c r="A25" s="3" t="s">
        <v>34</v>
      </c>
      <c r="C25" s="7">
        <v>0</v>
      </c>
      <c r="D25" s="7"/>
      <c r="E25" s="7">
        <v>-58042056927</v>
      </c>
      <c r="F25" s="7"/>
      <c r="G25" s="7">
        <v>0</v>
      </c>
      <c r="H25" s="7"/>
      <c r="I25" s="7">
        <f t="shared" si="0"/>
        <v>-58042056927</v>
      </c>
      <c r="J25" s="7"/>
      <c r="K25" s="14">
        <f>I25/$I$113</f>
        <v>4.6134235893747502E-2</v>
      </c>
      <c r="L25" s="7"/>
      <c r="M25" s="7">
        <v>0</v>
      </c>
      <c r="N25" s="7"/>
      <c r="O25" s="7">
        <v>63279580884</v>
      </c>
      <c r="P25" s="7"/>
      <c r="Q25" s="7">
        <v>529491626</v>
      </c>
      <c r="S25" s="7">
        <f t="shared" si="1"/>
        <v>63809072510</v>
      </c>
      <c r="U25" s="11">
        <f t="shared" si="2"/>
        <v>8.138562704510589E-3</v>
      </c>
    </row>
    <row r="26" spans="1:21" x14ac:dyDescent="0.55000000000000004">
      <c r="A26" s="3" t="s">
        <v>24</v>
      </c>
      <c r="C26" s="7">
        <v>0</v>
      </c>
      <c r="D26" s="7"/>
      <c r="E26" s="7">
        <v>-8143997312</v>
      </c>
      <c r="F26" s="7"/>
      <c r="G26" s="7">
        <v>0</v>
      </c>
      <c r="H26" s="7"/>
      <c r="I26" s="7">
        <f t="shared" si="0"/>
        <v>-8143997312</v>
      </c>
      <c r="J26" s="7"/>
      <c r="K26" s="14">
        <f>I26/$I$113</f>
        <v>6.4731870819532845E-3</v>
      </c>
      <c r="L26" s="7"/>
      <c r="M26" s="7">
        <v>0</v>
      </c>
      <c r="N26" s="7"/>
      <c r="O26" s="7">
        <v>44241241764</v>
      </c>
      <c r="P26" s="7"/>
      <c r="Q26" s="7">
        <v>-30657826</v>
      </c>
      <c r="S26" s="7">
        <f t="shared" si="1"/>
        <v>44210583938</v>
      </c>
      <c r="U26" s="11">
        <f t="shared" si="2"/>
        <v>5.6388628674402539E-3</v>
      </c>
    </row>
    <row r="27" spans="1:21" x14ac:dyDescent="0.55000000000000004">
      <c r="A27" s="3" t="s">
        <v>88</v>
      </c>
      <c r="C27" s="7">
        <v>0</v>
      </c>
      <c r="D27" s="7"/>
      <c r="E27" s="7">
        <v>59529170439</v>
      </c>
      <c r="F27" s="7"/>
      <c r="G27" s="7">
        <v>0</v>
      </c>
      <c r="H27" s="7"/>
      <c r="I27" s="7">
        <f t="shared" si="0"/>
        <v>59529170439</v>
      </c>
      <c r="J27" s="7"/>
      <c r="K27" s="14">
        <f>I27/$I$113</f>
        <v>-4.7316255436054118E-2</v>
      </c>
      <c r="L27" s="7"/>
      <c r="M27" s="7">
        <v>0</v>
      </c>
      <c r="N27" s="7"/>
      <c r="O27" s="7">
        <v>244779804224</v>
      </c>
      <c r="P27" s="7"/>
      <c r="Q27" s="7">
        <v>1094859335</v>
      </c>
      <c r="S27" s="7">
        <f t="shared" si="1"/>
        <v>245874663559</v>
      </c>
      <c r="U27" s="11">
        <f t="shared" si="2"/>
        <v>3.1360217099406423E-2</v>
      </c>
    </row>
    <row r="28" spans="1:21" x14ac:dyDescent="0.55000000000000004">
      <c r="A28" s="3" t="s">
        <v>21</v>
      </c>
      <c r="C28" s="7">
        <v>0</v>
      </c>
      <c r="D28" s="7"/>
      <c r="E28" s="7">
        <v>-153978993905</v>
      </c>
      <c r="F28" s="7"/>
      <c r="G28" s="7">
        <v>0</v>
      </c>
      <c r="H28" s="7"/>
      <c r="I28" s="7">
        <f t="shared" si="0"/>
        <v>-153978993905</v>
      </c>
      <c r="J28" s="7"/>
      <c r="K28" s="14">
        <f>I28/$I$113</f>
        <v>0.12238889528724951</v>
      </c>
      <c r="L28" s="7"/>
      <c r="M28" s="7">
        <v>0</v>
      </c>
      <c r="N28" s="7"/>
      <c r="O28" s="7">
        <v>291987800371</v>
      </c>
      <c r="P28" s="7"/>
      <c r="Q28" s="7">
        <v>493048829</v>
      </c>
      <c r="S28" s="7">
        <f t="shared" si="1"/>
        <v>292480849200</v>
      </c>
      <c r="U28" s="11">
        <f t="shared" si="2"/>
        <v>3.7304628283221945E-2</v>
      </c>
    </row>
    <row r="29" spans="1:21" x14ac:dyDescent="0.55000000000000004">
      <c r="A29" s="3" t="s">
        <v>39</v>
      </c>
      <c r="C29" s="7">
        <v>0</v>
      </c>
      <c r="D29" s="7"/>
      <c r="E29" s="7">
        <v>-725656500</v>
      </c>
      <c r="F29" s="7"/>
      <c r="G29" s="7">
        <v>0</v>
      </c>
      <c r="H29" s="7"/>
      <c r="I29" s="7">
        <f t="shared" si="0"/>
        <v>-725656500</v>
      </c>
      <c r="J29" s="7"/>
      <c r="K29" s="14">
        <f>I29/$I$113</f>
        <v>5.7678190473050021E-4</v>
      </c>
      <c r="L29" s="7"/>
      <c r="M29" s="7">
        <v>0</v>
      </c>
      <c r="N29" s="7"/>
      <c r="O29" s="7">
        <v>895687091</v>
      </c>
      <c r="P29" s="7"/>
      <c r="Q29" s="7">
        <v>2247595172</v>
      </c>
      <c r="S29" s="7">
        <f t="shared" si="1"/>
        <v>3143282263</v>
      </c>
      <c r="U29" s="11">
        <f t="shared" si="2"/>
        <v>4.0091163825320181E-4</v>
      </c>
    </row>
    <row r="30" spans="1:21" x14ac:dyDescent="0.55000000000000004">
      <c r="A30" s="3" t="s">
        <v>148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14">
        <f>I30/$I$113</f>
        <v>0</v>
      </c>
      <c r="L30" s="7"/>
      <c r="M30" s="7">
        <v>0</v>
      </c>
      <c r="N30" s="7"/>
      <c r="O30" s="7">
        <v>0</v>
      </c>
      <c r="P30" s="7"/>
      <c r="Q30" s="7">
        <v>-420918002</v>
      </c>
      <c r="S30" s="7">
        <f t="shared" si="1"/>
        <v>-420918002</v>
      </c>
      <c r="U30" s="11">
        <f t="shared" si="2"/>
        <v>-5.3686214483018091E-5</v>
      </c>
    </row>
    <row r="31" spans="1:21" x14ac:dyDescent="0.55000000000000004">
      <c r="A31" s="3" t="s">
        <v>84</v>
      </c>
      <c r="C31" s="7">
        <v>0</v>
      </c>
      <c r="D31" s="7"/>
      <c r="E31" s="7">
        <v>-415015875</v>
      </c>
      <c r="F31" s="7"/>
      <c r="G31" s="7">
        <v>0</v>
      </c>
      <c r="H31" s="7"/>
      <c r="I31" s="7">
        <f t="shared" si="0"/>
        <v>-415015875</v>
      </c>
      <c r="J31" s="7"/>
      <c r="K31" s="14">
        <f>I31/$I$113</f>
        <v>3.2987184277395048E-4</v>
      </c>
      <c r="L31" s="7"/>
      <c r="M31" s="7">
        <v>0</v>
      </c>
      <c r="N31" s="7"/>
      <c r="O31" s="7">
        <v>262992575</v>
      </c>
      <c r="P31" s="7"/>
      <c r="Q31" s="7">
        <v>1180003743</v>
      </c>
      <c r="S31" s="7">
        <f t="shared" si="1"/>
        <v>1442996318</v>
      </c>
      <c r="U31" s="11">
        <f t="shared" si="2"/>
        <v>1.8404774673037952E-4</v>
      </c>
    </row>
    <row r="32" spans="1:21" x14ac:dyDescent="0.55000000000000004">
      <c r="A32" s="3" t="s">
        <v>64</v>
      </c>
      <c r="C32" s="7">
        <v>0</v>
      </c>
      <c r="D32" s="7"/>
      <c r="E32" s="7">
        <v>-566606232</v>
      </c>
      <c r="F32" s="7"/>
      <c r="G32" s="7">
        <v>0</v>
      </c>
      <c r="H32" s="7"/>
      <c r="I32" s="7">
        <f t="shared" si="0"/>
        <v>-566606232</v>
      </c>
      <c r="J32" s="7"/>
      <c r="K32" s="14">
        <f>I32/$I$113</f>
        <v>4.5036215030821292E-4</v>
      </c>
      <c r="L32" s="7"/>
      <c r="M32" s="7">
        <v>0</v>
      </c>
      <c r="N32" s="7"/>
      <c r="O32" s="7">
        <v>316726487</v>
      </c>
      <c r="P32" s="7"/>
      <c r="Q32" s="7">
        <v>587608759</v>
      </c>
      <c r="S32" s="7">
        <f t="shared" si="1"/>
        <v>904335246</v>
      </c>
      <c r="U32" s="11">
        <f t="shared" si="2"/>
        <v>1.1534392862890413E-4</v>
      </c>
    </row>
    <row r="33" spans="1:21" x14ac:dyDescent="0.55000000000000004">
      <c r="A33" s="3" t="s">
        <v>78</v>
      </c>
      <c r="C33" s="7">
        <v>0</v>
      </c>
      <c r="D33" s="7"/>
      <c r="E33" s="7">
        <v>1631323884</v>
      </c>
      <c r="F33" s="7"/>
      <c r="G33" s="7">
        <v>0</v>
      </c>
      <c r="H33" s="7"/>
      <c r="I33" s="7">
        <f t="shared" si="0"/>
        <v>1631323884</v>
      </c>
      <c r="J33" s="7"/>
      <c r="K33" s="14">
        <f>I33/$I$113</f>
        <v>-1.2966439314550033E-3</v>
      </c>
      <c r="L33" s="7"/>
      <c r="M33" s="7">
        <v>0</v>
      </c>
      <c r="N33" s="7"/>
      <c r="O33" s="7">
        <v>86052334902</v>
      </c>
      <c r="P33" s="7"/>
      <c r="Q33" s="7">
        <v>3591419575</v>
      </c>
      <c r="S33" s="7">
        <f t="shared" si="1"/>
        <v>89643754477</v>
      </c>
      <c r="U33" s="11">
        <f t="shared" si="2"/>
        <v>1.1433661204909063E-2</v>
      </c>
    </row>
    <row r="34" spans="1:21" x14ac:dyDescent="0.55000000000000004">
      <c r="A34" s="3" t="s">
        <v>54</v>
      </c>
      <c r="C34" s="7">
        <v>0</v>
      </c>
      <c r="D34" s="7"/>
      <c r="E34" s="7">
        <v>-15350487043</v>
      </c>
      <c r="F34" s="7"/>
      <c r="G34" s="7">
        <v>0</v>
      </c>
      <c r="H34" s="7"/>
      <c r="I34" s="7">
        <f t="shared" si="0"/>
        <v>-15350487043</v>
      </c>
      <c r="J34" s="7"/>
      <c r="K34" s="14">
        <f>I34/$I$113</f>
        <v>1.2201204227072181E-2</v>
      </c>
      <c r="L34" s="7"/>
      <c r="M34" s="7">
        <v>0</v>
      </c>
      <c r="N34" s="7"/>
      <c r="O34" s="7">
        <v>217208629598</v>
      </c>
      <c r="P34" s="7"/>
      <c r="Q34" s="7">
        <v>92377346</v>
      </c>
      <c r="S34" s="7">
        <f t="shared" si="1"/>
        <v>217301006944</v>
      </c>
      <c r="U34" s="11">
        <f t="shared" si="2"/>
        <v>2.7715774594433685E-2</v>
      </c>
    </row>
    <row r="35" spans="1:21" x14ac:dyDescent="0.55000000000000004">
      <c r="A35" s="3" t="s">
        <v>150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f t="shared" si="0"/>
        <v>0</v>
      </c>
      <c r="J35" s="7"/>
      <c r="K35" s="14">
        <f>I35/$I$113</f>
        <v>0</v>
      </c>
      <c r="L35" s="7"/>
      <c r="M35" s="7">
        <v>0</v>
      </c>
      <c r="N35" s="7"/>
      <c r="O35" s="7">
        <v>0</v>
      </c>
      <c r="P35" s="7"/>
      <c r="Q35" s="7">
        <v>1900440950</v>
      </c>
      <c r="S35" s="7">
        <f t="shared" si="1"/>
        <v>1900440950</v>
      </c>
      <c r="U35" s="11">
        <f t="shared" si="2"/>
        <v>2.42392770015122E-4</v>
      </c>
    </row>
    <row r="36" spans="1:21" x14ac:dyDescent="0.55000000000000004">
      <c r="A36" s="3" t="s">
        <v>73</v>
      </c>
      <c r="C36" s="7">
        <v>0</v>
      </c>
      <c r="D36" s="7"/>
      <c r="E36" s="7">
        <v>-20480120535</v>
      </c>
      <c r="F36" s="7"/>
      <c r="G36" s="7">
        <v>0</v>
      </c>
      <c r="H36" s="7"/>
      <c r="I36" s="7">
        <f t="shared" si="0"/>
        <v>-20480120535</v>
      </c>
      <c r="J36" s="7"/>
      <c r="K36" s="14">
        <f>I36/$I$113</f>
        <v>1.6278449833064999E-2</v>
      </c>
      <c r="L36" s="7"/>
      <c r="M36" s="7">
        <v>0</v>
      </c>
      <c r="N36" s="7"/>
      <c r="O36" s="7">
        <v>66210731261</v>
      </c>
      <c r="P36" s="7"/>
      <c r="Q36" s="7">
        <v>6940513136</v>
      </c>
      <c r="S36" s="7">
        <f t="shared" si="1"/>
        <v>73151244397</v>
      </c>
      <c r="U36" s="11">
        <f t="shared" si="2"/>
        <v>9.3301150764205556E-3</v>
      </c>
    </row>
    <row r="37" spans="1:21" x14ac:dyDescent="0.55000000000000004">
      <c r="A37" s="3" t="s">
        <v>33</v>
      </c>
      <c r="C37" s="7">
        <v>0</v>
      </c>
      <c r="D37" s="7"/>
      <c r="E37" s="7">
        <v>-69871329224</v>
      </c>
      <c r="F37" s="7"/>
      <c r="G37" s="7">
        <v>0</v>
      </c>
      <c r="H37" s="7"/>
      <c r="I37" s="7">
        <f t="shared" si="0"/>
        <v>-69871329224</v>
      </c>
      <c r="J37" s="7"/>
      <c r="K37" s="14">
        <f>I37/$I$113</f>
        <v>5.5536632491916746E-2</v>
      </c>
      <c r="L37" s="7"/>
      <c r="M37" s="7">
        <v>0</v>
      </c>
      <c r="N37" s="7"/>
      <c r="O37" s="7">
        <v>190665830581</v>
      </c>
      <c r="P37" s="7"/>
      <c r="Q37" s="7">
        <v>1001596921</v>
      </c>
      <c r="S37" s="7">
        <f t="shared" si="1"/>
        <v>191667427502</v>
      </c>
      <c r="U37" s="11">
        <f t="shared" si="2"/>
        <v>2.4446325824478973E-2</v>
      </c>
    </row>
    <row r="38" spans="1:21" x14ac:dyDescent="0.55000000000000004">
      <c r="A38" s="3" t="s">
        <v>23</v>
      </c>
      <c r="C38" s="7">
        <v>0</v>
      </c>
      <c r="D38" s="7"/>
      <c r="E38" s="7">
        <v>1514875092</v>
      </c>
      <c r="F38" s="7"/>
      <c r="G38" s="7">
        <v>0</v>
      </c>
      <c r="H38" s="7"/>
      <c r="I38" s="7">
        <f t="shared" si="0"/>
        <v>1514875092</v>
      </c>
      <c r="J38" s="7"/>
      <c r="K38" s="14">
        <f>I38/$I$113</f>
        <v>-1.2040855983410218E-3</v>
      </c>
      <c r="L38" s="7"/>
      <c r="M38" s="7">
        <v>0</v>
      </c>
      <c r="N38" s="7"/>
      <c r="O38" s="7">
        <v>13297236913</v>
      </c>
      <c r="P38" s="7"/>
      <c r="Q38" s="7">
        <v>-12203154518</v>
      </c>
      <c r="S38" s="7">
        <f t="shared" si="1"/>
        <v>1094082395</v>
      </c>
      <c r="U38" s="11">
        <f t="shared" si="2"/>
        <v>1.3954533149205655E-4</v>
      </c>
    </row>
    <row r="39" spans="1:21" x14ac:dyDescent="0.55000000000000004">
      <c r="A39" s="3" t="s">
        <v>61</v>
      </c>
      <c r="C39" s="7">
        <v>0</v>
      </c>
      <c r="D39" s="7"/>
      <c r="E39" s="7">
        <v>-29449657892</v>
      </c>
      <c r="F39" s="7"/>
      <c r="G39" s="7">
        <v>0</v>
      </c>
      <c r="H39" s="7"/>
      <c r="I39" s="7">
        <f t="shared" si="0"/>
        <v>-29449657892</v>
      </c>
      <c r="J39" s="7"/>
      <c r="K39" s="14">
        <f>I39/$I$113</f>
        <v>2.3407810407002991E-2</v>
      </c>
      <c r="L39" s="7"/>
      <c r="M39" s="7">
        <v>0</v>
      </c>
      <c r="N39" s="7"/>
      <c r="O39" s="7">
        <v>24029809754</v>
      </c>
      <c r="P39" s="7"/>
      <c r="Q39" s="7">
        <v>958342330</v>
      </c>
      <c r="S39" s="7">
        <f t="shared" si="1"/>
        <v>24988152084</v>
      </c>
      <c r="U39" s="11">
        <f t="shared" si="2"/>
        <v>3.1871273880937491E-3</v>
      </c>
    </row>
    <row r="40" spans="1:21" x14ac:dyDescent="0.55000000000000004">
      <c r="A40" s="3" t="s">
        <v>71</v>
      </c>
      <c r="C40" s="7">
        <v>0</v>
      </c>
      <c r="D40" s="7"/>
      <c r="E40" s="7">
        <v>-9502203887</v>
      </c>
      <c r="F40" s="7"/>
      <c r="G40" s="7">
        <v>0</v>
      </c>
      <c r="H40" s="7"/>
      <c r="I40" s="7">
        <f t="shared" si="0"/>
        <v>-9502203887</v>
      </c>
      <c r="J40" s="7"/>
      <c r="K40" s="14">
        <f>I40/$I$113</f>
        <v>7.5527460404219114E-3</v>
      </c>
      <c r="L40" s="7"/>
      <c r="M40" s="7">
        <v>0</v>
      </c>
      <c r="N40" s="7"/>
      <c r="O40" s="7">
        <v>-19067321773</v>
      </c>
      <c r="P40" s="7"/>
      <c r="Q40" s="7">
        <v>-1534</v>
      </c>
      <c r="S40" s="7">
        <f t="shared" si="1"/>
        <v>-19067323307</v>
      </c>
      <c r="U40" s="11">
        <f t="shared" si="2"/>
        <v>-2.4319520757314908E-3</v>
      </c>
    </row>
    <row r="41" spans="1:21" x14ac:dyDescent="0.55000000000000004">
      <c r="A41" s="3" t="s">
        <v>18</v>
      </c>
      <c r="C41" s="7">
        <v>0</v>
      </c>
      <c r="D41" s="7"/>
      <c r="E41" s="7">
        <v>-11279722010</v>
      </c>
      <c r="F41" s="7"/>
      <c r="G41" s="7">
        <v>0</v>
      </c>
      <c r="H41" s="7"/>
      <c r="I41" s="7">
        <f t="shared" si="0"/>
        <v>-11279722010</v>
      </c>
      <c r="J41" s="7"/>
      <c r="K41" s="14">
        <f>I41/$I$113</f>
        <v>8.9655912208577281E-3</v>
      </c>
      <c r="L41" s="7"/>
      <c r="M41" s="7">
        <v>0</v>
      </c>
      <c r="N41" s="7"/>
      <c r="O41" s="7">
        <v>55050215114</v>
      </c>
      <c r="P41" s="7"/>
      <c r="Q41" s="7">
        <v>-1246576039</v>
      </c>
      <c r="S41" s="7">
        <f t="shared" si="1"/>
        <v>53803639075</v>
      </c>
      <c r="U41" s="11">
        <f t="shared" si="2"/>
        <v>6.8624142793192846E-3</v>
      </c>
    </row>
    <row r="42" spans="1:21" x14ac:dyDescent="0.55000000000000004">
      <c r="A42" s="3" t="s">
        <v>79</v>
      </c>
      <c r="C42" s="7">
        <v>0</v>
      </c>
      <c r="D42" s="7"/>
      <c r="E42" s="7">
        <v>-1281391883</v>
      </c>
      <c r="F42" s="7"/>
      <c r="G42" s="7">
        <v>0</v>
      </c>
      <c r="H42" s="7"/>
      <c r="I42" s="7">
        <f t="shared" si="0"/>
        <v>-1281391883</v>
      </c>
      <c r="J42" s="7"/>
      <c r="K42" s="14">
        <f>I42/$I$113</f>
        <v>1.0185034530565665E-3</v>
      </c>
      <c r="L42" s="7"/>
      <c r="M42" s="7">
        <v>18925941605</v>
      </c>
      <c r="N42" s="7"/>
      <c r="O42" s="7">
        <v>5766922134</v>
      </c>
      <c r="P42" s="7"/>
      <c r="Q42" s="7">
        <v>0</v>
      </c>
      <c r="S42" s="7">
        <f t="shared" si="1"/>
        <v>24692863739</v>
      </c>
      <c r="U42" s="11">
        <f t="shared" si="2"/>
        <v>3.1494646762385186E-3</v>
      </c>
    </row>
    <row r="43" spans="1:21" x14ac:dyDescent="0.55000000000000004">
      <c r="A43" s="3" t="s">
        <v>27</v>
      </c>
      <c r="C43" s="7">
        <v>0</v>
      </c>
      <c r="D43" s="7"/>
      <c r="E43" s="7">
        <v>127379995703</v>
      </c>
      <c r="F43" s="7"/>
      <c r="G43" s="7">
        <v>0</v>
      </c>
      <c r="H43" s="7"/>
      <c r="I43" s="7">
        <f t="shared" si="0"/>
        <v>127379995703</v>
      </c>
      <c r="J43" s="7"/>
      <c r="K43" s="14">
        <f>I43/$I$113</f>
        <v>-0.10124690751910756</v>
      </c>
      <c r="L43" s="7"/>
      <c r="M43" s="7">
        <v>125896718000</v>
      </c>
      <c r="N43" s="7"/>
      <c r="O43" s="7">
        <v>167833122325</v>
      </c>
      <c r="P43" s="7"/>
      <c r="Q43" s="7">
        <v>0</v>
      </c>
      <c r="S43" s="7">
        <f t="shared" si="1"/>
        <v>293729840325</v>
      </c>
      <c r="U43" s="11">
        <f t="shared" si="2"/>
        <v>3.7463931532561549E-2</v>
      </c>
    </row>
    <row r="44" spans="1:21" x14ac:dyDescent="0.55000000000000004">
      <c r="A44" s="3" t="s">
        <v>74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0"/>
        <v>0</v>
      </c>
      <c r="J44" s="7"/>
      <c r="K44" s="14">
        <f>I44/$I$113</f>
        <v>0</v>
      </c>
      <c r="L44" s="7"/>
      <c r="M44" s="7">
        <v>48670142400</v>
      </c>
      <c r="N44" s="7"/>
      <c r="O44" s="7">
        <v>45423965577</v>
      </c>
      <c r="P44" s="7"/>
      <c r="Q44" s="7">
        <v>0</v>
      </c>
      <c r="S44" s="7">
        <f t="shared" si="1"/>
        <v>94094107977</v>
      </c>
      <c r="U44" s="11">
        <f t="shared" si="2"/>
        <v>1.2001283951836028E-2</v>
      </c>
    </row>
    <row r="45" spans="1:21" x14ac:dyDescent="0.55000000000000004">
      <c r="A45" s="3" t="s">
        <v>83</v>
      </c>
      <c r="C45" s="7">
        <v>0</v>
      </c>
      <c r="D45" s="7"/>
      <c r="E45" s="7">
        <v>-8243888414</v>
      </c>
      <c r="F45" s="7"/>
      <c r="G45" s="7">
        <v>0</v>
      </c>
      <c r="H45" s="7"/>
      <c r="I45" s="7">
        <f t="shared" si="0"/>
        <v>-8243888414</v>
      </c>
      <c r="J45" s="7"/>
      <c r="K45" s="14">
        <f>I45/$I$113</f>
        <v>6.5525846758247496E-3</v>
      </c>
      <c r="L45" s="7"/>
      <c r="M45" s="7">
        <v>0</v>
      </c>
      <c r="N45" s="7"/>
      <c r="O45" s="7">
        <v>-5095135387</v>
      </c>
      <c r="P45" s="7"/>
      <c r="Q45" s="7">
        <v>0</v>
      </c>
      <c r="S45" s="7">
        <f t="shared" si="1"/>
        <v>-5095135387</v>
      </c>
      <c r="U45" s="11">
        <f t="shared" si="2"/>
        <v>-6.4986180183972597E-4</v>
      </c>
    </row>
    <row r="46" spans="1:21" x14ac:dyDescent="0.55000000000000004">
      <c r="A46" s="3" t="s">
        <v>42</v>
      </c>
      <c r="C46" s="7">
        <v>0</v>
      </c>
      <c r="D46" s="7"/>
      <c r="E46" s="7">
        <v>-33498835000</v>
      </c>
      <c r="F46" s="7"/>
      <c r="G46" s="7">
        <v>0</v>
      </c>
      <c r="H46" s="7"/>
      <c r="I46" s="7">
        <f t="shared" si="0"/>
        <v>-33498835000</v>
      </c>
      <c r="J46" s="7"/>
      <c r="K46" s="14">
        <f>I46/$I$113</f>
        <v>2.6626264434415934E-2</v>
      </c>
      <c r="L46" s="7"/>
      <c r="M46" s="7">
        <v>0</v>
      </c>
      <c r="N46" s="7"/>
      <c r="O46" s="7">
        <v>81886041113</v>
      </c>
      <c r="P46" s="7"/>
      <c r="Q46" s="7">
        <v>0</v>
      </c>
      <c r="S46" s="7">
        <f t="shared" si="1"/>
        <v>81886041113</v>
      </c>
      <c r="U46" s="11">
        <f t="shared" si="2"/>
        <v>1.0444199453264903E-2</v>
      </c>
    </row>
    <row r="47" spans="1:21" x14ac:dyDescent="0.55000000000000004">
      <c r="A47" s="3" t="s">
        <v>85</v>
      </c>
      <c r="C47" s="7">
        <v>0</v>
      </c>
      <c r="D47" s="7"/>
      <c r="E47" s="7">
        <v>-13679442708</v>
      </c>
      <c r="F47" s="7"/>
      <c r="G47" s="7">
        <v>0</v>
      </c>
      <c r="H47" s="7"/>
      <c r="I47" s="7">
        <f t="shared" si="0"/>
        <v>-13679442708</v>
      </c>
      <c r="J47" s="7"/>
      <c r="K47" s="14">
        <f>I47/$I$113</f>
        <v>1.0872988832556439E-2</v>
      </c>
      <c r="L47" s="7"/>
      <c r="M47" s="7">
        <v>0</v>
      </c>
      <c r="N47" s="7"/>
      <c r="O47" s="7">
        <v>-12367707686</v>
      </c>
      <c r="P47" s="7"/>
      <c r="Q47" s="7">
        <v>0</v>
      </c>
      <c r="S47" s="7">
        <f t="shared" si="1"/>
        <v>-12367707686</v>
      </c>
      <c r="U47" s="11">
        <f t="shared" si="2"/>
        <v>-1.5774459736551429E-3</v>
      </c>
    </row>
    <row r="48" spans="1:21" x14ac:dyDescent="0.55000000000000004">
      <c r="A48" s="3" t="s">
        <v>28</v>
      </c>
      <c r="C48" s="7">
        <v>0</v>
      </c>
      <c r="D48" s="7"/>
      <c r="E48" s="7">
        <v>-23730712306</v>
      </c>
      <c r="F48" s="7"/>
      <c r="G48" s="7">
        <v>0</v>
      </c>
      <c r="H48" s="7"/>
      <c r="I48" s="7">
        <f t="shared" si="0"/>
        <v>-23730712306</v>
      </c>
      <c r="J48" s="7"/>
      <c r="K48" s="14">
        <f>I48/$I$113</f>
        <v>1.8862155089172633E-2</v>
      </c>
      <c r="L48" s="7"/>
      <c r="M48" s="7">
        <v>0</v>
      </c>
      <c r="N48" s="7"/>
      <c r="O48" s="7">
        <v>-22205166515</v>
      </c>
      <c r="P48" s="7"/>
      <c r="Q48" s="7">
        <v>0</v>
      </c>
      <c r="S48" s="7">
        <f t="shared" si="1"/>
        <v>-22205166515</v>
      </c>
      <c r="U48" s="11">
        <f t="shared" si="2"/>
        <v>-2.8321699867695877E-3</v>
      </c>
    </row>
    <row r="49" spans="1:21" x14ac:dyDescent="0.55000000000000004">
      <c r="A49" s="3" t="s">
        <v>58</v>
      </c>
      <c r="C49" s="7">
        <v>0</v>
      </c>
      <c r="D49" s="7"/>
      <c r="E49" s="7">
        <v>1132859739</v>
      </c>
      <c r="F49" s="7"/>
      <c r="G49" s="7">
        <v>0</v>
      </c>
      <c r="H49" s="7"/>
      <c r="I49" s="7">
        <f t="shared" si="0"/>
        <v>1132859739</v>
      </c>
      <c r="J49" s="7"/>
      <c r="K49" s="14">
        <f>I49/$I$113</f>
        <v>-9.004439401464981E-4</v>
      </c>
      <c r="L49" s="7"/>
      <c r="M49" s="7">
        <v>0</v>
      </c>
      <c r="N49" s="7"/>
      <c r="O49" s="7">
        <v>11112814577</v>
      </c>
      <c r="P49" s="7"/>
      <c r="Q49" s="7">
        <v>0</v>
      </c>
      <c r="S49" s="7">
        <f t="shared" si="1"/>
        <v>11112814577</v>
      </c>
      <c r="U49" s="11">
        <f t="shared" si="2"/>
        <v>1.4173899525704581E-3</v>
      </c>
    </row>
    <row r="50" spans="1:21" x14ac:dyDescent="0.55000000000000004">
      <c r="A50" s="3" t="s">
        <v>66</v>
      </c>
      <c r="C50" s="7">
        <v>0</v>
      </c>
      <c r="D50" s="7"/>
      <c r="E50" s="7">
        <v>-17668693612</v>
      </c>
      <c r="F50" s="7"/>
      <c r="G50" s="7">
        <v>0</v>
      </c>
      <c r="H50" s="7"/>
      <c r="I50" s="7">
        <f t="shared" si="0"/>
        <v>-17668693612</v>
      </c>
      <c r="J50" s="7"/>
      <c r="K50" s="14">
        <f>I50/$I$113</f>
        <v>1.4043811025780079E-2</v>
      </c>
      <c r="L50" s="7"/>
      <c r="M50" s="7">
        <v>0</v>
      </c>
      <c r="N50" s="7"/>
      <c r="O50" s="7">
        <v>42943116265</v>
      </c>
      <c r="P50" s="7"/>
      <c r="Q50" s="7">
        <v>0</v>
      </c>
      <c r="S50" s="7">
        <f t="shared" si="1"/>
        <v>42943116265</v>
      </c>
      <c r="U50" s="11">
        <f t="shared" si="2"/>
        <v>5.4772030167813367E-3</v>
      </c>
    </row>
    <row r="51" spans="1:21" x14ac:dyDescent="0.55000000000000004">
      <c r="A51" s="3" t="s">
        <v>55</v>
      </c>
      <c r="C51" s="7">
        <v>0</v>
      </c>
      <c r="D51" s="7"/>
      <c r="E51" s="7">
        <v>-54813054013</v>
      </c>
      <c r="F51" s="7"/>
      <c r="G51" s="7">
        <v>0</v>
      </c>
      <c r="H51" s="7"/>
      <c r="I51" s="7">
        <f t="shared" si="0"/>
        <v>-54813054013</v>
      </c>
      <c r="J51" s="7"/>
      <c r="K51" s="14">
        <f>I51/$I$113</f>
        <v>4.3567690357233659E-2</v>
      </c>
      <c r="L51" s="7"/>
      <c r="M51" s="7">
        <v>0</v>
      </c>
      <c r="N51" s="7"/>
      <c r="O51" s="7">
        <v>95664292383</v>
      </c>
      <c r="P51" s="7"/>
      <c r="Q51" s="7">
        <v>0</v>
      </c>
      <c r="S51" s="7">
        <f t="shared" si="1"/>
        <v>95664292383</v>
      </c>
      <c r="U51" s="11">
        <f t="shared" si="2"/>
        <v>1.2201553972119947E-2</v>
      </c>
    </row>
    <row r="52" spans="1:21" x14ac:dyDescent="0.55000000000000004">
      <c r="A52" s="3" t="s">
        <v>67</v>
      </c>
      <c r="C52" s="7">
        <v>0</v>
      </c>
      <c r="D52" s="7"/>
      <c r="E52" s="7">
        <v>-26285398469</v>
      </c>
      <c r="F52" s="7"/>
      <c r="G52" s="7">
        <v>0</v>
      </c>
      <c r="H52" s="7"/>
      <c r="I52" s="7">
        <f t="shared" si="0"/>
        <v>-26285398469</v>
      </c>
      <c r="J52" s="7"/>
      <c r="K52" s="14">
        <f>I52/$I$113</f>
        <v>2.0892725684328595E-2</v>
      </c>
      <c r="L52" s="7"/>
      <c r="M52" s="7">
        <v>0</v>
      </c>
      <c r="N52" s="7"/>
      <c r="O52" s="7">
        <v>-6996113660</v>
      </c>
      <c r="P52" s="7"/>
      <c r="Q52" s="7">
        <v>0</v>
      </c>
      <c r="S52" s="7">
        <f t="shared" si="1"/>
        <v>-6996113660</v>
      </c>
      <c r="U52" s="11">
        <f t="shared" si="2"/>
        <v>-8.9232310500783163E-4</v>
      </c>
    </row>
    <row r="53" spans="1:21" x14ac:dyDescent="0.55000000000000004">
      <c r="A53" s="3" t="s">
        <v>38</v>
      </c>
      <c r="C53" s="7">
        <v>0</v>
      </c>
      <c r="D53" s="7"/>
      <c r="E53" s="7">
        <v>-14004845673</v>
      </c>
      <c r="F53" s="7"/>
      <c r="G53" s="7">
        <v>0</v>
      </c>
      <c r="H53" s="7"/>
      <c r="I53" s="7">
        <f t="shared" si="0"/>
        <v>-14004845673</v>
      </c>
      <c r="J53" s="7"/>
      <c r="K53" s="14">
        <f>I53/$I$113</f>
        <v>1.1131632615059114E-2</v>
      </c>
      <c r="L53" s="7"/>
      <c r="M53" s="7">
        <v>0</v>
      </c>
      <c r="N53" s="7"/>
      <c r="O53" s="7">
        <v>17930545771</v>
      </c>
      <c r="P53" s="7"/>
      <c r="Q53" s="7">
        <v>0</v>
      </c>
      <c r="S53" s="7">
        <f t="shared" si="1"/>
        <v>17930545771</v>
      </c>
      <c r="U53" s="11">
        <f t="shared" si="2"/>
        <v>2.2869611693621004E-3</v>
      </c>
    </row>
    <row r="54" spans="1:21" x14ac:dyDescent="0.55000000000000004">
      <c r="A54" s="3" t="s">
        <v>90</v>
      </c>
      <c r="C54" s="7">
        <v>0</v>
      </c>
      <c r="D54" s="7"/>
      <c r="E54" s="7">
        <v>841871610</v>
      </c>
      <c r="F54" s="7"/>
      <c r="G54" s="7">
        <v>0</v>
      </c>
      <c r="H54" s="7"/>
      <c r="I54" s="7">
        <f t="shared" si="0"/>
        <v>841871610</v>
      </c>
      <c r="J54" s="7"/>
      <c r="K54" s="14">
        <f>I54/$I$113</f>
        <v>-6.6915449769185944E-4</v>
      </c>
      <c r="L54" s="7"/>
      <c r="M54" s="7">
        <v>0</v>
      </c>
      <c r="N54" s="7"/>
      <c r="O54" s="7">
        <v>841871610</v>
      </c>
      <c r="P54" s="7"/>
      <c r="Q54" s="7">
        <v>0</v>
      </c>
      <c r="S54" s="7">
        <f t="shared" si="1"/>
        <v>841871610</v>
      </c>
      <c r="U54" s="11">
        <f t="shared" si="2"/>
        <v>1.0737697035258605E-4</v>
      </c>
    </row>
    <row r="55" spans="1:21" x14ac:dyDescent="0.55000000000000004">
      <c r="A55" s="3" t="s">
        <v>57</v>
      </c>
      <c r="C55" s="7">
        <v>0</v>
      </c>
      <c r="D55" s="7"/>
      <c r="E55" s="7">
        <v>-3440086409</v>
      </c>
      <c r="F55" s="7"/>
      <c r="G55" s="7">
        <v>0</v>
      </c>
      <c r="H55" s="7"/>
      <c r="I55" s="7">
        <f t="shared" si="0"/>
        <v>-3440086409</v>
      </c>
      <c r="J55" s="7"/>
      <c r="K55" s="14">
        <f>I55/$I$113</f>
        <v>2.7343234594061055E-3</v>
      </c>
      <c r="L55" s="7"/>
      <c r="M55" s="7">
        <v>0</v>
      </c>
      <c r="N55" s="7"/>
      <c r="O55" s="7">
        <v>205222654850</v>
      </c>
      <c r="P55" s="7"/>
      <c r="Q55" s="7">
        <v>0</v>
      </c>
      <c r="S55" s="7">
        <f t="shared" si="1"/>
        <v>205222654850</v>
      </c>
      <c r="U55" s="11">
        <f t="shared" si="2"/>
        <v>2.6175234636439934E-2</v>
      </c>
    </row>
    <row r="56" spans="1:21" x14ac:dyDescent="0.55000000000000004">
      <c r="A56" s="3" t="s">
        <v>56</v>
      </c>
      <c r="C56" s="7">
        <v>0</v>
      </c>
      <c r="D56" s="7"/>
      <c r="E56" s="7">
        <v>7609845002</v>
      </c>
      <c r="F56" s="7"/>
      <c r="G56" s="7">
        <v>0</v>
      </c>
      <c r="H56" s="7"/>
      <c r="I56" s="7">
        <f t="shared" si="0"/>
        <v>7609845002</v>
      </c>
      <c r="J56" s="7"/>
      <c r="K56" s="14">
        <f>I56/$I$113</f>
        <v>-6.0486206558577468E-3</v>
      </c>
      <c r="L56" s="7"/>
      <c r="M56" s="7">
        <v>0</v>
      </c>
      <c r="N56" s="7"/>
      <c r="O56" s="7">
        <v>136216225538</v>
      </c>
      <c r="P56" s="7"/>
      <c r="Q56" s="7">
        <v>0</v>
      </c>
      <c r="S56" s="7">
        <f t="shared" si="1"/>
        <v>136216225538</v>
      </c>
      <c r="U56" s="11">
        <f t="shared" si="2"/>
        <v>1.7373772244362772E-2</v>
      </c>
    </row>
    <row r="57" spans="1:21" x14ac:dyDescent="0.55000000000000004">
      <c r="A57" s="3" t="s">
        <v>41</v>
      </c>
      <c r="C57" s="7">
        <v>0</v>
      </c>
      <c r="D57" s="7"/>
      <c r="E57" s="7">
        <v>14003201261</v>
      </c>
      <c r="F57" s="7"/>
      <c r="G57" s="7">
        <v>0</v>
      </c>
      <c r="H57" s="7"/>
      <c r="I57" s="7">
        <f t="shared" si="0"/>
        <v>14003201261</v>
      </c>
      <c r="J57" s="7"/>
      <c r="K57" s="14">
        <f>I57/$I$113</f>
        <v>-1.1130325568149838E-2</v>
      </c>
      <c r="L57" s="7"/>
      <c r="M57" s="7">
        <v>0</v>
      </c>
      <c r="N57" s="7"/>
      <c r="O57" s="7">
        <v>21332240313</v>
      </c>
      <c r="P57" s="7"/>
      <c r="Q57" s="7">
        <v>0</v>
      </c>
      <c r="S57" s="7">
        <f t="shared" si="1"/>
        <v>21332240313</v>
      </c>
      <c r="U57" s="11">
        <f t="shared" si="2"/>
        <v>2.7208321416649769E-3</v>
      </c>
    </row>
    <row r="58" spans="1:21" x14ac:dyDescent="0.55000000000000004">
      <c r="A58" s="3" t="s">
        <v>63</v>
      </c>
      <c r="C58" s="7">
        <v>0</v>
      </c>
      <c r="D58" s="7"/>
      <c r="E58" s="7">
        <v>-12107529000</v>
      </c>
      <c r="F58" s="7"/>
      <c r="G58" s="7">
        <v>0</v>
      </c>
      <c r="H58" s="7"/>
      <c r="I58" s="7">
        <f t="shared" si="0"/>
        <v>-12107529000</v>
      </c>
      <c r="J58" s="7"/>
      <c r="K58" s="14">
        <f>I58/$I$113</f>
        <v>9.6235665748184828E-3</v>
      </c>
      <c r="L58" s="7"/>
      <c r="M58" s="7">
        <v>0</v>
      </c>
      <c r="N58" s="7"/>
      <c r="O58" s="7">
        <v>-8865692721</v>
      </c>
      <c r="P58" s="7"/>
      <c r="Q58" s="7">
        <v>0</v>
      </c>
      <c r="S58" s="7">
        <f t="shared" si="1"/>
        <v>-8865692721</v>
      </c>
      <c r="U58" s="11">
        <f t="shared" si="2"/>
        <v>-1.1307795786794082E-3</v>
      </c>
    </row>
    <row r="59" spans="1:21" x14ac:dyDescent="0.55000000000000004">
      <c r="A59" s="3" t="s">
        <v>87</v>
      </c>
      <c r="C59" s="7">
        <v>0</v>
      </c>
      <c r="D59" s="7"/>
      <c r="E59" s="7">
        <v>-18401770999</v>
      </c>
      <c r="F59" s="7"/>
      <c r="G59" s="7">
        <v>0</v>
      </c>
      <c r="H59" s="7"/>
      <c r="I59" s="7">
        <f t="shared" si="0"/>
        <v>-18401770999</v>
      </c>
      <c r="J59" s="7"/>
      <c r="K59" s="14">
        <f>I59/$I$113</f>
        <v>1.4626491359503705E-2</v>
      </c>
      <c r="L59" s="7"/>
      <c r="M59" s="7">
        <v>0</v>
      </c>
      <c r="N59" s="7"/>
      <c r="O59" s="7">
        <v>-21125540975</v>
      </c>
      <c r="P59" s="7"/>
      <c r="Q59" s="7">
        <v>0</v>
      </c>
      <c r="S59" s="7">
        <f t="shared" si="1"/>
        <v>-21125540975</v>
      </c>
      <c r="U59" s="11">
        <f t="shared" si="2"/>
        <v>-2.6944685626765783E-3</v>
      </c>
    </row>
    <row r="60" spans="1:21" x14ac:dyDescent="0.55000000000000004">
      <c r="A60" s="3" t="s">
        <v>17</v>
      </c>
      <c r="C60" s="7">
        <v>0</v>
      </c>
      <c r="D60" s="7"/>
      <c r="E60" s="7">
        <v>-10672220205</v>
      </c>
      <c r="F60" s="7"/>
      <c r="G60" s="7">
        <v>0</v>
      </c>
      <c r="H60" s="7"/>
      <c r="I60" s="7">
        <f t="shared" si="0"/>
        <v>-10672220205</v>
      </c>
      <c r="J60" s="7"/>
      <c r="K60" s="14">
        <f>I60/$I$113</f>
        <v>8.4827235717494839E-3</v>
      </c>
      <c r="L60" s="7"/>
      <c r="M60" s="7">
        <v>0</v>
      </c>
      <c r="N60" s="7"/>
      <c r="O60" s="7">
        <v>27776043315</v>
      </c>
      <c r="P60" s="7"/>
      <c r="Q60" s="7">
        <v>0</v>
      </c>
      <c r="S60" s="7">
        <f t="shared" si="1"/>
        <v>27776043315</v>
      </c>
      <c r="U60" s="11">
        <f t="shared" si="2"/>
        <v>3.5427104847340096E-3</v>
      </c>
    </row>
    <row r="61" spans="1:21" x14ac:dyDescent="0.55000000000000004">
      <c r="A61" s="3" t="s">
        <v>86</v>
      </c>
      <c r="C61" s="7">
        <v>0</v>
      </c>
      <c r="D61" s="7"/>
      <c r="E61" s="7">
        <v>-75875129939</v>
      </c>
      <c r="F61" s="7"/>
      <c r="G61" s="7">
        <v>0</v>
      </c>
      <c r="H61" s="7"/>
      <c r="I61" s="7">
        <f t="shared" si="0"/>
        <v>-75875129939</v>
      </c>
      <c r="J61" s="7"/>
      <c r="K61" s="14">
        <f>I61/$I$113</f>
        <v>6.030870248925025E-2</v>
      </c>
      <c r="L61" s="7"/>
      <c r="M61" s="7">
        <v>0</v>
      </c>
      <c r="N61" s="7"/>
      <c r="O61" s="7">
        <v>105459288733</v>
      </c>
      <c r="P61" s="7"/>
      <c r="Q61" s="7">
        <v>0</v>
      </c>
      <c r="S61" s="7">
        <f t="shared" si="1"/>
        <v>105459288733</v>
      </c>
      <c r="U61" s="11">
        <f t="shared" si="2"/>
        <v>1.3450862085357829E-2</v>
      </c>
    </row>
    <row r="62" spans="1:21" x14ac:dyDescent="0.55000000000000004">
      <c r="A62" s="3" t="s">
        <v>62</v>
      </c>
      <c r="C62" s="7">
        <v>0</v>
      </c>
      <c r="D62" s="7"/>
      <c r="E62" s="7">
        <v>106960224305</v>
      </c>
      <c r="F62" s="7"/>
      <c r="G62" s="7">
        <v>0</v>
      </c>
      <c r="H62" s="7"/>
      <c r="I62" s="7">
        <f t="shared" si="0"/>
        <v>106960224305</v>
      </c>
      <c r="J62" s="7"/>
      <c r="K62" s="14">
        <f>I62/$I$113</f>
        <v>-8.5016425684934185E-2</v>
      </c>
      <c r="L62" s="7"/>
      <c r="M62" s="7">
        <v>0</v>
      </c>
      <c r="N62" s="7"/>
      <c r="O62" s="7">
        <v>156159397509</v>
      </c>
      <c r="P62" s="7"/>
      <c r="Q62" s="7">
        <v>0</v>
      </c>
      <c r="S62" s="7">
        <f t="shared" si="1"/>
        <v>156159397509</v>
      </c>
      <c r="U62" s="11">
        <f t="shared" si="2"/>
        <v>1.9917434912197114E-2</v>
      </c>
    </row>
    <row r="63" spans="1:21" x14ac:dyDescent="0.55000000000000004">
      <c r="A63" s="3" t="s">
        <v>80</v>
      </c>
      <c r="C63" s="7">
        <v>0</v>
      </c>
      <c r="D63" s="7"/>
      <c r="E63" s="7">
        <v>-34826539264</v>
      </c>
      <c r="F63" s="7"/>
      <c r="G63" s="7">
        <v>0</v>
      </c>
      <c r="H63" s="7"/>
      <c r="I63" s="7">
        <f t="shared" si="0"/>
        <v>-34826539264</v>
      </c>
      <c r="J63" s="7"/>
      <c r="K63" s="14">
        <f>I63/$I$113</f>
        <v>2.7681578890096724E-2</v>
      </c>
      <c r="L63" s="7"/>
      <c r="M63" s="7">
        <v>0</v>
      </c>
      <c r="N63" s="7"/>
      <c r="O63" s="7">
        <v>59993240759</v>
      </c>
      <c r="P63" s="7"/>
      <c r="Q63" s="7">
        <v>0</v>
      </c>
      <c r="S63" s="7">
        <f t="shared" si="1"/>
        <v>59993240759</v>
      </c>
      <c r="U63" s="11">
        <f t="shared" si="2"/>
        <v>7.6518703776395315E-3</v>
      </c>
    </row>
    <row r="64" spans="1:21" x14ac:dyDescent="0.55000000000000004">
      <c r="A64" s="3" t="s">
        <v>16</v>
      </c>
      <c r="C64" s="7">
        <v>0</v>
      </c>
      <c r="D64" s="7"/>
      <c r="E64" s="7">
        <v>-555932084</v>
      </c>
      <c r="F64" s="7"/>
      <c r="G64" s="7">
        <v>0</v>
      </c>
      <c r="H64" s="7"/>
      <c r="I64" s="7">
        <f t="shared" si="0"/>
        <v>-555932084</v>
      </c>
      <c r="J64" s="7"/>
      <c r="K64" s="14">
        <f>I64/$I$113</f>
        <v>4.4187789444498387E-4</v>
      </c>
      <c r="L64" s="7"/>
      <c r="M64" s="7">
        <v>0</v>
      </c>
      <c r="N64" s="7"/>
      <c r="O64" s="7">
        <v>31565781035</v>
      </c>
      <c r="P64" s="7"/>
      <c r="Q64" s="7">
        <v>0</v>
      </c>
      <c r="S64" s="7">
        <f t="shared" si="1"/>
        <v>31565781035</v>
      </c>
      <c r="U64" s="11">
        <f t="shared" si="2"/>
        <v>4.0260746342918232E-3</v>
      </c>
    </row>
    <row r="65" spans="1:21" x14ac:dyDescent="0.55000000000000004">
      <c r="A65" s="3" t="s">
        <v>30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f t="shared" si="0"/>
        <v>0</v>
      </c>
      <c r="J65" s="7"/>
      <c r="K65" s="14">
        <f>I65/$I$113</f>
        <v>0</v>
      </c>
      <c r="L65" s="7"/>
      <c r="M65" s="7">
        <v>0</v>
      </c>
      <c r="N65" s="7"/>
      <c r="O65" s="7">
        <v>11905736850</v>
      </c>
      <c r="P65" s="7"/>
      <c r="Q65" s="7">
        <v>0</v>
      </c>
      <c r="S65" s="7">
        <f t="shared" si="1"/>
        <v>11905736850</v>
      </c>
      <c r="U65" s="11">
        <f t="shared" si="2"/>
        <v>1.5185236532303794E-3</v>
      </c>
    </row>
    <row r="66" spans="1:21" x14ac:dyDescent="0.55000000000000004">
      <c r="A66" s="3" t="s">
        <v>19</v>
      </c>
      <c r="C66" s="7">
        <v>0</v>
      </c>
      <c r="D66" s="7"/>
      <c r="E66" s="7">
        <v>-6422121334</v>
      </c>
      <c r="F66" s="7"/>
      <c r="G66" s="7">
        <v>0</v>
      </c>
      <c r="H66" s="7"/>
      <c r="I66" s="7">
        <f t="shared" si="0"/>
        <v>-6422121334</v>
      </c>
      <c r="J66" s="7"/>
      <c r="K66" s="14">
        <f>I66/$I$113</f>
        <v>5.1045685878027703E-3</v>
      </c>
      <c r="L66" s="7"/>
      <c r="M66" s="7">
        <v>0</v>
      </c>
      <c r="N66" s="7"/>
      <c r="O66" s="7">
        <v>-2540626036</v>
      </c>
      <c r="P66" s="7"/>
      <c r="Q66" s="7">
        <v>0</v>
      </c>
      <c r="S66" s="7">
        <f t="shared" si="1"/>
        <v>-2540626036</v>
      </c>
      <c r="U66" s="11">
        <f t="shared" si="2"/>
        <v>-3.2404552345526917E-4</v>
      </c>
    </row>
    <row r="67" spans="1:21" x14ac:dyDescent="0.55000000000000004">
      <c r="A67" s="3" t="s">
        <v>91</v>
      </c>
      <c r="C67" s="7">
        <v>0</v>
      </c>
      <c r="D67" s="7"/>
      <c r="E67" s="7">
        <v>7806163978</v>
      </c>
      <c r="F67" s="7"/>
      <c r="G67" s="7">
        <v>0</v>
      </c>
      <c r="H67" s="7"/>
      <c r="I67" s="7">
        <f t="shared" si="0"/>
        <v>7806163978</v>
      </c>
      <c r="J67" s="7"/>
      <c r="K67" s="14">
        <f>I67/$I$113</f>
        <v>-6.2046631262442468E-3</v>
      </c>
      <c r="L67" s="7"/>
      <c r="M67" s="7">
        <v>0</v>
      </c>
      <c r="N67" s="7"/>
      <c r="O67" s="7">
        <v>7806163978</v>
      </c>
      <c r="P67" s="7"/>
      <c r="Q67" s="7">
        <v>0</v>
      </c>
      <c r="S67" s="7">
        <f t="shared" si="1"/>
        <v>7806163978</v>
      </c>
      <c r="U67" s="11">
        <f t="shared" si="2"/>
        <v>9.9564141144174137E-4</v>
      </c>
    </row>
    <row r="68" spans="1:21" x14ac:dyDescent="0.55000000000000004">
      <c r="A68" s="3" t="s">
        <v>32</v>
      </c>
      <c r="C68" s="7">
        <v>0</v>
      </c>
      <c r="D68" s="7"/>
      <c r="E68" s="7">
        <v>-11087947924</v>
      </c>
      <c r="F68" s="7"/>
      <c r="G68" s="7">
        <v>0</v>
      </c>
      <c r="H68" s="7"/>
      <c r="I68" s="7">
        <f t="shared" si="0"/>
        <v>-11087947924</v>
      </c>
      <c r="J68" s="7"/>
      <c r="K68" s="14">
        <f>I68/$I$113</f>
        <v>8.813161217679874E-3</v>
      </c>
      <c r="L68" s="7"/>
      <c r="M68" s="7">
        <v>0</v>
      </c>
      <c r="N68" s="7"/>
      <c r="O68" s="7">
        <v>-7497063231</v>
      </c>
      <c r="P68" s="7"/>
      <c r="Q68" s="7">
        <v>0</v>
      </c>
      <c r="S68" s="7">
        <f t="shared" si="1"/>
        <v>-7497063231</v>
      </c>
      <c r="U68" s="11">
        <f t="shared" si="2"/>
        <v>-9.5621698929430584E-4</v>
      </c>
    </row>
    <row r="69" spans="1:21" x14ac:dyDescent="0.55000000000000004">
      <c r="A69" s="3" t="s">
        <v>59</v>
      </c>
      <c r="C69" s="7">
        <v>0</v>
      </c>
      <c r="D69" s="7"/>
      <c r="E69" s="7">
        <v>-66551514353</v>
      </c>
      <c r="F69" s="7"/>
      <c r="G69" s="7">
        <v>0</v>
      </c>
      <c r="H69" s="7"/>
      <c r="I69" s="7">
        <f t="shared" si="0"/>
        <v>-66551514353</v>
      </c>
      <c r="J69" s="7"/>
      <c r="K69" s="14">
        <f>I69/$I$113</f>
        <v>5.2897905842809324E-2</v>
      </c>
      <c r="L69" s="7"/>
      <c r="M69" s="7">
        <v>0</v>
      </c>
      <c r="N69" s="7"/>
      <c r="O69" s="7">
        <v>423464594958</v>
      </c>
      <c r="P69" s="7"/>
      <c r="Q69" s="7">
        <v>0</v>
      </c>
      <c r="S69" s="7">
        <f t="shared" si="1"/>
        <v>423464594958</v>
      </c>
      <c r="U69" s="11">
        <f t="shared" si="2"/>
        <v>5.4011021060770811E-2</v>
      </c>
    </row>
    <row r="70" spans="1:21" x14ac:dyDescent="0.55000000000000004">
      <c r="A70" s="3" t="s">
        <v>89</v>
      </c>
      <c r="C70" s="7">
        <v>0</v>
      </c>
      <c r="D70" s="7"/>
      <c r="E70" s="7">
        <v>-5117963421</v>
      </c>
      <c r="F70" s="7"/>
      <c r="G70" s="7">
        <v>0</v>
      </c>
      <c r="H70" s="7"/>
      <c r="I70" s="7">
        <f t="shared" si="0"/>
        <v>-5117963421</v>
      </c>
      <c r="J70" s="7"/>
      <c r="K70" s="14">
        <f>I70/$I$113</f>
        <v>4.0679697491931887E-3</v>
      </c>
      <c r="L70" s="7"/>
      <c r="M70" s="7">
        <v>0</v>
      </c>
      <c r="N70" s="7"/>
      <c r="O70" s="7">
        <v>-5117963421</v>
      </c>
      <c r="P70" s="7"/>
      <c r="Q70" s="7">
        <v>0</v>
      </c>
      <c r="S70" s="7">
        <f t="shared" si="1"/>
        <v>-5117963421</v>
      </c>
      <c r="U70" s="11">
        <f t="shared" si="2"/>
        <v>-6.5277341579713906E-4</v>
      </c>
    </row>
    <row r="71" spans="1:21" x14ac:dyDescent="0.55000000000000004">
      <c r="A71" s="3" t="s">
        <v>15</v>
      </c>
      <c r="C71" s="7">
        <v>0</v>
      </c>
      <c r="D71" s="7"/>
      <c r="E71" s="7">
        <v>-221725696</v>
      </c>
      <c r="F71" s="7"/>
      <c r="G71" s="7">
        <v>0</v>
      </c>
      <c r="H71" s="7"/>
      <c r="I71" s="7">
        <f t="shared" ref="I71:I112" si="3">C71+E71+G71</f>
        <v>-221725696</v>
      </c>
      <c r="J71" s="7"/>
      <c r="K71" s="14">
        <f t="shared" ref="K71:K89" si="4">I71/$I$113</f>
        <v>1.7623678595392702E-4</v>
      </c>
      <c r="L71" s="7"/>
      <c r="M71" s="7">
        <v>0</v>
      </c>
      <c r="N71" s="7"/>
      <c r="O71" s="7">
        <v>-152883460</v>
      </c>
      <c r="P71" s="7"/>
      <c r="Q71" s="7">
        <v>0</v>
      </c>
      <c r="S71" s="7">
        <f t="shared" ref="S71:S112" si="5">M71+O71+Q71</f>
        <v>-152883460</v>
      </c>
      <c r="U71" s="11">
        <f t="shared" si="2"/>
        <v>-1.9499603688762917E-5</v>
      </c>
    </row>
    <row r="72" spans="1:21" x14ac:dyDescent="0.55000000000000004">
      <c r="A72" s="3" t="s">
        <v>29</v>
      </c>
      <c r="C72" s="7">
        <v>0</v>
      </c>
      <c r="D72" s="7"/>
      <c r="E72" s="7">
        <v>3050017670</v>
      </c>
      <c r="F72" s="7"/>
      <c r="G72" s="7">
        <v>0</v>
      </c>
      <c r="H72" s="7"/>
      <c r="I72" s="7">
        <f t="shared" si="3"/>
        <v>3050017670</v>
      </c>
      <c r="J72" s="7"/>
      <c r="K72" s="14">
        <f t="shared" si="4"/>
        <v>-2.4242806357612483E-3</v>
      </c>
      <c r="L72" s="7"/>
      <c r="M72" s="7">
        <v>0</v>
      </c>
      <c r="N72" s="7"/>
      <c r="O72" s="7">
        <v>4222893117</v>
      </c>
      <c r="P72" s="7"/>
      <c r="Q72" s="7">
        <v>0</v>
      </c>
      <c r="S72" s="7">
        <f t="shared" si="5"/>
        <v>4222893117</v>
      </c>
      <c r="U72" s="11">
        <f t="shared" si="2"/>
        <v>5.3861118921238918E-4</v>
      </c>
    </row>
    <row r="73" spans="1:21" x14ac:dyDescent="0.55000000000000004">
      <c r="A73" s="3" t="s">
        <v>20</v>
      </c>
      <c r="C73" s="7">
        <v>0</v>
      </c>
      <c r="D73" s="7"/>
      <c r="E73" s="7">
        <v>-7737259507</v>
      </c>
      <c r="F73" s="7"/>
      <c r="G73" s="7">
        <v>0</v>
      </c>
      <c r="H73" s="7"/>
      <c r="I73" s="7">
        <f t="shared" si="3"/>
        <v>-7737259507</v>
      </c>
      <c r="J73" s="7"/>
      <c r="K73" s="14">
        <f t="shared" si="4"/>
        <v>6.1498949927984263E-3</v>
      </c>
      <c r="L73" s="7"/>
      <c r="M73" s="7">
        <v>0</v>
      </c>
      <c r="N73" s="7"/>
      <c r="O73" s="7">
        <v>3748536775</v>
      </c>
      <c r="P73" s="7"/>
      <c r="Q73" s="7">
        <v>0</v>
      </c>
      <c r="S73" s="7">
        <f t="shared" si="5"/>
        <v>3748536775</v>
      </c>
      <c r="U73" s="11">
        <f t="shared" ref="U73:U89" si="6">S73/$S$113</f>
        <v>4.7810915271837419E-4</v>
      </c>
    </row>
    <row r="74" spans="1:21" x14ac:dyDescent="0.55000000000000004">
      <c r="A74" s="3" t="s">
        <v>37</v>
      </c>
      <c r="C74" s="7">
        <v>0</v>
      </c>
      <c r="D74" s="7"/>
      <c r="E74" s="7">
        <v>-11461871829</v>
      </c>
      <c r="F74" s="7"/>
      <c r="G74" s="7">
        <v>0</v>
      </c>
      <c r="H74" s="7"/>
      <c r="I74" s="7">
        <f t="shared" si="3"/>
        <v>-11461871829</v>
      </c>
      <c r="J74" s="7"/>
      <c r="K74" s="14">
        <f t="shared" si="4"/>
        <v>9.1103714571666924E-3</v>
      </c>
      <c r="L74" s="7"/>
      <c r="M74" s="7">
        <v>0</v>
      </c>
      <c r="N74" s="7"/>
      <c r="O74" s="7">
        <v>66800954268</v>
      </c>
      <c r="P74" s="7"/>
      <c r="Q74" s="7">
        <v>0</v>
      </c>
      <c r="S74" s="7">
        <f t="shared" si="5"/>
        <v>66800954268</v>
      </c>
      <c r="U74" s="11">
        <f t="shared" si="6"/>
        <v>8.5201638833734914E-3</v>
      </c>
    </row>
    <row r="75" spans="1:21" x14ac:dyDescent="0.55000000000000004">
      <c r="A75" s="3" t="s">
        <v>26</v>
      </c>
      <c r="C75" s="7">
        <v>0</v>
      </c>
      <c r="D75" s="7"/>
      <c r="E75" s="7">
        <v>-37523824850</v>
      </c>
      <c r="F75" s="7"/>
      <c r="G75" s="7">
        <v>0</v>
      </c>
      <c r="H75" s="7"/>
      <c r="I75" s="7">
        <f t="shared" si="3"/>
        <v>-37523824850</v>
      </c>
      <c r="J75" s="7"/>
      <c r="K75" s="14">
        <f t="shared" si="4"/>
        <v>2.9825493425273082E-2</v>
      </c>
      <c r="L75" s="7"/>
      <c r="M75" s="7">
        <v>0</v>
      </c>
      <c r="N75" s="7"/>
      <c r="O75" s="7">
        <v>-16476562617</v>
      </c>
      <c r="P75" s="7"/>
      <c r="Q75" s="7">
        <v>0</v>
      </c>
      <c r="S75" s="7">
        <f t="shared" si="5"/>
        <v>-16476562617</v>
      </c>
      <c r="U75" s="11">
        <f t="shared" si="6"/>
        <v>-2.1015121006849689E-3</v>
      </c>
    </row>
    <row r="76" spans="1:21" x14ac:dyDescent="0.55000000000000004">
      <c r="A76" s="3" t="s">
        <v>48</v>
      </c>
      <c r="C76" s="7">
        <v>0</v>
      </c>
      <c r="D76" s="7"/>
      <c r="E76" s="7">
        <v>-14106984510</v>
      </c>
      <c r="F76" s="7"/>
      <c r="G76" s="7">
        <v>0</v>
      </c>
      <c r="H76" s="7"/>
      <c r="I76" s="7">
        <f t="shared" si="3"/>
        <v>-14106984510</v>
      </c>
      <c r="J76" s="7"/>
      <c r="K76" s="14">
        <f t="shared" si="4"/>
        <v>1.1212816802001308E-2</v>
      </c>
      <c r="L76" s="7"/>
      <c r="M76" s="7">
        <v>0</v>
      </c>
      <c r="N76" s="7"/>
      <c r="O76" s="7">
        <v>52504693828</v>
      </c>
      <c r="P76" s="7"/>
      <c r="Q76" s="7">
        <v>0</v>
      </c>
      <c r="S76" s="7">
        <f t="shared" si="5"/>
        <v>52504693828</v>
      </c>
      <c r="U76" s="11">
        <f t="shared" si="6"/>
        <v>6.6967396044401162E-3</v>
      </c>
    </row>
    <row r="77" spans="1:21" x14ac:dyDescent="0.55000000000000004">
      <c r="A77" s="3" t="s">
        <v>35</v>
      </c>
      <c r="C77" s="7">
        <v>0</v>
      </c>
      <c r="D77" s="7"/>
      <c r="E77" s="7">
        <v>-21758587147</v>
      </c>
      <c r="F77" s="7"/>
      <c r="G77" s="7">
        <v>0</v>
      </c>
      <c r="H77" s="7"/>
      <c r="I77" s="7">
        <f t="shared" si="3"/>
        <v>-21758587147</v>
      </c>
      <c r="J77" s="7"/>
      <c r="K77" s="14">
        <f t="shared" si="4"/>
        <v>1.7294628159316757E-2</v>
      </c>
      <c r="L77" s="7"/>
      <c r="M77" s="7">
        <v>0</v>
      </c>
      <c r="N77" s="7"/>
      <c r="O77" s="7">
        <v>15063637255</v>
      </c>
      <c r="P77" s="7"/>
      <c r="Q77" s="7">
        <v>0</v>
      </c>
      <c r="S77" s="7">
        <f t="shared" si="5"/>
        <v>15063637255</v>
      </c>
      <c r="U77" s="11">
        <f t="shared" si="6"/>
        <v>1.9212997703203767E-3</v>
      </c>
    </row>
    <row r="78" spans="1:21" x14ac:dyDescent="0.55000000000000004">
      <c r="A78" s="3" t="s">
        <v>70</v>
      </c>
      <c r="C78" s="7">
        <v>0</v>
      </c>
      <c r="D78" s="7"/>
      <c r="E78" s="7">
        <v>-2962269000</v>
      </c>
      <c r="F78" s="7"/>
      <c r="G78" s="7">
        <v>0</v>
      </c>
      <c r="H78" s="7"/>
      <c r="I78" s="7">
        <f t="shared" si="3"/>
        <v>-2962269000</v>
      </c>
      <c r="J78" s="7"/>
      <c r="K78" s="14">
        <f t="shared" si="4"/>
        <v>2.3545343508176585E-3</v>
      </c>
      <c r="L78" s="7"/>
      <c r="M78" s="7">
        <v>0</v>
      </c>
      <c r="N78" s="7"/>
      <c r="O78" s="7">
        <v>11463981030</v>
      </c>
      <c r="P78" s="7"/>
      <c r="Q78" s="7">
        <v>0</v>
      </c>
      <c r="S78" s="7">
        <f t="shared" si="5"/>
        <v>11463981030</v>
      </c>
      <c r="U78" s="11">
        <f t="shared" si="6"/>
        <v>1.4621796679673269E-3</v>
      </c>
    </row>
    <row r="79" spans="1:21" x14ac:dyDescent="0.55000000000000004">
      <c r="A79" s="3" t="s">
        <v>49</v>
      </c>
      <c r="C79" s="7">
        <v>0</v>
      </c>
      <c r="D79" s="7"/>
      <c r="E79" s="7">
        <v>13378983712</v>
      </c>
      <c r="F79" s="7"/>
      <c r="G79" s="7">
        <v>0</v>
      </c>
      <c r="H79" s="7"/>
      <c r="I79" s="7">
        <f t="shared" si="3"/>
        <v>13378983712</v>
      </c>
      <c r="J79" s="7"/>
      <c r="K79" s="14">
        <f t="shared" si="4"/>
        <v>-1.063417155191981E-2</v>
      </c>
      <c r="L79" s="7"/>
      <c r="M79" s="7">
        <v>0</v>
      </c>
      <c r="N79" s="7"/>
      <c r="O79" s="7">
        <v>88723786724</v>
      </c>
      <c r="P79" s="7"/>
      <c r="Q79" s="7">
        <v>0</v>
      </c>
      <c r="S79" s="7">
        <f t="shared" si="5"/>
        <v>88723786724</v>
      </c>
      <c r="U79" s="11">
        <f t="shared" si="6"/>
        <v>1.1316323419710181E-2</v>
      </c>
    </row>
    <row r="80" spans="1:21" x14ac:dyDescent="0.55000000000000004">
      <c r="A80" s="3" t="s">
        <v>81</v>
      </c>
      <c r="C80" s="7">
        <v>0</v>
      </c>
      <c r="D80" s="7"/>
      <c r="E80" s="7">
        <v>-38145632024</v>
      </c>
      <c r="F80" s="7"/>
      <c r="G80" s="7">
        <v>0</v>
      </c>
      <c r="H80" s="7"/>
      <c r="I80" s="7">
        <f t="shared" si="3"/>
        <v>-38145632024</v>
      </c>
      <c r="J80" s="7"/>
      <c r="K80" s="14">
        <f t="shared" si="4"/>
        <v>3.0319731575409972E-2</v>
      </c>
      <c r="L80" s="7"/>
      <c r="M80" s="7">
        <v>0</v>
      </c>
      <c r="N80" s="7"/>
      <c r="O80" s="7">
        <v>15272061334</v>
      </c>
      <c r="P80" s="7"/>
      <c r="Q80" s="7">
        <v>0</v>
      </c>
      <c r="S80" s="7">
        <f t="shared" si="5"/>
        <v>15272061334</v>
      </c>
      <c r="U80" s="11">
        <f t="shared" si="6"/>
        <v>1.9478833323335299E-3</v>
      </c>
    </row>
    <row r="81" spans="1:21" x14ac:dyDescent="0.55000000000000004">
      <c r="A81" s="3" t="s">
        <v>77</v>
      </c>
      <c r="C81" s="7">
        <v>0</v>
      </c>
      <c r="D81" s="7"/>
      <c r="E81" s="7">
        <v>-62814417120</v>
      </c>
      <c r="F81" s="7"/>
      <c r="G81" s="7">
        <v>0</v>
      </c>
      <c r="H81" s="7"/>
      <c r="I81" s="7">
        <f t="shared" si="3"/>
        <v>-62814417120</v>
      </c>
      <c r="J81" s="7"/>
      <c r="K81" s="14">
        <f t="shared" si="4"/>
        <v>4.9927505852989315E-2</v>
      </c>
      <c r="L81" s="7"/>
      <c r="M81" s="7">
        <v>0</v>
      </c>
      <c r="N81" s="7"/>
      <c r="O81" s="7">
        <v>-43342403772</v>
      </c>
      <c r="P81" s="7"/>
      <c r="Q81" s="7">
        <v>0</v>
      </c>
      <c r="S81" s="7">
        <f t="shared" si="5"/>
        <v>-43342403772</v>
      </c>
      <c r="U81" s="11">
        <f t="shared" si="6"/>
        <v>-5.5281303580671385E-3</v>
      </c>
    </row>
    <row r="82" spans="1:21" x14ac:dyDescent="0.55000000000000004">
      <c r="A82" s="3" t="s">
        <v>31</v>
      </c>
      <c r="C82" s="7">
        <v>0</v>
      </c>
      <c r="D82" s="7"/>
      <c r="E82" s="7">
        <v>-19216842609</v>
      </c>
      <c r="F82" s="7"/>
      <c r="G82" s="7">
        <v>0</v>
      </c>
      <c r="H82" s="7"/>
      <c r="I82" s="7">
        <f t="shared" si="3"/>
        <v>-19216842609</v>
      </c>
      <c r="J82" s="7"/>
      <c r="K82" s="14">
        <f t="shared" si="4"/>
        <v>1.5274344104855748E-2</v>
      </c>
      <c r="L82" s="7"/>
      <c r="M82" s="7">
        <v>0</v>
      </c>
      <c r="N82" s="7"/>
      <c r="O82" s="7">
        <v>84245279218</v>
      </c>
      <c r="P82" s="7"/>
      <c r="Q82" s="7">
        <v>0</v>
      </c>
      <c r="S82" s="7">
        <f t="shared" si="5"/>
        <v>84245279218</v>
      </c>
      <c r="U82" s="11">
        <f t="shared" si="6"/>
        <v>1.0745109754843165E-2</v>
      </c>
    </row>
    <row r="83" spans="1:21" x14ac:dyDescent="0.55000000000000004">
      <c r="A83" s="3" t="s">
        <v>22</v>
      </c>
      <c r="C83" s="7">
        <v>0</v>
      </c>
      <c r="D83" s="7"/>
      <c r="E83" s="7">
        <v>-34795059135</v>
      </c>
      <c r="F83" s="7"/>
      <c r="G83" s="7">
        <v>0</v>
      </c>
      <c r="H83" s="7"/>
      <c r="I83" s="7">
        <f t="shared" si="3"/>
        <v>-34795059135</v>
      </c>
      <c r="J83" s="7"/>
      <c r="K83" s="14">
        <f t="shared" si="4"/>
        <v>2.7656557176977938E-2</v>
      </c>
      <c r="L83" s="7"/>
      <c r="M83" s="7">
        <v>0</v>
      </c>
      <c r="N83" s="7"/>
      <c r="O83" s="7">
        <v>7475062302</v>
      </c>
      <c r="P83" s="7"/>
      <c r="Q83" s="7">
        <v>0</v>
      </c>
      <c r="S83" s="7">
        <f t="shared" si="5"/>
        <v>7475062302</v>
      </c>
      <c r="U83" s="11">
        <f t="shared" si="6"/>
        <v>9.5341086889197705E-4</v>
      </c>
    </row>
    <row r="84" spans="1:21" x14ac:dyDescent="0.55000000000000004">
      <c r="A84" s="3" t="s">
        <v>45</v>
      </c>
      <c r="C84" s="7">
        <v>0</v>
      </c>
      <c r="D84" s="7"/>
      <c r="E84" s="7">
        <v>-8990315398</v>
      </c>
      <c r="F84" s="7"/>
      <c r="G84" s="7">
        <v>0</v>
      </c>
      <c r="H84" s="7"/>
      <c r="I84" s="7">
        <f t="shared" si="3"/>
        <v>-8990315398</v>
      </c>
      <c r="J84" s="7"/>
      <c r="K84" s="14">
        <f t="shared" si="4"/>
        <v>7.1458758233218954E-3</v>
      </c>
      <c r="L84" s="7"/>
      <c r="M84" s="7">
        <v>0</v>
      </c>
      <c r="N84" s="7"/>
      <c r="O84" s="7">
        <v>3638937185</v>
      </c>
      <c r="P84" s="7"/>
      <c r="Q84" s="7">
        <v>0</v>
      </c>
      <c r="S84" s="7">
        <f t="shared" si="5"/>
        <v>3638937185</v>
      </c>
      <c r="U84" s="11">
        <f t="shared" si="6"/>
        <v>4.6413021366603391E-4</v>
      </c>
    </row>
    <row r="85" spans="1:21" x14ac:dyDescent="0.55000000000000004">
      <c r="A85" s="3" t="s">
        <v>46</v>
      </c>
      <c r="C85" s="7">
        <v>0</v>
      </c>
      <c r="D85" s="7"/>
      <c r="E85" s="7">
        <v>-2724181793</v>
      </c>
      <c r="F85" s="7"/>
      <c r="G85" s="7">
        <v>0</v>
      </c>
      <c r="H85" s="7"/>
      <c r="I85" s="7">
        <f t="shared" si="3"/>
        <v>-2724181793</v>
      </c>
      <c r="J85" s="7"/>
      <c r="K85" s="14">
        <f t="shared" si="4"/>
        <v>2.1652927568328669E-3</v>
      </c>
      <c r="L85" s="7"/>
      <c r="M85" s="7">
        <v>0</v>
      </c>
      <c r="N85" s="7"/>
      <c r="O85" s="7">
        <v>4244305338</v>
      </c>
      <c r="P85" s="7"/>
      <c r="Q85" s="7">
        <v>0</v>
      </c>
      <c r="S85" s="7">
        <f t="shared" si="5"/>
        <v>4244305338</v>
      </c>
      <c r="U85" s="11">
        <f t="shared" si="6"/>
        <v>5.4134222253408534E-4</v>
      </c>
    </row>
    <row r="86" spans="1:21" x14ac:dyDescent="0.55000000000000004">
      <c r="A86" s="3" t="s">
        <v>65</v>
      </c>
      <c r="C86" s="7">
        <v>0</v>
      </c>
      <c r="D86" s="7"/>
      <c r="E86" s="7">
        <v>-16243686594</v>
      </c>
      <c r="F86" s="7"/>
      <c r="G86" s="7">
        <v>0</v>
      </c>
      <c r="H86" s="7"/>
      <c r="I86" s="7">
        <f t="shared" si="3"/>
        <v>-16243686594</v>
      </c>
      <c r="J86" s="7"/>
      <c r="K86" s="14">
        <f t="shared" si="4"/>
        <v>1.2911156302648169E-2</v>
      </c>
      <c r="L86" s="7"/>
      <c r="M86" s="7">
        <v>0</v>
      </c>
      <c r="N86" s="7"/>
      <c r="O86" s="7">
        <v>81752764774</v>
      </c>
      <c r="P86" s="7"/>
      <c r="Q86" s="7">
        <v>0</v>
      </c>
      <c r="S86" s="7">
        <f t="shared" si="5"/>
        <v>81752764774</v>
      </c>
      <c r="U86" s="11">
        <f t="shared" si="6"/>
        <v>1.0427200650440914E-2</v>
      </c>
    </row>
    <row r="87" spans="1:21" x14ac:dyDescent="0.55000000000000004">
      <c r="A87" s="3" t="s">
        <v>82</v>
      </c>
      <c r="C87" s="7">
        <v>0</v>
      </c>
      <c r="D87" s="7"/>
      <c r="E87" s="7">
        <v>-26676386933</v>
      </c>
      <c r="F87" s="7"/>
      <c r="G87" s="7">
        <v>0</v>
      </c>
      <c r="H87" s="7"/>
      <c r="I87" s="7">
        <f t="shared" si="3"/>
        <v>-26676386933</v>
      </c>
      <c r="J87" s="7"/>
      <c r="K87" s="14">
        <f t="shared" si="4"/>
        <v>2.120349954357684E-2</v>
      </c>
      <c r="L87" s="7"/>
      <c r="M87" s="7">
        <v>0</v>
      </c>
      <c r="N87" s="7"/>
      <c r="O87" s="7">
        <v>35945301038</v>
      </c>
      <c r="P87" s="7"/>
      <c r="Q87" s="7">
        <v>0</v>
      </c>
      <c r="S87" s="7">
        <f t="shared" si="5"/>
        <v>35945301038</v>
      </c>
      <c r="U87" s="11">
        <f t="shared" si="6"/>
        <v>4.5846628844891284E-3</v>
      </c>
    </row>
    <row r="88" spans="1:21" x14ac:dyDescent="0.55000000000000004">
      <c r="A88" s="3" t="s">
        <v>40</v>
      </c>
      <c r="C88" s="7">
        <v>0</v>
      </c>
      <c r="D88" s="7"/>
      <c r="E88" s="7">
        <v>-22369254866</v>
      </c>
      <c r="F88" s="7"/>
      <c r="G88" s="7">
        <v>0</v>
      </c>
      <c r="H88" s="7"/>
      <c r="I88" s="7">
        <f t="shared" si="3"/>
        <v>-22369254866</v>
      </c>
      <c r="J88" s="7"/>
      <c r="K88" s="14">
        <f t="shared" si="4"/>
        <v>1.7780012208274149E-2</v>
      </c>
      <c r="L88" s="7"/>
      <c r="M88" s="7">
        <v>0</v>
      </c>
      <c r="N88" s="7"/>
      <c r="O88" s="7">
        <v>23955876178</v>
      </c>
      <c r="P88" s="7"/>
      <c r="Q88" s="7">
        <v>0</v>
      </c>
      <c r="S88" s="7">
        <f t="shared" si="5"/>
        <v>23955876178</v>
      </c>
      <c r="U88" s="11">
        <f t="shared" si="6"/>
        <v>3.055465198708065E-3</v>
      </c>
    </row>
    <row r="89" spans="1:21" x14ac:dyDescent="0.55000000000000004">
      <c r="A89" s="3" t="s">
        <v>44</v>
      </c>
      <c r="C89" s="7">
        <v>0</v>
      </c>
      <c r="D89" s="7"/>
      <c r="E89" s="7">
        <v>-23856799047</v>
      </c>
      <c r="F89" s="7"/>
      <c r="G89" s="7">
        <v>0</v>
      </c>
      <c r="H89" s="7"/>
      <c r="I89" s="7">
        <f t="shared" si="3"/>
        <v>-23856799047</v>
      </c>
      <c r="J89" s="7"/>
      <c r="K89" s="14">
        <f t="shared" si="4"/>
        <v>1.896237406417698E-2</v>
      </c>
      <c r="L89" s="7"/>
      <c r="M89" s="7">
        <v>0</v>
      </c>
      <c r="N89" s="7"/>
      <c r="O89" s="7">
        <v>-8778253657</v>
      </c>
      <c r="P89" s="7"/>
      <c r="Q89" s="7">
        <v>0</v>
      </c>
      <c r="S89" s="7">
        <f t="shared" si="5"/>
        <v>-8778253657</v>
      </c>
      <c r="U89" s="11">
        <f t="shared" si="6"/>
        <v>-1.1196271159151798E-3</v>
      </c>
    </row>
    <row r="90" spans="1:21" x14ac:dyDescent="0.55000000000000004">
      <c r="A90" s="3" t="s">
        <v>169</v>
      </c>
      <c r="C90" s="7">
        <v>0</v>
      </c>
      <c r="D90" s="7"/>
      <c r="E90" s="7">
        <v>0</v>
      </c>
      <c r="F90" s="7"/>
      <c r="G90" s="7">
        <v>0</v>
      </c>
      <c r="H90" s="7"/>
      <c r="I90" s="7">
        <f t="shared" si="3"/>
        <v>0</v>
      </c>
      <c r="J90" s="7"/>
      <c r="K90" s="14">
        <f>I90/$I$113</f>
        <v>0</v>
      </c>
      <c r="L90" s="7"/>
      <c r="M90" s="7">
        <v>0</v>
      </c>
      <c r="N90" s="7"/>
      <c r="O90" s="7">
        <v>0</v>
      </c>
      <c r="P90" s="7"/>
      <c r="Q90" s="7">
        <v>-95975280</v>
      </c>
      <c r="S90" s="7">
        <f t="shared" si="5"/>
        <v>-95975280</v>
      </c>
      <c r="U90" s="11">
        <f>S90/$S$113</f>
        <v>-1.2241219056123232E-5</v>
      </c>
    </row>
    <row r="91" spans="1:21" x14ac:dyDescent="0.55000000000000004">
      <c r="A91" s="3" t="s">
        <v>170</v>
      </c>
      <c r="C91" s="7">
        <v>0</v>
      </c>
      <c r="D91" s="7"/>
      <c r="E91" s="7">
        <v>0</v>
      </c>
      <c r="F91" s="7"/>
      <c r="G91" s="7">
        <v>0</v>
      </c>
      <c r="H91" s="7"/>
      <c r="I91" s="7">
        <f t="shared" si="3"/>
        <v>0</v>
      </c>
      <c r="J91" s="7"/>
      <c r="K91" s="14">
        <f t="shared" ref="K91:K112" si="7">I91/$I$113</f>
        <v>0</v>
      </c>
      <c r="L91" s="7"/>
      <c r="M91" s="7">
        <v>0</v>
      </c>
      <c r="N91" s="7"/>
      <c r="O91" s="7">
        <v>0</v>
      </c>
      <c r="P91" s="7"/>
      <c r="Q91" s="7">
        <v>-306968972</v>
      </c>
      <c r="S91" s="7">
        <f t="shared" si="5"/>
        <v>-306968972</v>
      </c>
      <c r="U91" s="11">
        <f t="shared" ref="U91:U112" si="8">S91/$S$113</f>
        <v>-3.9152523750750805E-5</v>
      </c>
    </row>
    <row r="92" spans="1:21" x14ac:dyDescent="0.55000000000000004">
      <c r="A92" s="3" t="s">
        <v>171</v>
      </c>
      <c r="C92" s="7">
        <v>0</v>
      </c>
      <c r="D92" s="7"/>
      <c r="E92" s="7">
        <v>0</v>
      </c>
      <c r="F92" s="7"/>
      <c r="G92" s="7">
        <v>0</v>
      </c>
      <c r="H92" s="7"/>
      <c r="I92" s="7">
        <f t="shared" si="3"/>
        <v>0</v>
      </c>
      <c r="J92" s="7"/>
      <c r="K92" s="14">
        <f t="shared" si="7"/>
        <v>0</v>
      </c>
      <c r="L92" s="7"/>
      <c r="M92" s="7">
        <v>0</v>
      </c>
      <c r="N92" s="7"/>
      <c r="O92" s="7">
        <v>0</v>
      </c>
      <c r="P92" s="7"/>
      <c r="Q92" s="7">
        <v>1544521133</v>
      </c>
      <c r="S92" s="7">
        <f t="shared" si="5"/>
        <v>1544521133</v>
      </c>
      <c r="U92" s="11">
        <f t="shared" si="8"/>
        <v>1.9699678423303006E-4</v>
      </c>
    </row>
    <row r="93" spans="1:21" x14ac:dyDescent="0.55000000000000004">
      <c r="A93" s="3" t="s">
        <v>172</v>
      </c>
      <c r="C93" s="7">
        <v>0</v>
      </c>
      <c r="D93" s="7"/>
      <c r="E93" s="7">
        <v>0</v>
      </c>
      <c r="F93" s="7"/>
      <c r="G93" s="7">
        <v>0</v>
      </c>
      <c r="H93" s="7"/>
      <c r="I93" s="7">
        <f t="shared" si="3"/>
        <v>0</v>
      </c>
      <c r="J93" s="7"/>
      <c r="K93" s="14">
        <f t="shared" si="7"/>
        <v>0</v>
      </c>
      <c r="L93" s="7"/>
      <c r="M93" s="7">
        <v>0</v>
      </c>
      <c r="N93" s="7"/>
      <c r="O93" s="7">
        <v>0</v>
      </c>
      <c r="P93" s="7"/>
      <c r="Q93" s="7">
        <v>2265634191</v>
      </c>
      <c r="S93" s="7">
        <f t="shared" si="5"/>
        <v>2265634191</v>
      </c>
      <c r="U93" s="11">
        <f t="shared" si="8"/>
        <v>2.8897153968265101E-4</v>
      </c>
    </row>
    <row r="94" spans="1:21" x14ac:dyDescent="0.55000000000000004">
      <c r="A94" s="3" t="s">
        <v>173</v>
      </c>
      <c r="C94" s="7">
        <v>0</v>
      </c>
      <c r="D94" s="7"/>
      <c r="E94" s="7">
        <v>0</v>
      </c>
      <c r="F94" s="7"/>
      <c r="G94" s="7">
        <v>0</v>
      </c>
      <c r="H94" s="7"/>
      <c r="I94" s="7">
        <f t="shared" si="3"/>
        <v>0</v>
      </c>
      <c r="J94" s="7"/>
      <c r="K94" s="14">
        <f t="shared" si="7"/>
        <v>0</v>
      </c>
      <c r="L94" s="7"/>
      <c r="M94" s="7">
        <v>0</v>
      </c>
      <c r="N94" s="7"/>
      <c r="O94" s="7">
        <v>0</v>
      </c>
      <c r="P94" s="7"/>
      <c r="Q94" s="7">
        <v>1077538128</v>
      </c>
      <c r="S94" s="7">
        <f t="shared" si="5"/>
        <v>1077538128</v>
      </c>
      <c r="U94" s="11">
        <f t="shared" si="8"/>
        <v>1.3743518399918138E-4</v>
      </c>
    </row>
    <row r="95" spans="1:21" x14ac:dyDescent="0.55000000000000004">
      <c r="A95" s="3" t="s">
        <v>174</v>
      </c>
      <c r="C95" s="7">
        <v>0</v>
      </c>
      <c r="D95" s="7"/>
      <c r="E95" s="7">
        <v>0</v>
      </c>
      <c r="F95" s="7"/>
      <c r="G95" s="7">
        <v>0</v>
      </c>
      <c r="H95" s="7"/>
      <c r="I95" s="7">
        <f t="shared" si="3"/>
        <v>0</v>
      </c>
      <c r="J95" s="7"/>
      <c r="K95" s="14">
        <f t="shared" si="7"/>
        <v>0</v>
      </c>
      <c r="L95" s="7"/>
      <c r="M95" s="7">
        <v>0</v>
      </c>
      <c r="N95" s="7"/>
      <c r="O95" s="7">
        <v>0</v>
      </c>
      <c r="P95" s="7"/>
      <c r="Q95" s="7">
        <v>197587091</v>
      </c>
      <c r="S95" s="7">
        <f t="shared" si="5"/>
        <v>197587091</v>
      </c>
      <c r="U95" s="11">
        <f t="shared" si="8"/>
        <v>2.5201352510700204E-5</v>
      </c>
    </row>
    <row r="96" spans="1:21" x14ac:dyDescent="0.55000000000000004">
      <c r="A96" s="3" t="s">
        <v>175</v>
      </c>
      <c r="C96" s="7">
        <v>0</v>
      </c>
      <c r="D96" s="7"/>
      <c r="E96" s="7">
        <v>0</v>
      </c>
      <c r="F96" s="7"/>
      <c r="G96" s="7">
        <v>0</v>
      </c>
      <c r="H96" s="7"/>
      <c r="I96" s="7">
        <f t="shared" si="3"/>
        <v>0</v>
      </c>
      <c r="J96" s="7"/>
      <c r="K96" s="14">
        <f t="shared" si="7"/>
        <v>0</v>
      </c>
      <c r="L96" s="7"/>
      <c r="M96" s="7">
        <v>0</v>
      </c>
      <c r="N96" s="7"/>
      <c r="O96" s="7">
        <v>0</v>
      </c>
      <c r="P96" s="7"/>
      <c r="Q96" s="7">
        <v>396033594</v>
      </c>
      <c r="S96" s="7">
        <f t="shared" si="5"/>
        <v>396033594</v>
      </c>
      <c r="U96" s="11">
        <f t="shared" si="8"/>
        <v>5.0512319190293283E-5</v>
      </c>
    </row>
    <row r="97" spans="1:21" x14ac:dyDescent="0.55000000000000004">
      <c r="A97" s="3" t="s">
        <v>176</v>
      </c>
      <c r="C97" s="7">
        <v>0</v>
      </c>
      <c r="D97" s="7"/>
      <c r="E97" s="7">
        <v>0</v>
      </c>
      <c r="F97" s="7"/>
      <c r="G97" s="7">
        <v>0</v>
      </c>
      <c r="H97" s="7"/>
      <c r="I97" s="7">
        <f t="shared" si="3"/>
        <v>0</v>
      </c>
      <c r="J97" s="7"/>
      <c r="K97" s="14">
        <f t="shared" si="7"/>
        <v>0</v>
      </c>
      <c r="L97" s="7"/>
      <c r="M97" s="7">
        <v>0</v>
      </c>
      <c r="N97" s="7"/>
      <c r="O97" s="7">
        <v>0</v>
      </c>
      <c r="P97" s="7"/>
      <c r="Q97" s="7">
        <v>3013419932</v>
      </c>
      <c r="S97" s="7">
        <f t="shared" si="5"/>
        <v>3013419932</v>
      </c>
      <c r="U97" s="11">
        <f t="shared" si="8"/>
        <v>3.8434827692818374E-4</v>
      </c>
    </row>
    <row r="98" spans="1:21" x14ac:dyDescent="0.55000000000000004">
      <c r="A98" s="3" t="s">
        <v>177</v>
      </c>
      <c r="C98" s="7">
        <v>0</v>
      </c>
      <c r="D98" s="7"/>
      <c r="E98" s="7">
        <v>0</v>
      </c>
      <c r="F98" s="7"/>
      <c r="G98" s="7">
        <v>0</v>
      </c>
      <c r="H98" s="7"/>
      <c r="I98" s="7">
        <f t="shared" si="3"/>
        <v>0</v>
      </c>
      <c r="J98" s="7"/>
      <c r="K98" s="14">
        <f t="shared" si="7"/>
        <v>0</v>
      </c>
      <c r="L98" s="7"/>
      <c r="M98" s="7">
        <v>0</v>
      </c>
      <c r="N98" s="7"/>
      <c r="O98" s="7">
        <v>0</v>
      </c>
      <c r="P98" s="7"/>
      <c r="Q98" s="7">
        <v>59972205</v>
      </c>
      <c r="S98" s="7">
        <f t="shared" si="5"/>
        <v>59972205</v>
      </c>
      <c r="U98" s="11">
        <f t="shared" si="8"/>
        <v>7.6491873603674711E-6</v>
      </c>
    </row>
    <row r="99" spans="1:21" x14ac:dyDescent="0.55000000000000004">
      <c r="A99" s="3" t="s">
        <v>178</v>
      </c>
      <c r="C99" s="7">
        <v>0</v>
      </c>
      <c r="D99" s="7"/>
      <c r="E99" s="7">
        <v>0</v>
      </c>
      <c r="F99" s="7"/>
      <c r="G99" s="7">
        <v>0</v>
      </c>
      <c r="H99" s="7"/>
      <c r="I99" s="7">
        <f t="shared" si="3"/>
        <v>0</v>
      </c>
      <c r="J99" s="7"/>
      <c r="K99" s="14">
        <f t="shared" si="7"/>
        <v>0</v>
      </c>
      <c r="L99" s="7"/>
      <c r="M99" s="7">
        <v>0</v>
      </c>
      <c r="N99" s="7"/>
      <c r="O99" s="7">
        <v>0</v>
      </c>
      <c r="P99" s="7"/>
      <c r="Q99" s="7">
        <v>-2013001233</v>
      </c>
      <c r="S99" s="7">
        <f t="shared" si="5"/>
        <v>-2013001233</v>
      </c>
      <c r="U99" s="11">
        <f t="shared" si="8"/>
        <v>-2.5674933225929806E-4</v>
      </c>
    </row>
    <row r="100" spans="1:21" x14ac:dyDescent="0.55000000000000004">
      <c r="A100" s="3" t="s">
        <v>179</v>
      </c>
      <c r="C100" s="7">
        <v>0</v>
      </c>
      <c r="D100" s="7"/>
      <c r="E100" s="7">
        <v>0</v>
      </c>
      <c r="F100" s="7"/>
      <c r="G100" s="7">
        <v>0</v>
      </c>
      <c r="H100" s="7"/>
      <c r="I100" s="7">
        <f t="shared" si="3"/>
        <v>0</v>
      </c>
      <c r="J100" s="7"/>
      <c r="K100" s="14">
        <f t="shared" si="7"/>
        <v>0</v>
      </c>
      <c r="L100" s="7"/>
      <c r="M100" s="7">
        <v>0</v>
      </c>
      <c r="N100" s="7"/>
      <c r="O100" s="7">
        <v>0</v>
      </c>
      <c r="P100" s="7"/>
      <c r="Q100" s="7">
        <v>777118055</v>
      </c>
      <c r="S100" s="7">
        <f t="shared" si="5"/>
        <v>777118055</v>
      </c>
      <c r="U100" s="11">
        <f t="shared" si="8"/>
        <v>9.9117943117471726E-5</v>
      </c>
    </row>
    <row r="101" spans="1:21" x14ac:dyDescent="0.55000000000000004">
      <c r="A101" s="3" t="s">
        <v>180</v>
      </c>
      <c r="C101" s="7">
        <v>0</v>
      </c>
      <c r="D101" s="7"/>
      <c r="E101" s="7">
        <v>0</v>
      </c>
      <c r="F101" s="7"/>
      <c r="G101" s="7">
        <v>0</v>
      </c>
      <c r="H101" s="7"/>
      <c r="I101" s="7">
        <f t="shared" si="3"/>
        <v>0</v>
      </c>
      <c r="J101" s="7"/>
      <c r="K101" s="14">
        <f t="shared" si="7"/>
        <v>0</v>
      </c>
      <c r="L101" s="7"/>
      <c r="M101" s="7">
        <v>0</v>
      </c>
      <c r="N101" s="7"/>
      <c r="O101" s="7">
        <v>0</v>
      </c>
      <c r="P101" s="7"/>
      <c r="Q101" s="7">
        <v>5395519</v>
      </c>
      <c r="S101" s="7">
        <f t="shared" si="5"/>
        <v>5395519</v>
      </c>
      <c r="U101" s="11">
        <f t="shared" si="8"/>
        <v>6.8817439241099341E-7</v>
      </c>
    </row>
    <row r="102" spans="1:21" x14ac:dyDescent="0.55000000000000004">
      <c r="A102" s="3" t="s">
        <v>181</v>
      </c>
      <c r="C102" s="7">
        <v>0</v>
      </c>
      <c r="D102" s="7"/>
      <c r="E102" s="7">
        <v>0</v>
      </c>
      <c r="F102" s="7"/>
      <c r="G102" s="7">
        <v>0</v>
      </c>
      <c r="H102" s="7"/>
      <c r="I102" s="7">
        <f t="shared" si="3"/>
        <v>0</v>
      </c>
      <c r="J102" s="7"/>
      <c r="K102" s="14">
        <f t="shared" si="7"/>
        <v>0</v>
      </c>
      <c r="L102" s="7"/>
      <c r="M102" s="7">
        <v>0</v>
      </c>
      <c r="N102" s="7"/>
      <c r="O102" s="7">
        <v>0</v>
      </c>
      <c r="P102" s="7"/>
      <c r="Q102" s="7">
        <v>5501730907</v>
      </c>
      <c r="S102" s="7">
        <f t="shared" si="5"/>
        <v>5501730907</v>
      </c>
      <c r="U102" s="11">
        <f t="shared" si="8"/>
        <v>7.0172124760074209E-4</v>
      </c>
    </row>
    <row r="103" spans="1:21" x14ac:dyDescent="0.55000000000000004">
      <c r="A103" s="3" t="s">
        <v>182</v>
      </c>
      <c r="C103" s="7">
        <v>0</v>
      </c>
      <c r="D103" s="7"/>
      <c r="E103" s="7">
        <v>0</v>
      </c>
      <c r="F103" s="7"/>
      <c r="G103" s="7">
        <v>0</v>
      </c>
      <c r="H103" s="7"/>
      <c r="I103" s="7">
        <f t="shared" si="3"/>
        <v>0</v>
      </c>
      <c r="J103" s="7"/>
      <c r="K103" s="14">
        <f t="shared" si="7"/>
        <v>0</v>
      </c>
      <c r="L103" s="7"/>
      <c r="M103" s="7">
        <v>0</v>
      </c>
      <c r="N103" s="7"/>
      <c r="O103" s="7">
        <v>0</v>
      </c>
      <c r="P103" s="7"/>
      <c r="Q103" s="7">
        <v>589907854</v>
      </c>
      <c r="S103" s="7">
        <f t="shared" si="5"/>
        <v>589907854</v>
      </c>
      <c r="U103" s="11">
        <f t="shared" si="8"/>
        <v>7.5240116660681391E-5</v>
      </c>
    </row>
    <row r="104" spans="1:21" x14ac:dyDescent="0.55000000000000004">
      <c r="A104" s="3" t="s">
        <v>183</v>
      </c>
      <c r="C104" s="7">
        <v>0</v>
      </c>
      <c r="D104" s="7"/>
      <c r="E104" s="7">
        <v>0</v>
      </c>
      <c r="F104" s="7"/>
      <c r="G104" s="7">
        <v>0</v>
      </c>
      <c r="H104" s="7"/>
      <c r="I104" s="7">
        <f t="shared" si="3"/>
        <v>0</v>
      </c>
      <c r="J104" s="7"/>
      <c r="K104" s="14">
        <f t="shared" si="7"/>
        <v>0</v>
      </c>
      <c r="L104" s="7"/>
      <c r="M104" s="7">
        <v>0</v>
      </c>
      <c r="N104" s="7"/>
      <c r="O104" s="7">
        <v>0</v>
      </c>
      <c r="P104" s="7"/>
      <c r="Q104" s="7">
        <v>-303244929</v>
      </c>
      <c r="S104" s="7">
        <f t="shared" si="5"/>
        <v>-303244929</v>
      </c>
      <c r="U104" s="11">
        <f t="shared" si="8"/>
        <v>-3.8677538669827652E-5</v>
      </c>
    </row>
    <row r="105" spans="1:21" x14ac:dyDescent="0.55000000000000004">
      <c r="A105" s="3" t="s">
        <v>184</v>
      </c>
      <c r="C105" s="7">
        <v>0</v>
      </c>
      <c r="D105" s="7"/>
      <c r="E105" s="7">
        <v>0</v>
      </c>
      <c r="F105" s="7"/>
      <c r="G105" s="7">
        <v>0</v>
      </c>
      <c r="H105" s="7"/>
      <c r="I105" s="7">
        <f t="shared" si="3"/>
        <v>0</v>
      </c>
      <c r="J105" s="7"/>
      <c r="K105" s="14">
        <f t="shared" si="7"/>
        <v>0</v>
      </c>
      <c r="L105" s="7"/>
      <c r="M105" s="7">
        <v>0</v>
      </c>
      <c r="N105" s="7"/>
      <c r="O105" s="7">
        <v>0</v>
      </c>
      <c r="P105" s="7"/>
      <c r="Q105" s="7">
        <v>365038244</v>
      </c>
      <c r="S105" s="7">
        <f t="shared" si="5"/>
        <v>365038244</v>
      </c>
      <c r="U105" s="11">
        <f t="shared" si="8"/>
        <v>4.6559000491236513E-5</v>
      </c>
    </row>
    <row r="106" spans="1:21" x14ac:dyDescent="0.55000000000000004">
      <c r="A106" s="3" t="s">
        <v>185</v>
      </c>
      <c r="C106" s="7">
        <v>0</v>
      </c>
      <c r="D106" s="7"/>
      <c r="E106" s="7">
        <v>0</v>
      </c>
      <c r="F106" s="7"/>
      <c r="G106" s="7">
        <v>0</v>
      </c>
      <c r="H106" s="7"/>
      <c r="I106" s="7">
        <f t="shared" si="3"/>
        <v>0</v>
      </c>
      <c r="J106" s="7"/>
      <c r="K106" s="14">
        <f t="shared" si="7"/>
        <v>0</v>
      </c>
      <c r="L106" s="7"/>
      <c r="M106" s="7">
        <v>0</v>
      </c>
      <c r="N106" s="7"/>
      <c r="O106" s="7">
        <v>0</v>
      </c>
      <c r="P106" s="7"/>
      <c r="Q106" s="7">
        <v>-4179086575</v>
      </c>
      <c r="S106" s="7">
        <f t="shared" si="5"/>
        <v>-4179086575</v>
      </c>
      <c r="U106" s="11">
        <f t="shared" si="8"/>
        <v>-5.3302386009271101E-4</v>
      </c>
    </row>
    <row r="107" spans="1:21" x14ac:dyDescent="0.55000000000000004">
      <c r="A107" s="3" t="s">
        <v>186</v>
      </c>
      <c r="C107" s="7">
        <v>0</v>
      </c>
      <c r="D107" s="7"/>
      <c r="E107" s="7">
        <v>0</v>
      </c>
      <c r="F107" s="7"/>
      <c r="G107" s="7">
        <v>0</v>
      </c>
      <c r="H107" s="7"/>
      <c r="I107" s="7">
        <f t="shared" si="3"/>
        <v>0</v>
      </c>
      <c r="J107" s="7"/>
      <c r="K107" s="14">
        <f t="shared" si="7"/>
        <v>0</v>
      </c>
      <c r="L107" s="7"/>
      <c r="M107" s="7">
        <v>0</v>
      </c>
      <c r="N107" s="7"/>
      <c r="O107" s="7">
        <v>0</v>
      </c>
      <c r="P107" s="7"/>
      <c r="Q107" s="7">
        <v>-14502342489</v>
      </c>
      <c r="S107" s="7">
        <f t="shared" si="5"/>
        <v>-14502342489</v>
      </c>
      <c r="U107" s="11">
        <f t="shared" si="8"/>
        <v>-1.8497091254620192E-3</v>
      </c>
    </row>
    <row r="108" spans="1:21" x14ac:dyDescent="0.55000000000000004">
      <c r="A108" s="3" t="s">
        <v>187</v>
      </c>
      <c r="C108" s="7">
        <v>0</v>
      </c>
      <c r="D108" s="7"/>
      <c r="E108" s="7">
        <v>0</v>
      </c>
      <c r="F108" s="7"/>
      <c r="G108" s="7">
        <v>0</v>
      </c>
      <c r="H108" s="7"/>
      <c r="I108" s="7">
        <f t="shared" si="3"/>
        <v>0</v>
      </c>
      <c r="J108" s="7"/>
      <c r="K108" s="14">
        <f t="shared" si="7"/>
        <v>0</v>
      </c>
      <c r="L108" s="7"/>
      <c r="M108" s="7">
        <v>0</v>
      </c>
      <c r="N108" s="7"/>
      <c r="O108" s="7">
        <v>0</v>
      </c>
      <c r="P108" s="7"/>
      <c r="Q108" s="7">
        <v>167227741</v>
      </c>
      <c r="S108" s="7">
        <f t="shared" si="5"/>
        <v>167227741</v>
      </c>
      <c r="U108" s="11">
        <f t="shared" si="8"/>
        <v>2.1329152776023578E-5</v>
      </c>
    </row>
    <row r="109" spans="1:21" x14ac:dyDescent="0.55000000000000004">
      <c r="A109" s="3" t="s">
        <v>188</v>
      </c>
      <c r="C109" s="7">
        <v>0</v>
      </c>
      <c r="D109" s="7"/>
      <c r="E109" s="7">
        <v>0</v>
      </c>
      <c r="F109" s="7"/>
      <c r="G109" s="7">
        <v>0</v>
      </c>
      <c r="H109" s="7"/>
      <c r="I109" s="7">
        <f t="shared" si="3"/>
        <v>0</v>
      </c>
      <c r="J109" s="7"/>
      <c r="K109" s="14">
        <f t="shared" si="7"/>
        <v>0</v>
      </c>
      <c r="L109" s="7"/>
      <c r="M109" s="7">
        <v>0</v>
      </c>
      <c r="N109" s="7"/>
      <c r="O109" s="7">
        <v>0</v>
      </c>
      <c r="P109" s="7"/>
      <c r="Q109" s="7">
        <v>4397546218</v>
      </c>
      <c r="S109" s="7">
        <f t="shared" si="5"/>
        <v>4397546218</v>
      </c>
      <c r="U109" s="11">
        <f t="shared" si="8"/>
        <v>5.6088741355028347E-4</v>
      </c>
    </row>
    <row r="110" spans="1:21" x14ac:dyDescent="0.55000000000000004">
      <c r="A110" s="18" t="s">
        <v>189</v>
      </c>
      <c r="C110" s="7">
        <v>0</v>
      </c>
      <c r="D110" s="7"/>
      <c r="E110" s="7">
        <v>0</v>
      </c>
      <c r="F110" s="7"/>
      <c r="G110" s="7">
        <v>2682564000</v>
      </c>
      <c r="H110" s="7"/>
      <c r="I110" s="7">
        <f t="shared" si="3"/>
        <v>2682564000</v>
      </c>
      <c r="J110" s="7"/>
      <c r="K110" s="14">
        <f t="shared" si="7"/>
        <v>-2.1322132076009373E-3</v>
      </c>
      <c r="L110" s="7"/>
      <c r="M110" s="7">
        <v>0</v>
      </c>
      <c r="N110" s="7"/>
      <c r="O110" s="7">
        <v>0</v>
      </c>
      <c r="P110" s="7"/>
      <c r="Q110" s="7">
        <v>2682564000</v>
      </c>
      <c r="S110" s="7">
        <f t="shared" si="5"/>
        <v>2682564000</v>
      </c>
      <c r="U110" s="11">
        <f t="shared" si="8"/>
        <v>3.4214907792996449E-4</v>
      </c>
    </row>
    <row r="111" spans="1:21" x14ac:dyDescent="0.55000000000000004">
      <c r="A111" s="3" t="s">
        <v>190</v>
      </c>
      <c r="C111" s="7">
        <v>0</v>
      </c>
      <c r="D111" s="7"/>
      <c r="E111" s="7">
        <v>0</v>
      </c>
      <c r="F111" s="7"/>
      <c r="G111" s="7">
        <v>4123796654</v>
      </c>
      <c r="H111" s="7"/>
      <c r="I111" s="7">
        <f t="shared" si="3"/>
        <v>4123796654</v>
      </c>
      <c r="J111" s="7"/>
      <c r="K111" s="14">
        <f t="shared" si="7"/>
        <v>-3.2777647396741894E-3</v>
      </c>
      <c r="L111" s="7"/>
      <c r="M111" s="7">
        <v>0</v>
      </c>
      <c r="N111" s="7"/>
      <c r="O111" s="7">
        <v>0</v>
      </c>
      <c r="P111" s="7"/>
      <c r="Q111" s="7">
        <v>4123796654</v>
      </c>
      <c r="S111" s="7">
        <f t="shared" si="5"/>
        <v>4123796654</v>
      </c>
      <c r="U111" s="11">
        <f t="shared" si="8"/>
        <v>5.259718771804784E-4</v>
      </c>
    </row>
    <row r="112" spans="1:21" x14ac:dyDescent="0.55000000000000004">
      <c r="A112" s="3" t="s">
        <v>191</v>
      </c>
      <c r="C112" s="7">
        <v>0</v>
      </c>
      <c r="D112" s="7"/>
      <c r="E112" s="7">
        <v>0</v>
      </c>
      <c r="F112" s="7"/>
      <c r="G112" s="7">
        <v>947756278</v>
      </c>
      <c r="H112" s="7"/>
      <c r="I112" s="7">
        <f t="shared" si="3"/>
        <v>947756278</v>
      </c>
      <c r="J112" s="7"/>
      <c r="K112" s="14">
        <f t="shared" si="7"/>
        <v>-7.533160265843818E-4</v>
      </c>
      <c r="L112" s="7"/>
      <c r="M112" s="7">
        <v>0</v>
      </c>
      <c r="N112" s="7"/>
      <c r="O112" s="7">
        <v>0</v>
      </c>
      <c r="P112" s="7"/>
      <c r="Q112" s="7">
        <v>1008183678</v>
      </c>
      <c r="S112" s="7">
        <f t="shared" si="5"/>
        <v>1008183678</v>
      </c>
      <c r="U112" s="11">
        <f t="shared" si="8"/>
        <v>1.2858933312000765E-4</v>
      </c>
    </row>
    <row r="113" spans="1:21" ht="24.75" thickBot="1" x14ac:dyDescent="0.6">
      <c r="A113" s="3" t="s">
        <v>93</v>
      </c>
      <c r="C113" s="16">
        <f>SUM(C8:C112)</f>
        <v>82939949179</v>
      </c>
      <c r="D113" s="7"/>
      <c r="E113" s="16">
        <f>SUM(E8:E112)</f>
        <v>-1478650613691</v>
      </c>
      <c r="F113" s="7"/>
      <c r="G113" s="16">
        <f>SUM(G8:G112)</f>
        <v>137598206322</v>
      </c>
      <c r="H113" s="7"/>
      <c r="I113" s="16">
        <f>SUM(I8:I112)</f>
        <v>-1258112458190</v>
      </c>
      <c r="J113" s="7"/>
      <c r="K113" s="19">
        <f>SUM(K8:K112)</f>
        <v>0.99999999999999922</v>
      </c>
      <c r="L113" s="7"/>
      <c r="M113" s="16">
        <f>SUM(M8:M112)</f>
        <v>572217189064</v>
      </c>
      <c r="N113" s="7"/>
      <c r="O113" s="16">
        <f>SUM(O8:O112)</f>
        <v>6527183942803</v>
      </c>
      <c r="P113" s="7"/>
      <c r="Q113" s="16">
        <f>SUM(Q8:Q112)</f>
        <v>740935648316</v>
      </c>
      <c r="S113" s="16">
        <f>SUM(S8:S112)</f>
        <v>7840336780183</v>
      </c>
      <c r="U113" s="20">
        <f>SUM(U8:U112)</f>
        <v>1.0000000000000004</v>
      </c>
    </row>
    <row r="114" spans="1:21" ht="24.75" thickTop="1" x14ac:dyDescent="0.55000000000000004">
      <c r="C114" s="17"/>
      <c r="E114" s="17"/>
      <c r="G114" s="17"/>
      <c r="M114" s="17"/>
      <c r="O114" s="17"/>
      <c r="Q114" s="17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9"/>
  <sheetViews>
    <sheetView rightToLeft="1" workbookViewId="0">
      <selection activeCell="A8" sqref="A8"/>
    </sheetView>
  </sheetViews>
  <sheetFormatPr defaultRowHeight="24" x14ac:dyDescent="0.55000000000000004"/>
  <cols>
    <col min="1" max="1" width="30.85546875" style="3" bestFit="1" customWidth="1"/>
    <col min="2" max="2" width="1" style="3" customWidth="1"/>
    <col min="3" max="3" width="21" style="3" customWidth="1"/>
    <col min="4" max="4" width="1" style="3" customWidth="1"/>
    <col min="5" max="5" width="21" style="3" customWidth="1"/>
    <col min="6" max="6" width="1" style="3" customWidth="1"/>
    <col min="7" max="7" width="21" style="3" customWidth="1"/>
    <col min="8" max="8" width="1" style="3" customWidth="1"/>
    <col min="9" max="9" width="21" style="3" customWidth="1"/>
    <col min="10" max="10" width="1" style="3" customWidth="1"/>
    <col min="11" max="11" width="21" style="3" customWidth="1"/>
    <col min="12" max="12" width="1" style="3" customWidth="1"/>
    <col min="13" max="13" width="21" style="3" customWidth="1"/>
    <col min="14" max="14" width="1" style="3" customWidth="1"/>
    <col min="15" max="15" width="21" style="3" customWidth="1"/>
    <col min="16" max="16" width="1" style="3" customWidth="1"/>
    <col min="17" max="17" width="21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 x14ac:dyDescent="0.55000000000000004">
      <c r="A3" s="1" t="s">
        <v>121</v>
      </c>
      <c r="B3" s="1" t="s">
        <v>121</v>
      </c>
      <c r="C3" s="1" t="s">
        <v>121</v>
      </c>
      <c r="D3" s="1" t="s">
        <v>121</v>
      </c>
      <c r="E3" s="1" t="s">
        <v>121</v>
      </c>
      <c r="F3" s="1" t="s">
        <v>121</v>
      </c>
      <c r="G3" s="1" t="s">
        <v>121</v>
      </c>
      <c r="H3" s="1" t="s">
        <v>121</v>
      </c>
      <c r="I3" s="1" t="s">
        <v>121</v>
      </c>
      <c r="J3" s="1" t="s">
        <v>121</v>
      </c>
      <c r="K3" s="1" t="s">
        <v>121</v>
      </c>
      <c r="L3" s="1" t="s">
        <v>121</v>
      </c>
      <c r="M3" s="1" t="s">
        <v>121</v>
      </c>
      <c r="N3" s="1" t="s">
        <v>121</v>
      </c>
      <c r="O3" s="1" t="s">
        <v>121</v>
      </c>
      <c r="P3" s="1" t="s">
        <v>121</v>
      </c>
      <c r="Q3" s="1" t="s">
        <v>121</v>
      </c>
    </row>
    <row r="4" spans="1:1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 x14ac:dyDescent="0.55000000000000004">
      <c r="A6" s="2" t="s">
        <v>125</v>
      </c>
      <c r="C6" s="2" t="s">
        <v>123</v>
      </c>
      <c r="D6" s="2" t="s">
        <v>123</v>
      </c>
      <c r="E6" s="2" t="s">
        <v>123</v>
      </c>
      <c r="F6" s="2" t="s">
        <v>123</v>
      </c>
      <c r="G6" s="2" t="s">
        <v>123</v>
      </c>
      <c r="H6" s="2" t="s">
        <v>123</v>
      </c>
      <c r="I6" s="2" t="s">
        <v>123</v>
      </c>
      <c r="K6" s="2" t="s">
        <v>124</v>
      </c>
      <c r="L6" s="2" t="s">
        <v>124</v>
      </c>
      <c r="M6" s="2" t="s">
        <v>124</v>
      </c>
      <c r="N6" s="2" t="s">
        <v>124</v>
      </c>
      <c r="O6" s="2" t="s">
        <v>124</v>
      </c>
      <c r="P6" s="2" t="s">
        <v>124</v>
      </c>
      <c r="Q6" s="2" t="s">
        <v>124</v>
      </c>
    </row>
    <row r="7" spans="1:17" ht="24.75" x14ac:dyDescent="0.55000000000000004">
      <c r="A7" s="2" t="s">
        <v>125</v>
      </c>
      <c r="C7" s="2" t="s">
        <v>156</v>
      </c>
      <c r="E7" s="2" t="s">
        <v>153</v>
      </c>
      <c r="G7" s="2" t="s">
        <v>154</v>
      </c>
      <c r="I7" s="2" t="s">
        <v>157</v>
      </c>
      <c r="K7" s="2" t="s">
        <v>156</v>
      </c>
      <c r="M7" s="2" t="s">
        <v>153</v>
      </c>
      <c r="O7" s="2" t="s">
        <v>154</v>
      </c>
      <c r="Q7" s="2" t="s">
        <v>157</v>
      </c>
    </row>
    <row r="8" spans="1:17" x14ac:dyDescent="0.55000000000000004">
      <c r="A8" s="3" t="s">
        <v>129</v>
      </c>
      <c r="C8" s="5">
        <v>0</v>
      </c>
      <c r="E8" s="5">
        <v>0</v>
      </c>
      <c r="G8" s="5">
        <v>0</v>
      </c>
      <c r="I8" s="5">
        <v>0</v>
      </c>
      <c r="K8" s="5">
        <v>930609994</v>
      </c>
      <c r="M8" s="5">
        <v>0</v>
      </c>
      <c r="O8" s="5">
        <v>421102971</v>
      </c>
      <c r="Q8" s="5">
        <v>1351712965</v>
      </c>
    </row>
    <row r="9" spans="1:17" ht="24.75" x14ac:dyDescent="0.6">
      <c r="A9" s="4" t="s">
        <v>93</v>
      </c>
      <c r="C9" s="6">
        <f>SUM(C8:C8)</f>
        <v>0</v>
      </c>
      <c r="E9" s="6">
        <f>SUM(E8:E8)</f>
        <v>0</v>
      </c>
      <c r="G9" s="6">
        <f>SUM(G8:G8)</f>
        <v>0</v>
      </c>
      <c r="I9" s="6">
        <f>SUM(I8:I8)</f>
        <v>0</v>
      </c>
      <c r="K9" s="6">
        <f>SUM(K8:K8)</f>
        <v>930609994</v>
      </c>
      <c r="M9" s="6">
        <f>SUM(M8:M8)</f>
        <v>0</v>
      </c>
      <c r="O9" s="6">
        <f>SUM(O8:O8)</f>
        <v>421102971</v>
      </c>
      <c r="Q9" s="6">
        <f>SUM(Q8:Q8)</f>
        <v>1351712965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2"/>
  <sheetViews>
    <sheetView rightToLeft="1" workbookViewId="0">
      <selection activeCell="I6" sqref="I6:K6"/>
    </sheetView>
  </sheetViews>
  <sheetFormatPr defaultRowHeight="24" x14ac:dyDescent="0.55000000000000004"/>
  <cols>
    <col min="1" max="1" width="32.42578125" style="3" bestFit="1" customWidth="1"/>
    <col min="2" max="2" width="1" style="3" customWidth="1"/>
    <col min="3" max="3" width="31" style="3" customWidth="1"/>
    <col min="4" max="4" width="1" style="3" customWidth="1"/>
    <col min="5" max="5" width="34" style="3" customWidth="1"/>
    <col min="6" max="6" width="1" style="3" customWidth="1"/>
    <col min="7" max="7" width="30" style="3" customWidth="1"/>
    <col min="8" max="8" width="1" style="3" customWidth="1"/>
    <col min="9" max="9" width="34" style="3" customWidth="1"/>
    <col min="10" max="10" width="1" style="3" customWidth="1"/>
    <col min="11" max="11" width="30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 x14ac:dyDescent="0.55000000000000004">
      <c r="A3" s="1" t="s">
        <v>121</v>
      </c>
      <c r="B3" s="1" t="s">
        <v>121</v>
      </c>
      <c r="C3" s="1" t="s">
        <v>121</v>
      </c>
      <c r="D3" s="1" t="s">
        <v>121</v>
      </c>
      <c r="E3" s="1" t="s">
        <v>121</v>
      </c>
      <c r="F3" s="1" t="s">
        <v>121</v>
      </c>
      <c r="G3" s="1" t="s">
        <v>121</v>
      </c>
      <c r="H3" s="1" t="s">
        <v>121</v>
      </c>
      <c r="I3" s="1" t="s">
        <v>121</v>
      </c>
      <c r="J3" s="1" t="s">
        <v>121</v>
      </c>
      <c r="K3" s="1" t="s">
        <v>121</v>
      </c>
    </row>
    <row r="4" spans="1:1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4.75" x14ac:dyDescent="0.55000000000000004">
      <c r="A6" s="2" t="s">
        <v>158</v>
      </c>
      <c r="B6" s="2" t="s">
        <v>158</v>
      </c>
      <c r="C6" s="2" t="s">
        <v>158</v>
      </c>
      <c r="E6" s="2" t="s">
        <v>123</v>
      </c>
      <c r="F6" s="2" t="s">
        <v>123</v>
      </c>
      <c r="G6" s="2" t="s">
        <v>123</v>
      </c>
      <c r="I6" s="2" t="s">
        <v>124</v>
      </c>
      <c r="J6" s="2" t="s">
        <v>124</v>
      </c>
      <c r="K6" s="2" t="s">
        <v>124</v>
      </c>
    </row>
    <row r="7" spans="1:11" ht="24.75" x14ac:dyDescent="0.55000000000000004">
      <c r="A7" s="2" t="s">
        <v>159</v>
      </c>
      <c r="C7" s="2" t="s">
        <v>96</v>
      </c>
      <c r="E7" s="2" t="s">
        <v>160</v>
      </c>
      <c r="G7" s="2" t="s">
        <v>161</v>
      </c>
      <c r="I7" s="2" t="s">
        <v>160</v>
      </c>
      <c r="K7" s="2" t="s">
        <v>161</v>
      </c>
    </row>
    <row r="8" spans="1:11" x14ac:dyDescent="0.55000000000000004">
      <c r="A8" s="3" t="s">
        <v>100</v>
      </c>
      <c r="C8" s="8" t="s">
        <v>101</v>
      </c>
      <c r="D8" s="8"/>
      <c r="E8" s="15">
        <v>47203</v>
      </c>
      <c r="F8" s="8"/>
      <c r="G8" s="11">
        <f>E8/$E$21</f>
        <v>9.4614810483363505E-7</v>
      </c>
      <c r="H8" s="8"/>
      <c r="I8" s="15">
        <v>133742812</v>
      </c>
      <c r="J8" s="8"/>
      <c r="K8" s="11">
        <f>I8/$I$21</f>
        <v>5.5638555313486761E-4</v>
      </c>
    </row>
    <row r="9" spans="1:11" x14ac:dyDescent="0.55000000000000004">
      <c r="A9" s="3" t="s">
        <v>102</v>
      </c>
      <c r="C9" s="8" t="s">
        <v>103</v>
      </c>
      <c r="D9" s="8"/>
      <c r="E9" s="15">
        <v>33303</v>
      </c>
      <c r="F9" s="8"/>
      <c r="G9" s="11">
        <f t="shared" ref="G9:G20" si="0">E9/$E$21</f>
        <v>6.6753321473793082E-7</v>
      </c>
      <c r="H9" s="8"/>
      <c r="I9" s="15">
        <v>7724626</v>
      </c>
      <c r="J9" s="8"/>
      <c r="K9" s="11">
        <f t="shared" ref="K9:K20" si="1">I9/$I$21</f>
        <v>3.2135336811745665E-5</v>
      </c>
    </row>
    <row r="10" spans="1:11" x14ac:dyDescent="0.55000000000000004">
      <c r="A10" s="3" t="s">
        <v>104</v>
      </c>
      <c r="C10" s="8" t="s">
        <v>105</v>
      </c>
      <c r="D10" s="8"/>
      <c r="E10" s="15">
        <v>8977464513</v>
      </c>
      <c r="F10" s="8"/>
      <c r="G10" s="11">
        <f t="shared" si="0"/>
        <v>0.17994642364227192</v>
      </c>
      <c r="H10" s="8"/>
      <c r="I10" s="15">
        <v>43008112849</v>
      </c>
      <c r="J10" s="8"/>
      <c r="K10" s="11">
        <f t="shared" si="1"/>
        <v>0.17891871943576057</v>
      </c>
    </row>
    <row r="11" spans="1:11" x14ac:dyDescent="0.55000000000000004">
      <c r="A11" s="3" t="s">
        <v>106</v>
      </c>
      <c r="C11" s="8" t="s">
        <v>107</v>
      </c>
      <c r="D11" s="8"/>
      <c r="E11" s="15">
        <v>1229508197</v>
      </c>
      <c r="F11" s="8"/>
      <c r="G11" s="11">
        <f t="shared" si="0"/>
        <v>2.4644553322224639E-2</v>
      </c>
      <c r="H11" s="8"/>
      <c r="I11" s="15">
        <v>6148224045</v>
      </c>
      <c r="J11" s="8"/>
      <c r="K11" s="11">
        <f t="shared" si="1"/>
        <v>2.5577322511167316E-2</v>
      </c>
    </row>
    <row r="12" spans="1:11" x14ac:dyDescent="0.55000000000000004">
      <c r="A12" s="3" t="s">
        <v>108</v>
      </c>
      <c r="C12" s="8" t="s">
        <v>109</v>
      </c>
      <c r="D12" s="8"/>
      <c r="E12" s="15">
        <v>6705</v>
      </c>
      <c r="F12" s="8"/>
      <c r="G12" s="11">
        <f t="shared" si="0"/>
        <v>1.343966070569566E-7</v>
      </c>
      <c r="H12" s="8"/>
      <c r="I12" s="15">
        <v>271782</v>
      </c>
      <c r="J12" s="8"/>
      <c r="K12" s="11">
        <f t="shared" si="1"/>
        <v>1.1306445269155892E-6</v>
      </c>
    </row>
    <row r="13" spans="1:11" x14ac:dyDescent="0.55000000000000004">
      <c r="A13" s="3" t="s">
        <v>108</v>
      </c>
      <c r="C13" s="8" t="s">
        <v>110</v>
      </c>
      <c r="D13" s="8"/>
      <c r="E13" s="15">
        <v>4972677731</v>
      </c>
      <c r="F13" s="8"/>
      <c r="G13" s="11">
        <f t="shared" si="0"/>
        <v>9.9673529460713728E-2</v>
      </c>
      <c r="H13" s="8"/>
      <c r="I13" s="15">
        <v>34933060157</v>
      </c>
      <c r="J13" s="8"/>
      <c r="K13" s="11">
        <f t="shared" si="1"/>
        <v>0.14532556709026015</v>
      </c>
    </row>
    <row r="14" spans="1:11" x14ac:dyDescent="0.55000000000000004">
      <c r="A14" s="3" t="s">
        <v>108</v>
      </c>
      <c r="C14" s="8" t="s">
        <v>111</v>
      </c>
      <c r="D14" s="8"/>
      <c r="E14" s="15">
        <v>2102459030</v>
      </c>
      <c r="F14" s="8"/>
      <c r="G14" s="11">
        <f t="shared" si="0"/>
        <v>4.2142186444184958E-2</v>
      </c>
      <c r="H14" s="8"/>
      <c r="I14" s="15">
        <v>14942622950</v>
      </c>
      <c r="J14" s="8"/>
      <c r="K14" s="11">
        <f t="shared" si="1"/>
        <v>6.2163038229834121E-2</v>
      </c>
    </row>
    <row r="15" spans="1:11" x14ac:dyDescent="0.55000000000000004">
      <c r="A15" s="3" t="s">
        <v>112</v>
      </c>
      <c r="C15" s="8" t="s">
        <v>113</v>
      </c>
      <c r="D15" s="8"/>
      <c r="E15" s="15">
        <v>2040983620</v>
      </c>
      <c r="F15" s="8"/>
      <c r="G15" s="11">
        <f t="shared" si="0"/>
        <v>4.090995877506709E-2</v>
      </c>
      <c r="H15" s="8"/>
      <c r="I15" s="15">
        <v>14881147540</v>
      </c>
      <c r="J15" s="8"/>
      <c r="K15" s="11">
        <f t="shared" si="1"/>
        <v>6.1907293420183765E-2</v>
      </c>
    </row>
    <row r="16" spans="1:11" x14ac:dyDescent="0.55000000000000004">
      <c r="A16" s="3" t="s">
        <v>114</v>
      </c>
      <c r="C16" s="8" t="s">
        <v>115</v>
      </c>
      <c r="D16" s="8"/>
      <c r="E16" s="15">
        <v>6147540983</v>
      </c>
      <c r="F16" s="8"/>
      <c r="G16" s="11">
        <f t="shared" si="0"/>
        <v>0.12322276657103472</v>
      </c>
      <c r="H16" s="8"/>
      <c r="I16" s="15">
        <v>33562158463</v>
      </c>
      <c r="J16" s="8"/>
      <c r="K16" s="11">
        <f t="shared" si="1"/>
        <v>0.13962245762289141</v>
      </c>
    </row>
    <row r="17" spans="1:11" x14ac:dyDescent="0.55000000000000004">
      <c r="A17" s="3" t="s">
        <v>102</v>
      </c>
      <c r="C17" s="8" t="s">
        <v>162</v>
      </c>
      <c r="D17" s="8"/>
      <c r="E17" s="15">
        <v>0</v>
      </c>
      <c r="F17" s="8"/>
      <c r="G17" s="11">
        <f t="shared" si="0"/>
        <v>0</v>
      </c>
      <c r="H17" s="8"/>
      <c r="I17" s="15">
        <v>24657534245</v>
      </c>
      <c r="J17" s="8"/>
      <c r="K17" s="11">
        <f t="shared" si="1"/>
        <v>0.10257819186459356</v>
      </c>
    </row>
    <row r="18" spans="1:11" x14ac:dyDescent="0.55000000000000004">
      <c r="A18" s="3" t="s">
        <v>102</v>
      </c>
      <c r="C18" s="8" t="s">
        <v>116</v>
      </c>
      <c r="D18" s="8"/>
      <c r="E18" s="15">
        <v>6164383561</v>
      </c>
      <c r="F18" s="8"/>
      <c r="G18" s="11">
        <f t="shared" si="0"/>
        <v>0.12356036319106338</v>
      </c>
      <c r="H18" s="8"/>
      <c r="I18" s="15">
        <v>21918697127</v>
      </c>
      <c r="J18" s="8"/>
      <c r="K18" s="11">
        <f t="shared" si="1"/>
        <v>9.1184312955835928E-2</v>
      </c>
    </row>
    <row r="19" spans="1:11" x14ac:dyDescent="0.55000000000000004">
      <c r="A19" s="3" t="s">
        <v>102</v>
      </c>
      <c r="C19" s="8" t="s">
        <v>117</v>
      </c>
      <c r="D19" s="8"/>
      <c r="E19" s="15">
        <v>6164383561</v>
      </c>
      <c r="F19" s="8"/>
      <c r="G19" s="11">
        <f t="shared" si="0"/>
        <v>0.12356036319106338</v>
      </c>
      <c r="H19" s="8"/>
      <c r="I19" s="15">
        <v>16157319030</v>
      </c>
      <c r="J19" s="8"/>
      <c r="K19" s="11">
        <f t="shared" si="1"/>
        <v>6.7216314291964133E-2</v>
      </c>
    </row>
    <row r="20" spans="1:11" ht="24.75" thickBot="1" x14ac:dyDescent="0.6">
      <c r="A20" s="3" t="s">
        <v>108</v>
      </c>
      <c r="C20" s="8" t="s">
        <v>118</v>
      </c>
      <c r="D20" s="8"/>
      <c r="E20" s="15">
        <v>12090163920</v>
      </c>
      <c r="F20" s="8"/>
      <c r="G20" s="11">
        <f t="shared" si="0"/>
        <v>0.24233810732444955</v>
      </c>
      <c r="H20" s="8"/>
      <c r="I20" s="15">
        <v>30027322382</v>
      </c>
      <c r="J20" s="8"/>
      <c r="K20" s="11">
        <f t="shared" si="1"/>
        <v>0.12491713104303551</v>
      </c>
    </row>
    <row r="21" spans="1:11" ht="24.75" thickBot="1" x14ac:dyDescent="0.6">
      <c r="A21" s="3" t="s">
        <v>93</v>
      </c>
      <c r="C21" s="8" t="s">
        <v>93</v>
      </c>
      <c r="D21" s="8"/>
      <c r="E21" s="9">
        <f>SUM(E8:E20)</f>
        <v>49889652327</v>
      </c>
      <c r="F21" s="8"/>
      <c r="G21" s="20">
        <f>SUM(G8:G20)</f>
        <v>1</v>
      </c>
      <c r="H21" s="8"/>
      <c r="I21" s="9">
        <f>SUM(I8:I20)</f>
        <v>240377938008</v>
      </c>
      <c r="J21" s="8"/>
      <c r="K21" s="22">
        <f>SUM(K8:K20)</f>
        <v>1.0000000000000002</v>
      </c>
    </row>
    <row r="22" spans="1:11" ht="24.75" thickTop="1" x14ac:dyDescent="0.55000000000000004">
      <c r="G22" s="21"/>
      <c r="K22" s="10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8" sqref="C8"/>
    </sheetView>
  </sheetViews>
  <sheetFormatPr defaultRowHeight="24" x14ac:dyDescent="0.55000000000000004"/>
  <cols>
    <col min="1" max="1" width="46.2851562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9.140625" style="3" customWidth="1"/>
    <col min="8" max="16384" width="9.140625" style="3"/>
  </cols>
  <sheetData>
    <row r="2" spans="1: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5" ht="24.75" x14ac:dyDescent="0.55000000000000004">
      <c r="A3" s="1" t="s">
        <v>121</v>
      </c>
      <c r="B3" s="1" t="s">
        <v>121</v>
      </c>
      <c r="C3" s="1" t="s">
        <v>121</v>
      </c>
      <c r="D3" s="1" t="s">
        <v>121</v>
      </c>
      <c r="E3" s="1" t="s">
        <v>121</v>
      </c>
    </row>
    <row r="4" spans="1: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5" spans="1:5" ht="24.75" x14ac:dyDescent="0.6">
      <c r="E5" s="4" t="s">
        <v>193</v>
      </c>
    </row>
    <row r="6" spans="1:5" ht="24.75" x14ac:dyDescent="0.55000000000000004">
      <c r="A6" s="2" t="s">
        <v>163</v>
      </c>
      <c r="C6" s="2" t="s">
        <v>123</v>
      </c>
      <c r="E6" s="13" t="s">
        <v>194</v>
      </c>
    </row>
    <row r="7" spans="1:5" ht="24.75" x14ac:dyDescent="0.55000000000000004">
      <c r="A7" s="2" t="s">
        <v>163</v>
      </c>
      <c r="C7" s="2" t="s">
        <v>97</v>
      </c>
      <c r="E7" s="2" t="s">
        <v>97</v>
      </c>
    </row>
    <row r="8" spans="1:5" x14ac:dyDescent="0.55000000000000004">
      <c r="A8" s="3" t="s">
        <v>164</v>
      </c>
      <c r="C8" s="15">
        <v>348840425</v>
      </c>
      <c r="D8" s="8"/>
      <c r="E8" s="15">
        <v>37318389448</v>
      </c>
    </row>
    <row r="9" spans="1:5" x14ac:dyDescent="0.55000000000000004">
      <c r="A9" s="3" t="s">
        <v>165</v>
      </c>
      <c r="C9" s="15">
        <v>0</v>
      </c>
      <c r="D9" s="8"/>
      <c r="E9" s="15">
        <v>1040310</v>
      </c>
    </row>
    <row r="10" spans="1:5" x14ac:dyDescent="0.55000000000000004">
      <c r="A10" s="3" t="s">
        <v>93</v>
      </c>
      <c r="C10" s="9">
        <f>SUM(C8:C9)</f>
        <v>348840425</v>
      </c>
      <c r="D10" s="8"/>
      <c r="E10" s="9">
        <f>SUM(E8:E9)</f>
        <v>37319429758</v>
      </c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22"/>
  <sheetViews>
    <sheetView rightToLeft="1" workbookViewId="0">
      <selection activeCell="C10" sqref="C10"/>
    </sheetView>
  </sheetViews>
  <sheetFormatPr defaultRowHeight="24" x14ac:dyDescent="0.55000000000000004"/>
  <cols>
    <col min="1" max="1" width="26.2851562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2" style="3" customWidth="1"/>
    <col min="12" max="12" width="1" style="3" customWidth="1"/>
    <col min="13" max="13" width="22" style="3" customWidth="1"/>
    <col min="14" max="14" width="1" style="3" customWidth="1"/>
    <col min="15" max="15" width="9.140625" style="3" customWidth="1"/>
    <col min="16" max="16384" width="9.140625" style="3"/>
  </cols>
  <sheetData>
    <row r="2" spans="1:13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3" ht="24.75" x14ac:dyDescent="0.55000000000000004">
      <c r="A3" s="1" t="s">
        <v>121</v>
      </c>
      <c r="B3" s="1" t="s">
        <v>121</v>
      </c>
      <c r="C3" s="1" t="s">
        <v>121</v>
      </c>
      <c r="D3" s="1" t="s">
        <v>121</v>
      </c>
      <c r="E3" s="1" t="s">
        <v>121</v>
      </c>
      <c r="F3" s="1" t="s">
        <v>121</v>
      </c>
      <c r="G3" s="1" t="s">
        <v>121</v>
      </c>
      <c r="H3" s="1" t="s">
        <v>121</v>
      </c>
      <c r="I3" s="1" t="s">
        <v>121</v>
      </c>
      <c r="J3" s="1" t="s">
        <v>121</v>
      </c>
      <c r="K3" s="1" t="s">
        <v>121</v>
      </c>
      <c r="L3" s="1" t="s">
        <v>121</v>
      </c>
      <c r="M3" s="1" t="s">
        <v>121</v>
      </c>
    </row>
    <row r="4" spans="1:13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6" spans="1:13" ht="25.5" thickBot="1" x14ac:dyDescent="0.6">
      <c r="A6" s="13" t="s">
        <v>122</v>
      </c>
      <c r="C6" s="2" t="s">
        <v>123</v>
      </c>
      <c r="D6" s="2" t="s">
        <v>123</v>
      </c>
      <c r="E6" s="2" t="s">
        <v>123</v>
      </c>
      <c r="F6" s="2" t="s">
        <v>123</v>
      </c>
      <c r="G6" s="2" t="s">
        <v>123</v>
      </c>
      <c r="I6" s="2" t="s">
        <v>124</v>
      </c>
      <c r="J6" s="2" t="s">
        <v>124</v>
      </c>
      <c r="K6" s="2" t="s">
        <v>124</v>
      </c>
      <c r="L6" s="2" t="s">
        <v>124</v>
      </c>
      <c r="M6" s="2" t="s">
        <v>124</v>
      </c>
    </row>
    <row r="7" spans="1:13" ht="25.5" thickBot="1" x14ac:dyDescent="0.6">
      <c r="A7" s="2" t="s">
        <v>125</v>
      </c>
      <c r="C7" s="2" t="s">
        <v>126</v>
      </c>
      <c r="E7" s="2" t="s">
        <v>127</v>
      </c>
      <c r="G7" s="2" t="s">
        <v>128</v>
      </c>
      <c r="I7" s="2" t="s">
        <v>126</v>
      </c>
      <c r="K7" s="2" t="s">
        <v>127</v>
      </c>
      <c r="M7" s="2" t="s">
        <v>128</v>
      </c>
    </row>
    <row r="8" spans="1:13" x14ac:dyDescent="0.55000000000000004">
      <c r="A8" s="3" t="s">
        <v>100</v>
      </c>
      <c r="C8" s="15">
        <v>47203</v>
      </c>
      <c r="D8" s="8"/>
      <c r="E8" s="15">
        <v>0</v>
      </c>
      <c r="F8" s="8"/>
      <c r="G8" s="15">
        <f>C8-E8</f>
        <v>47203</v>
      </c>
      <c r="H8" s="8"/>
      <c r="I8" s="15">
        <v>133742812</v>
      </c>
      <c r="J8" s="8"/>
      <c r="K8" s="15">
        <v>0</v>
      </c>
      <c r="L8" s="8"/>
      <c r="M8" s="15">
        <f>I8-K8</f>
        <v>133742812</v>
      </c>
    </row>
    <row r="9" spans="1:13" x14ac:dyDescent="0.55000000000000004">
      <c r="A9" s="3" t="s">
        <v>102</v>
      </c>
      <c r="C9" s="15">
        <v>33303</v>
      </c>
      <c r="D9" s="8"/>
      <c r="E9" s="15">
        <v>0</v>
      </c>
      <c r="F9" s="8"/>
      <c r="G9" s="15">
        <f t="shared" ref="G9:G20" si="0">C9-E9</f>
        <v>33303</v>
      </c>
      <c r="H9" s="8"/>
      <c r="I9" s="15">
        <v>7724626</v>
      </c>
      <c r="J9" s="8"/>
      <c r="K9" s="15">
        <v>0</v>
      </c>
      <c r="L9" s="8"/>
      <c r="M9" s="15">
        <f t="shared" ref="M9:M20" si="1">I9-K9</f>
        <v>7724626</v>
      </c>
    </row>
    <row r="10" spans="1:13" x14ac:dyDescent="0.55000000000000004">
      <c r="A10" s="3" t="s">
        <v>104</v>
      </c>
      <c r="C10" s="15">
        <v>8977464513</v>
      </c>
      <c r="D10" s="8"/>
      <c r="E10" s="15">
        <v>0</v>
      </c>
      <c r="F10" s="8"/>
      <c r="G10" s="15">
        <f t="shared" si="0"/>
        <v>8977464513</v>
      </c>
      <c r="H10" s="8"/>
      <c r="I10" s="15">
        <v>43008112849</v>
      </c>
      <c r="J10" s="8"/>
      <c r="K10" s="15">
        <v>0</v>
      </c>
      <c r="L10" s="8"/>
      <c r="M10" s="15">
        <f t="shared" si="1"/>
        <v>43008112849</v>
      </c>
    </row>
    <row r="11" spans="1:13" x14ac:dyDescent="0.55000000000000004">
      <c r="A11" s="3" t="s">
        <v>106</v>
      </c>
      <c r="C11" s="15">
        <v>1229508197</v>
      </c>
      <c r="D11" s="8"/>
      <c r="E11" s="15">
        <v>0</v>
      </c>
      <c r="F11" s="8"/>
      <c r="G11" s="15">
        <f t="shared" si="0"/>
        <v>1229508197</v>
      </c>
      <c r="H11" s="8"/>
      <c r="I11" s="15">
        <v>6148224045</v>
      </c>
      <c r="J11" s="8"/>
      <c r="K11" s="15">
        <v>120448</v>
      </c>
      <c r="L11" s="8"/>
      <c r="M11" s="15">
        <f t="shared" si="1"/>
        <v>6148103597</v>
      </c>
    </row>
    <row r="12" spans="1:13" x14ac:dyDescent="0.55000000000000004">
      <c r="A12" s="3" t="s">
        <v>108</v>
      </c>
      <c r="C12" s="15">
        <v>6705</v>
      </c>
      <c r="D12" s="8"/>
      <c r="E12" s="15">
        <v>0</v>
      </c>
      <c r="F12" s="8"/>
      <c r="G12" s="15">
        <f t="shared" si="0"/>
        <v>6705</v>
      </c>
      <c r="H12" s="8"/>
      <c r="I12" s="15">
        <v>271782</v>
      </c>
      <c r="J12" s="8"/>
      <c r="K12" s="15">
        <v>0</v>
      </c>
      <c r="L12" s="8"/>
      <c r="M12" s="15">
        <f t="shared" si="1"/>
        <v>271782</v>
      </c>
    </row>
    <row r="13" spans="1:13" x14ac:dyDescent="0.55000000000000004">
      <c r="A13" s="3" t="s">
        <v>108</v>
      </c>
      <c r="C13" s="15">
        <v>4972677731</v>
      </c>
      <c r="D13" s="8"/>
      <c r="E13" s="15">
        <v>0</v>
      </c>
      <c r="F13" s="8"/>
      <c r="G13" s="15">
        <f t="shared" si="0"/>
        <v>4972677731</v>
      </c>
      <c r="H13" s="8"/>
      <c r="I13" s="15">
        <v>34933060157</v>
      </c>
      <c r="J13" s="8"/>
      <c r="K13" s="15">
        <v>0</v>
      </c>
      <c r="L13" s="8"/>
      <c r="M13" s="15">
        <f t="shared" si="1"/>
        <v>34933060157</v>
      </c>
    </row>
    <row r="14" spans="1:13" x14ac:dyDescent="0.55000000000000004">
      <c r="A14" s="3" t="s">
        <v>108</v>
      </c>
      <c r="C14" s="15">
        <v>2102459030</v>
      </c>
      <c r="D14" s="8"/>
      <c r="E14" s="15">
        <v>0</v>
      </c>
      <c r="F14" s="8"/>
      <c r="G14" s="15">
        <f t="shared" si="0"/>
        <v>2102459030</v>
      </c>
      <c r="H14" s="8"/>
      <c r="I14" s="15">
        <v>14942622950</v>
      </c>
      <c r="J14" s="8"/>
      <c r="K14" s="15">
        <v>0</v>
      </c>
      <c r="L14" s="8"/>
      <c r="M14" s="15">
        <f t="shared" si="1"/>
        <v>14942622950</v>
      </c>
    </row>
    <row r="15" spans="1:13" x14ac:dyDescent="0.55000000000000004">
      <c r="A15" s="3" t="s">
        <v>112</v>
      </c>
      <c r="C15" s="15">
        <v>2040983620</v>
      </c>
      <c r="D15" s="8"/>
      <c r="E15" s="15">
        <v>0</v>
      </c>
      <c r="F15" s="8"/>
      <c r="G15" s="15">
        <f t="shared" si="0"/>
        <v>2040983620</v>
      </c>
      <c r="H15" s="8"/>
      <c r="I15" s="15">
        <v>14881147540</v>
      </c>
      <c r="J15" s="8"/>
      <c r="K15" s="15">
        <v>0</v>
      </c>
      <c r="L15" s="8"/>
      <c r="M15" s="15">
        <f t="shared" si="1"/>
        <v>14881147540</v>
      </c>
    </row>
    <row r="16" spans="1:13" x14ac:dyDescent="0.55000000000000004">
      <c r="A16" s="3" t="s">
        <v>114</v>
      </c>
      <c r="C16" s="15">
        <v>6147540983</v>
      </c>
      <c r="D16" s="8"/>
      <c r="E16" s="15">
        <v>0</v>
      </c>
      <c r="F16" s="8"/>
      <c r="G16" s="15">
        <f t="shared" si="0"/>
        <v>6147540983</v>
      </c>
      <c r="H16" s="8"/>
      <c r="I16" s="15">
        <v>33562158463</v>
      </c>
      <c r="J16" s="8"/>
      <c r="K16" s="15">
        <v>39511031</v>
      </c>
      <c r="L16" s="8"/>
      <c r="M16" s="15">
        <f t="shared" si="1"/>
        <v>33522647432</v>
      </c>
    </row>
    <row r="17" spans="1:13" x14ac:dyDescent="0.55000000000000004">
      <c r="A17" s="3" t="s">
        <v>102</v>
      </c>
      <c r="C17" s="15">
        <v>0</v>
      </c>
      <c r="D17" s="8"/>
      <c r="E17" s="15">
        <v>0</v>
      </c>
      <c r="F17" s="8"/>
      <c r="G17" s="15">
        <f t="shared" si="0"/>
        <v>0</v>
      </c>
      <c r="H17" s="8"/>
      <c r="I17" s="15">
        <v>24657534245</v>
      </c>
      <c r="J17" s="8"/>
      <c r="K17" s="15">
        <v>0</v>
      </c>
      <c r="L17" s="8"/>
      <c r="M17" s="15">
        <f t="shared" si="1"/>
        <v>24657534245</v>
      </c>
    </row>
    <row r="18" spans="1:13" x14ac:dyDescent="0.55000000000000004">
      <c r="A18" s="3" t="s">
        <v>102</v>
      </c>
      <c r="C18" s="15">
        <v>6164383561</v>
      </c>
      <c r="D18" s="8"/>
      <c r="E18" s="15">
        <v>0</v>
      </c>
      <c r="F18" s="8"/>
      <c r="G18" s="15">
        <f t="shared" si="0"/>
        <v>6164383561</v>
      </c>
      <c r="H18" s="8"/>
      <c r="I18" s="15">
        <v>21918697127</v>
      </c>
      <c r="J18" s="8"/>
      <c r="K18" s="15">
        <v>38223075</v>
      </c>
      <c r="L18" s="8"/>
      <c r="M18" s="15">
        <f t="shared" si="1"/>
        <v>21880474052</v>
      </c>
    </row>
    <row r="19" spans="1:13" x14ac:dyDescent="0.55000000000000004">
      <c r="A19" s="3" t="s">
        <v>102</v>
      </c>
      <c r="C19" s="15">
        <v>6164383561</v>
      </c>
      <c r="D19" s="8"/>
      <c r="E19" s="15">
        <v>0</v>
      </c>
      <c r="F19" s="8"/>
      <c r="G19" s="15">
        <f t="shared" si="0"/>
        <v>6164383561</v>
      </c>
      <c r="H19" s="8"/>
      <c r="I19" s="15">
        <v>16157319030</v>
      </c>
      <c r="J19" s="8"/>
      <c r="K19" s="15">
        <v>36675526</v>
      </c>
      <c r="L19" s="8"/>
      <c r="M19" s="15">
        <f t="shared" si="1"/>
        <v>16120643504</v>
      </c>
    </row>
    <row r="20" spans="1:13" ht="24.75" thickBot="1" x14ac:dyDescent="0.6">
      <c r="A20" s="3" t="s">
        <v>108</v>
      </c>
      <c r="C20" s="15">
        <v>12090163920</v>
      </c>
      <c r="D20" s="8"/>
      <c r="E20" s="7">
        <v>-2769872</v>
      </c>
      <c r="F20" s="8"/>
      <c r="G20" s="15">
        <f t="shared" si="0"/>
        <v>12092933792</v>
      </c>
      <c r="H20" s="8"/>
      <c r="I20" s="15">
        <v>30027322382</v>
      </c>
      <c r="J20" s="8"/>
      <c r="K20" s="15">
        <v>73493928</v>
      </c>
      <c r="L20" s="8"/>
      <c r="M20" s="15">
        <f t="shared" si="1"/>
        <v>29953828454</v>
      </c>
    </row>
    <row r="21" spans="1:13" ht="24.75" thickBot="1" x14ac:dyDescent="0.6">
      <c r="A21" s="3" t="s">
        <v>93</v>
      </c>
      <c r="C21" s="9">
        <f>SUM(C8:C20)</f>
        <v>49889652327</v>
      </c>
      <c r="D21" s="8"/>
      <c r="E21" s="16">
        <f>SUM(E8:E20)</f>
        <v>-2769872</v>
      </c>
      <c r="F21" s="8"/>
      <c r="G21" s="9">
        <f>SUM(G8:G20)</f>
        <v>49892422199</v>
      </c>
      <c r="H21" s="8"/>
      <c r="I21" s="9">
        <f>SUM(I8:I20)</f>
        <v>240377938008</v>
      </c>
      <c r="J21" s="8"/>
      <c r="K21" s="9">
        <f>SUM(K8:K20)</f>
        <v>188024008</v>
      </c>
      <c r="L21" s="8"/>
      <c r="M21" s="9">
        <f>SUM(M8:M20)</f>
        <v>240189914000</v>
      </c>
    </row>
    <row r="22" spans="1:13" ht="24.75" thickTop="1" x14ac:dyDescent="0.55000000000000004"/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سود اوراق بهادار</vt:lpstr>
      <vt:lpstr>سپرده</vt:lpstr>
      <vt:lpstr> درآمدها</vt:lpstr>
      <vt:lpstr>سرمایه‌گذاری در سهام</vt:lpstr>
      <vt:lpstr>درآمدسرمایه‌گذاری در اوراق بها</vt:lpstr>
      <vt:lpstr>درآمد سپرده بانکی</vt:lpstr>
      <vt:lpstr>سایر درآمدها</vt:lpstr>
      <vt:lpstr>سود سپرده بانکی</vt:lpstr>
      <vt:lpstr>درآمد سود سهام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2025-02-21T07:19:01Z</dcterms:modified>
</cp:coreProperties>
</file>