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"/>
    </mc:Choice>
  </mc:AlternateContent>
  <xr:revisionPtr revIDLastSave="0" documentId="13_ncr:1_{5B478EFB-1AC3-415B-98DD-92910C021B7C}" xr6:coauthVersionLast="47" xr6:coauthVersionMax="47" xr10:uidLastSave="{00000000-0000-0000-0000-000000000000}"/>
  <bookViews>
    <workbookView xWindow="-120" yWindow="-120" windowWidth="29040" windowHeight="15720" tabRatio="868" activeTab="6" xr2:uid="{00000000-000D-0000-FFFF-FFFF00000000}"/>
  </bookViews>
  <sheets>
    <sheet name="سهام" sheetId="1" r:id="rId1"/>
    <sheet name="تبعی" sheetId="2" r:id="rId2"/>
    <sheet name="سپرده" sheetId="6" r:id="rId3"/>
    <sheet name="اوراق بهادار " sheetId="7" r:id="rId4"/>
    <sheet name="درآمدها" sheetId="15" r:id="rId5"/>
    <sheet name="سرمایه‌گذاری در سهام" sheetId="11" r:id="rId6"/>
    <sheet name="سرمایه‌گذاری در اوراق بهادار" sheetId="12" r:id="rId7"/>
    <sheet name="درآمد سود سهام" sheetId="8" r:id="rId8"/>
    <sheet name="درآمد سپرده بانکی" sheetId="13" r:id="rId9"/>
    <sheet name="سایر درآمدها" sheetId="14" r:id="rId10"/>
    <sheet name="سود سپرده بانکی" sheetId="16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4" i="1" l="1"/>
  <c r="K17" i="6"/>
  <c r="G9" i="15"/>
  <c r="C123" i="11"/>
  <c r="E8" i="15"/>
  <c r="E9" i="15"/>
  <c r="E7" i="15"/>
  <c r="I25" i="8"/>
  <c r="I123" i="11"/>
  <c r="I90" i="9" l="1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91" i="9" s="1"/>
  <c r="I10" i="9"/>
  <c r="I9" i="9"/>
  <c r="I8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8" i="8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8" i="16"/>
  <c r="C7" i="15"/>
  <c r="S9" i="11"/>
  <c r="S10" i="11"/>
  <c r="S11" i="11"/>
  <c r="S12" i="11"/>
  <c r="S13" i="11"/>
  <c r="S14" i="11"/>
  <c r="S123" i="11" s="1"/>
  <c r="U106" i="11" s="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8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Q123" i="11"/>
  <c r="O123" i="11"/>
  <c r="M123" i="11"/>
  <c r="G123" i="11"/>
  <c r="E12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8" i="11"/>
  <c r="S21" i="8"/>
  <c r="I23" i="13"/>
  <c r="E23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8" i="13"/>
  <c r="Q84" i="10"/>
  <c r="S9" i="8"/>
  <c r="S10" i="8"/>
  <c r="S11" i="8"/>
  <c r="S12" i="8"/>
  <c r="S13" i="8"/>
  <c r="S14" i="8"/>
  <c r="S15" i="8"/>
  <c r="S16" i="8"/>
  <c r="S17" i="8"/>
  <c r="S18" i="8"/>
  <c r="S19" i="8"/>
  <c r="S20" i="8"/>
  <c r="S22" i="8"/>
  <c r="S23" i="8"/>
  <c r="S24" i="8"/>
  <c r="S8" i="8"/>
  <c r="C9" i="15" l="1"/>
  <c r="U116" i="11"/>
  <c r="U105" i="11"/>
  <c r="U120" i="11"/>
  <c r="U112" i="11"/>
  <c r="U104" i="11"/>
  <c r="U115" i="11"/>
  <c r="U121" i="11"/>
  <c r="U113" i="11"/>
  <c r="U119" i="11"/>
  <c r="U111" i="11"/>
  <c r="U103" i="11"/>
  <c r="U100" i="11"/>
  <c r="U118" i="11"/>
  <c r="U110" i="11"/>
  <c r="U102" i="11"/>
  <c r="U117" i="11"/>
  <c r="U109" i="11"/>
  <c r="U101" i="11"/>
  <c r="U108" i="11"/>
  <c r="U107" i="11"/>
  <c r="U122" i="11"/>
  <c r="U114" i="11"/>
  <c r="M9" i="16"/>
  <c r="M10" i="16"/>
  <c r="M11" i="16"/>
  <c r="M12" i="16"/>
  <c r="M13" i="16"/>
  <c r="M14" i="16"/>
  <c r="M23" i="16" s="1"/>
  <c r="M15" i="16"/>
  <c r="M16" i="16"/>
  <c r="M17" i="16"/>
  <c r="M18" i="16"/>
  <c r="M19" i="16"/>
  <c r="M20" i="16"/>
  <c r="M21" i="16"/>
  <c r="M22" i="16"/>
  <c r="M8" i="16"/>
  <c r="G23" i="16"/>
  <c r="C8" i="15" s="1"/>
  <c r="E23" i="16"/>
  <c r="C23" i="16"/>
  <c r="K23" i="16"/>
  <c r="I23" i="16"/>
  <c r="E10" i="14"/>
  <c r="C10" i="14"/>
  <c r="G23" i="13"/>
  <c r="C23" i="13"/>
  <c r="Q9" i="12"/>
  <c r="O9" i="12"/>
  <c r="M9" i="12"/>
  <c r="K9" i="12"/>
  <c r="I9" i="12"/>
  <c r="G9" i="12"/>
  <c r="E9" i="12"/>
  <c r="C9" i="12"/>
  <c r="O84" i="10"/>
  <c r="M84" i="10"/>
  <c r="I84" i="10"/>
  <c r="G84" i="10"/>
  <c r="E84" i="10"/>
  <c r="Q91" i="9"/>
  <c r="O91" i="9"/>
  <c r="M91" i="9"/>
  <c r="G91" i="9"/>
  <c r="E91" i="9"/>
  <c r="S25" i="8"/>
  <c r="Q25" i="8"/>
  <c r="O25" i="8"/>
  <c r="K25" i="8"/>
  <c r="M9" i="7"/>
  <c r="K9" i="7"/>
  <c r="I9" i="7"/>
  <c r="G9" i="7"/>
  <c r="E9" i="7"/>
  <c r="C9" i="7"/>
  <c r="I17" i="6"/>
  <c r="G17" i="6"/>
  <c r="E17" i="6"/>
  <c r="C17" i="6"/>
  <c r="W94" i="1"/>
  <c r="U94" i="1"/>
  <c r="O94" i="1"/>
  <c r="K94" i="1"/>
  <c r="G94" i="1"/>
  <c r="E94" i="1"/>
  <c r="K10" i="11" l="1"/>
  <c r="K18" i="11"/>
  <c r="K26" i="11"/>
  <c r="K34" i="11"/>
  <c r="K42" i="11"/>
  <c r="K50" i="11"/>
  <c r="K58" i="11"/>
  <c r="K66" i="11"/>
  <c r="K74" i="11"/>
  <c r="K82" i="11"/>
  <c r="K90" i="11"/>
  <c r="K98" i="11"/>
  <c r="K13" i="11"/>
  <c r="K37" i="11"/>
  <c r="K61" i="11"/>
  <c r="K93" i="11"/>
  <c r="K9" i="11"/>
  <c r="K49" i="11"/>
  <c r="K81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21" i="11"/>
  <c r="K45" i="11"/>
  <c r="K69" i="11"/>
  <c r="K41" i="11"/>
  <c r="K12" i="11"/>
  <c r="K20" i="11"/>
  <c r="K28" i="11"/>
  <c r="K36" i="11"/>
  <c r="K44" i="11"/>
  <c r="K52" i="11"/>
  <c r="K60" i="11"/>
  <c r="K68" i="11"/>
  <c r="K76" i="11"/>
  <c r="K84" i="11"/>
  <c r="K92" i="11"/>
  <c r="K8" i="11"/>
  <c r="K29" i="11"/>
  <c r="K53" i="11"/>
  <c r="K77" i="11"/>
  <c r="K85" i="11"/>
  <c r="K25" i="11"/>
  <c r="K73" i="11"/>
  <c r="K14" i="11"/>
  <c r="K22" i="11"/>
  <c r="K30" i="11"/>
  <c r="K38" i="11"/>
  <c r="K46" i="11"/>
  <c r="K54" i="11"/>
  <c r="K62" i="11"/>
  <c r="K70" i="11"/>
  <c r="K78" i="11"/>
  <c r="K86" i="11"/>
  <c r="K94" i="11"/>
  <c r="K32" i="11"/>
  <c r="K56" i="11"/>
  <c r="K72" i="11"/>
  <c r="K88" i="11"/>
  <c r="K17" i="11"/>
  <c r="K57" i="11"/>
  <c r="K97" i="11"/>
  <c r="K15" i="11"/>
  <c r="K23" i="11"/>
  <c r="K31" i="11"/>
  <c r="K39" i="11"/>
  <c r="K47" i="11"/>
  <c r="K55" i="11"/>
  <c r="K63" i="11"/>
  <c r="K71" i="11"/>
  <c r="K79" i="11"/>
  <c r="K87" i="11"/>
  <c r="K95" i="11"/>
  <c r="K16" i="11"/>
  <c r="K24" i="11"/>
  <c r="K40" i="11"/>
  <c r="K48" i="11"/>
  <c r="K64" i="11"/>
  <c r="K80" i="11"/>
  <c r="K96" i="11"/>
  <c r="K33" i="11"/>
  <c r="K65" i="11"/>
  <c r="K89" i="11"/>
  <c r="U14" i="11"/>
  <c r="U22" i="11"/>
  <c r="U30" i="11"/>
  <c r="U38" i="11"/>
  <c r="U46" i="11"/>
  <c r="U54" i="11"/>
  <c r="U62" i="11"/>
  <c r="U70" i="11"/>
  <c r="U78" i="11"/>
  <c r="U86" i="11"/>
  <c r="U94" i="11"/>
  <c r="U25" i="11"/>
  <c r="U33" i="11"/>
  <c r="U49" i="11"/>
  <c r="U65" i="11"/>
  <c r="U81" i="11"/>
  <c r="U37" i="11"/>
  <c r="U45" i="11"/>
  <c r="U77" i="11"/>
  <c r="U93" i="11"/>
  <c r="U15" i="11"/>
  <c r="U23" i="11"/>
  <c r="U31" i="11"/>
  <c r="U39" i="11"/>
  <c r="U47" i="11"/>
  <c r="U55" i="11"/>
  <c r="U63" i="11"/>
  <c r="U71" i="11"/>
  <c r="U79" i="11"/>
  <c r="U87" i="11"/>
  <c r="U95" i="11"/>
  <c r="U17" i="11"/>
  <c r="U57" i="11"/>
  <c r="U89" i="11"/>
  <c r="U16" i="11"/>
  <c r="U24" i="11"/>
  <c r="U32" i="11"/>
  <c r="U40" i="11"/>
  <c r="U48" i="11"/>
  <c r="U56" i="11"/>
  <c r="U64" i="11"/>
  <c r="U72" i="11"/>
  <c r="U80" i="11"/>
  <c r="U88" i="11"/>
  <c r="U96" i="11"/>
  <c r="U9" i="11"/>
  <c r="U41" i="11"/>
  <c r="U73" i="11"/>
  <c r="U97" i="11"/>
  <c r="U13" i="11"/>
  <c r="U69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20" i="11"/>
  <c r="U36" i="11"/>
  <c r="U52" i="11"/>
  <c r="U68" i="11"/>
  <c r="U84" i="11"/>
  <c r="U8" i="11"/>
  <c r="U21" i="11"/>
  <c r="U61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12" i="11"/>
  <c r="U28" i="11"/>
  <c r="U44" i="11"/>
  <c r="U60" i="11"/>
  <c r="U76" i="11"/>
  <c r="U92" i="11"/>
  <c r="U29" i="11"/>
  <c r="U53" i="11"/>
  <c r="U85" i="11"/>
  <c r="M25" i="8"/>
  <c r="K123" i="11" l="1"/>
  <c r="U123" i="11"/>
</calcChain>
</file>

<file path=xl/sharedStrings.xml><?xml version="1.0" encoding="utf-8"?>
<sst xmlns="http://schemas.openxmlformats.org/spreadsheetml/2006/main" count="1315" uniqueCount="202">
  <si>
    <t>صندوق سرمایه‌گذاری مشترک امید توسعه مفید</t>
  </si>
  <si>
    <t>صورت وضعیت پورتفوی</t>
  </si>
  <si>
    <t>برای ماه منتهی به 1404/01/31</t>
  </si>
  <si>
    <t>نام شرکت</t>
  </si>
  <si>
    <t>1403/12/30</t>
  </si>
  <si>
    <t>تغییرات طی دوره</t>
  </si>
  <si>
    <t>1404/01/31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</si>
  <si>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</si>
  <si>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</si>
  <si>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</si>
  <si>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</si>
  <si>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</si>
  <si>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</si>
  <si>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</si>
  <si>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</si>
  <si>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 خودرو</t>
  </si>
  <si>
    <t>ایران یاساتایرورابر</t>
  </si>
  <si>
    <t>بانک خاورمیانه</t>
  </si>
  <si>
    <t>بانک ملت</t>
  </si>
  <si>
    <t>بهمن  دیزل</t>
  </si>
  <si>
    <t>پارس  مینو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</si>
  <si>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</si>
  <si>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</si>
  <si>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</si>
  <si>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</si>
  <si>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</si>
  <si>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</si>
  <si>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</si>
  <si>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تندگویان</t>
  </si>
  <si>
    <t>پتروشیمی جم پیلن</t>
  </si>
  <si>
    <t>پتروشیمی زاگرس</t>
  </si>
  <si>
    <t>پتروشیمی شیراز</t>
  </si>
  <si>
    <t>پخش هجرت</t>
  </si>
  <si>
    <t>تراکتورسازی ایران</t>
  </si>
  <si>
    <t>توزیع دارو پخش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</si>
  <si>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</si>
  <si>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</si>
  <si>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</si>
  <si>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</si>
  <si>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تولیدات پتروشیمی قائد بصیر</t>
  </si>
  <si>
    <t>تولیدی برنا باطری</t>
  </si>
  <si>
    <t>تولیدی چدن سازان</t>
  </si>
  <si>
    <t>ح . پارس‌ دارو</t>
  </si>
  <si>
    <t>ح . توسعه‌معادن‌وفلزات‌</t>
  </si>
  <si>
    <t>ح . معدنی و صنعتی گل گهر</t>
  </si>
  <si>
    <t>ح توسعه معدنی و صنعتی صبانور</t>
  </si>
  <si>
    <t>ح.زغال سنگ پروده طبس</t>
  </si>
  <si>
    <t>حمل و نقل گهرترابر سیرجان</t>
  </si>
  <si>
    <t>داروپخش‌ (هلدینگ‌</t>
  </si>
  <si>
    <t>دامداری تلیسه نمونه</t>
  </si>
  <si>
    <t>زغال سنگ پروده طبس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</si>
  <si>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</si>
  <si>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</si>
  <si>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</si>
  <si>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</si>
  <si>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</si>
  <si>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</si>
  <si>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</si>
  <si>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</si>
  <si>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</si>
  <si>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</si>
  <si>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</si>
  <si>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</si>
  <si>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</si>
  <si>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</si>
  <si>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</si>
  <si>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</si>
  <si>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شمش طلا</t>
  </si>
  <si>
    <t>صبا فولاد خلیج فارس</t>
  </si>
  <si>
    <t>صنایع ارتباطی آوا</t>
  </si>
  <si>
    <t>صنایع الکترونیک مادیران</t>
  </si>
  <si>
    <t>صنایع پتروشیمی کرمانشاه</t>
  </si>
  <si>
    <t>صنایع‌ کاشی‌ و سرامیک‌ سینا</t>
  </si>
  <si>
    <t>صنعتی دوده فام</t>
  </si>
  <si>
    <t>فولاد آلیاژی ایران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</si>
  <si>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</si>
  <si>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</si>
  <si>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</si>
  <si>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</si>
  <si>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گلتاش</t>
  </si>
  <si>
    <t>مبین انرژی خلیج فارس</t>
  </si>
  <si>
    <t>مدیریت صنعت شوینده ت.ص.بهشهر</t>
  </si>
  <si>
    <t>مدیریت نیروگاهی ایرانیان مپنا</t>
  </si>
  <si>
    <t>معدنی و صنعتی گل گهر</t>
  </si>
  <si>
    <t>ملی  صنایع  مس  ایران</t>
  </si>
  <si>
    <t>موتوژن‌</t>
  </si>
  <si>
    <t>نفت  بهران</t>
  </si>
  <si>
    <t>نفت سپاهان</t>
  </si>
  <si>
    <t>نوردوقطعات‌ فولادی‌</t>
  </si>
  <si>
    <t>کاشی  پارس</t>
  </si>
  <si>
    <t>کانی کربن طبس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</si>
  <si>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</si>
  <si>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</si>
  <si>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</si>
  <si>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</si>
  <si>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</si>
  <si>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کشتیرانی جمهوری اسلامی ایران</t>
  </si>
  <si>
    <t>بانک تجارت</t>
  </si>
  <si>
    <t>توسعه معادن وص.معدنی خاورمیانه</t>
  </si>
  <si>
    <t>ح.توسعه م وص.معدنی خاورمیانه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</si>
  <si>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</si>
  <si>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</si>
  <si>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</si>
  <si>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</si>
  <si>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</si>
  <si>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</si>
  <si>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</si>
  <si>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</si>
  <si>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</si>
  <si>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</si>
  <si>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</si>
  <si>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</si>
  <si>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</si>
  <si>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</si>
  <si>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</si>
  <si>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خاورمیانه آفریقا</t>
  </si>
  <si>
    <t>بانک صادرات بورس کالا</t>
  </si>
  <si>
    <t xml:space="preserve">بانک صادرات سپهبد قرنی  </t>
  </si>
  <si>
    <t xml:space="preserve">بانک صادرات بورس کالا	</t>
  </si>
  <si>
    <t>بانک صادرات طالقانی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</si>
  <si>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</si>
  <si>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</si>
  <si>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</si>
  <si>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</si>
  <si>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</si>
  <si>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</si>
  <si>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</si>
  <si>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</si>
  <si>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</si>
  <si>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</si>
  <si>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</si>
  <si>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</si>
  <si>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</si>
  <si>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</si>
  <si>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</si>
  <si>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</si>
  <si>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1404/01/27</t>
  </si>
  <si>
    <t>1403/09/25</t>
  </si>
  <si>
    <t>1403/12/25</t>
  </si>
  <si>
    <t>1403/12/08</t>
  </si>
  <si>
    <t>1403/12/20</t>
  </si>
  <si>
    <t>1403/12/23</t>
  </si>
  <si>
    <t>1403/11/13</t>
  </si>
  <si>
    <t>1403/10/19</t>
  </si>
  <si>
    <t>1403/09/10</t>
  </si>
  <si>
    <t>1403/07/10</t>
  </si>
  <si>
    <t>1403/12/05</t>
  </si>
  <si>
    <t>1404/01/20</t>
  </si>
  <si>
    <t>1403/07/30</t>
  </si>
  <si>
    <t>1403/12/06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</si>
  <si>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</si>
  <si>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</si>
  <si>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</si>
  <si>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</si>
  <si>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</si>
  <si>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بیمه اتکایی ایران معین</t>
  </si>
  <si>
    <t>نورایستا پلاستیک</t>
  </si>
  <si>
    <t>مس‌ شهیدباهنر</t>
  </si>
  <si>
    <t>قاسم ایران</t>
  </si>
  <si>
    <t>ح . حمل و نقل گهرترابر سیرجان</t>
  </si>
  <si>
    <t>ح . موتوژن‌</t>
  </si>
  <si>
    <t>دارویی و نهاده های زاگرس دارو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</si>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</sst>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9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4" fillId="0" borderId="2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0" fontId="2" fillId="0" borderId="0" xfId="1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/>
    <xf numFmtId="10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topLeftCell="D71" zoomScaleNormal="100" workbookViewId="0">
      <selection activeCell="M93" sqref="M93"/>
    </sheetView>
  </sheetViews>
  <sheetFormatPr defaultRowHeight="18.75" x14ac:dyDescent="0.25"/>
  <cols>
    <col min="1" max="1" width="28.28515625" style="2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2" style="2" customWidth="1"/>
    <col min="12" max="12" width="1" style="2" customWidth="1"/>
    <col min="13" max="13" width="19" style="2" customWidth="1"/>
    <col min="14" max="14" width="1" style="2" customWidth="1"/>
    <col min="15" max="15" width="22" style="2" customWidth="1"/>
    <col min="16" max="16" width="1" style="2" customWidth="1"/>
    <col min="17" max="17" width="19" style="2" customWidth="1"/>
    <col min="18" max="18" width="1" style="2" customWidth="1"/>
    <col min="19" max="19" width="17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6.25" x14ac:dyDescent="0.2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6.25" x14ac:dyDescent="0.25">
      <c r="A6" s="20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6.25" x14ac:dyDescent="0.25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6.25" x14ac:dyDescent="0.2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ht="21" x14ac:dyDescent="0.25">
      <c r="A9" s="1" t="s">
        <v>15</v>
      </c>
      <c r="C9" s="10">
        <v>10035601</v>
      </c>
      <c r="D9" s="10"/>
      <c r="E9" s="10">
        <v>33524199994</v>
      </c>
      <c r="F9" s="10"/>
      <c r="G9" s="10">
        <v>38586739325.225403</v>
      </c>
      <c r="H9" s="10"/>
      <c r="I9" s="10">
        <v>75256012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85291613</v>
      </c>
      <c r="R9" s="10"/>
      <c r="S9" s="10">
        <v>455</v>
      </c>
      <c r="T9" s="10"/>
      <c r="U9" s="10">
        <v>33524199994</v>
      </c>
      <c r="V9" s="10"/>
      <c r="W9" s="10">
        <v>38576778195.705704</v>
      </c>
      <c r="Y9" s="15">
        <v>1.1611396098328546E-3</v>
      </c>
    </row>
    <row r="10" spans="1:25" ht="21" x14ac:dyDescent="0.25">
      <c r="A10" s="1" t="s">
        <v>16</v>
      </c>
      <c r="C10" s="10">
        <v>7989424</v>
      </c>
      <c r="D10" s="10"/>
      <c r="E10" s="10">
        <v>115279708248</v>
      </c>
      <c r="F10" s="10"/>
      <c r="G10" s="10">
        <v>141047911827.07199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7989424</v>
      </c>
      <c r="R10" s="10"/>
      <c r="S10" s="10">
        <v>19620</v>
      </c>
      <c r="T10" s="10"/>
      <c r="U10" s="10">
        <v>115279708248</v>
      </c>
      <c r="V10" s="10"/>
      <c r="W10" s="10">
        <v>155819821511.664</v>
      </c>
      <c r="Y10" s="15">
        <v>4.6900901323693022E-3</v>
      </c>
    </row>
    <row r="11" spans="1:25" ht="21" x14ac:dyDescent="0.25">
      <c r="A11" s="1" t="s">
        <v>17</v>
      </c>
      <c r="C11" s="10">
        <v>71100000</v>
      </c>
      <c r="D11" s="10"/>
      <c r="E11" s="10">
        <v>186950109647</v>
      </c>
      <c r="F11" s="10"/>
      <c r="G11" s="10">
        <v>212030865000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71100000</v>
      </c>
      <c r="R11" s="10"/>
      <c r="S11" s="10">
        <v>3804</v>
      </c>
      <c r="T11" s="10"/>
      <c r="U11" s="10">
        <v>186950109647</v>
      </c>
      <c r="V11" s="10"/>
      <c r="W11" s="10">
        <v>268855136820</v>
      </c>
      <c r="Y11" s="15">
        <v>8.0923903775739544E-3</v>
      </c>
    </row>
    <row r="12" spans="1:25" ht="21" x14ac:dyDescent="0.25">
      <c r="A12" s="1" t="s">
        <v>18</v>
      </c>
      <c r="C12" s="10">
        <v>106065075</v>
      </c>
      <c r="D12" s="10"/>
      <c r="E12" s="10">
        <v>93446579361</v>
      </c>
      <c r="F12" s="10"/>
      <c r="G12" s="10">
        <v>221516808375.67899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106065075</v>
      </c>
      <c r="R12" s="10"/>
      <c r="S12" s="10">
        <v>2911</v>
      </c>
      <c r="T12" s="10"/>
      <c r="U12" s="10">
        <v>93446579361</v>
      </c>
      <c r="V12" s="10"/>
      <c r="W12" s="10">
        <v>306918338496.716</v>
      </c>
      <c r="Y12" s="15">
        <v>9.2380716192700576E-3</v>
      </c>
    </row>
    <row r="13" spans="1:25" ht="21" x14ac:dyDescent="0.25">
      <c r="A13" s="1" t="s">
        <v>19</v>
      </c>
      <c r="C13" s="10">
        <v>113038478</v>
      </c>
      <c r="D13" s="10"/>
      <c r="E13" s="10">
        <v>373458782267</v>
      </c>
      <c r="F13" s="10"/>
      <c r="G13" s="10">
        <v>149671377542.45901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113038478</v>
      </c>
      <c r="R13" s="10"/>
      <c r="S13" s="10">
        <v>1453</v>
      </c>
      <c r="T13" s="10"/>
      <c r="U13" s="10">
        <v>373458782267</v>
      </c>
      <c r="V13" s="10"/>
      <c r="W13" s="10">
        <v>163267651328.22299</v>
      </c>
      <c r="Y13" s="15">
        <v>4.9142656755789601E-3</v>
      </c>
    </row>
    <row r="14" spans="1:25" ht="21" x14ac:dyDescent="0.25">
      <c r="A14" s="1" t="s">
        <v>20</v>
      </c>
      <c r="C14" s="10">
        <v>63924261</v>
      </c>
      <c r="D14" s="10"/>
      <c r="E14" s="10">
        <v>246209844570</v>
      </c>
      <c r="F14" s="10"/>
      <c r="G14" s="10">
        <v>247567079776.90701</v>
      </c>
      <c r="H14" s="10"/>
      <c r="I14" s="10">
        <v>1500000</v>
      </c>
      <c r="J14" s="10"/>
      <c r="K14" s="10">
        <v>5615510762</v>
      </c>
      <c r="L14" s="10"/>
      <c r="M14" s="10">
        <v>0</v>
      </c>
      <c r="N14" s="10"/>
      <c r="O14" s="10">
        <v>0</v>
      </c>
      <c r="P14" s="10"/>
      <c r="Q14" s="10">
        <v>65424261</v>
      </c>
      <c r="R14" s="10"/>
      <c r="S14" s="10">
        <v>4537</v>
      </c>
      <c r="T14" s="10"/>
      <c r="U14" s="10">
        <v>251825355332</v>
      </c>
      <c r="V14" s="10"/>
      <c r="W14" s="10">
        <v>295063734417.66602</v>
      </c>
      <c r="Y14" s="15">
        <v>8.8812546169470541E-3</v>
      </c>
    </row>
    <row r="15" spans="1:25" ht="21" x14ac:dyDescent="0.25">
      <c r="A15" s="1" t="s">
        <v>21</v>
      </c>
      <c r="C15" s="10">
        <v>6277074</v>
      </c>
      <c r="D15" s="10"/>
      <c r="E15" s="10">
        <v>310047254078</v>
      </c>
      <c r="F15" s="10"/>
      <c r="G15" s="10">
        <v>225191690036.073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6277074</v>
      </c>
      <c r="R15" s="10"/>
      <c r="S15" s="10">
        <v>39460</v>
      </c>
      <c r="T15" s="10"/>
      <c r="U15" s="10">
        <v>310047254078</v>
      </c>
      <c r="V15" s="10"/>
      <c r="W15" s="10">
        <v>246219564666.76199</v>
      </c>
      <c r="Y15" s="15">
        <v>7.4110722207020559E-3</v>
      </c>
    </row>
    <row r="16" spans="1:25" ht="21" x14ac:dyDescent="0.25">
      <c r="A16" s="1" t="s">
        <v>22</v>
      </c>
      <c r="C16" s="10">
        <v>18245071</v>
      </c>
      <c r="D16" s="10"/>
      <c r="E16" s="10">
        <v>348248859012</v>
      </c>
      <c r="F16" s="10"/>
      <c r="G16" s="10">
        <v>408942091235.59698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18245071</v>
      </c>
      <c r="R16" s="10"/>
      <c r="S16" s="10">
        <v>26770</v>
      </c>
      <c r="T16" s="10"/>
      <c r="U16" s="10">
        <v>348248859012</v>
      </c>
      <c r="V16" s="10"/>
      <c r="W16" s="10">
        <v>485514448393.513</v>
      </c>
      <c r="Y16" s="15">
        <v>1.4613715388980123E-2</v>
      </c>
    </row>
    <row r="17" spans="1:25" ht="21" x14ac:dyDescent="0.25">
      <c r="A17" s="1" t="s">
        <v>23</v>
      </c>
      <c r="C17" s="10">
        <v>28304427</v>
      </c>
      <c r="D17" s="10"/>
      <c r="E17" s="10">
        <v>101016984852</v>
      </c>
      <c r="F17" s="10"/>
      <c r="G17" s="10">
        <v>96703485821.185898</v>
      </c>
      <c r="H17" s="10"/>
      <c r="I17" s="10">
        <v>20000000</v>
      </c>
      <c r="J17" s="10"/>
      <c r="K17" s="10">
        <v>74388968683</v>
      </c>
      <c r="L17" s="10"/>
      <c r="M17" s="10">
        <v>-1</v>
      </c>
      <c r="N17" s="10"/>
      <c r="O17" s="10">
        <v>1</v>
      </c>
      <c r="P17" s="10"/>
      <c r="Q17" s="10">
        <v>48304426</v>
      </c>
      <c r="R17" s="10"/>
      <c r="S17" s="10">
        <v>3716</v>
      </c>
      <c r="T17" s="10"/>
      <c r="U17" s="10">
        <v>175405949966</v>
      </c>
      <c r="V17" s="10"/>
      <c r="W17" s="10">
        <v>178431226496.255</v>
      </c>
      <c r="Y17" s="15">
        <v>5.3706808708800504E-3</v>
      </c>
    </row>
    <row r="18" spans="1:25" ht="21" x14ac:dyDescent="0.25">
      <c r="A18" s="1" t="s">
        <v>24</v>
      </c>
      <c r="C18" s="10">
        <v>50148073</v>
      </c>
      <c r="D18" s="10"/>
      <c r="E18" s="10">
        <v>452318560956</v>
      </c>
      <c r="F18" s="10"/>
      <c r="G18" s="10">
        <v>451638209208.789</v>
      </c>
      <c r="H18" s="10"/>
      <c r="I18" s="10">
        <v>3400000</v>
      </c>
      <c r="J18" s="10"/>
      <c r="K18" s="10">
        <v>32670289827</v>
      </c>
      <c r="L18" s="10"/>
      <c r="M18" s="10">
        <v>0</v>
      </c>
      <c r="N18" s="10"/>
      <c r="O18" s="10">
        <v>0</v>
      </c>
      <c r="P18" s="10"/>
      <c r="Q18" s="10">
        <v>53548073</v>
      </c>
      <c r="R18" s="10"/>
      <c r="S18" s="10">
        <v>9600</v>
      </c>
      <c r="T18" s="10"/>
      <c r="U18" s="10">
        <v>484988850783</v>
      </c>
      <c r="V18" s="10"/>
      <c r="W18" s="10">
        <v>511002834870.23999</v>
      </c>
      <c r="Y18" s="15">
        <v>1.5380901673400067E-2</v>
      </c>
    </row>
    <row r="19" spans="1:25" ht="21" x14ac:dyDescent="0.25">
      <c r="A19" s="1" t="s">
        <v>25</v>
      </c>
      <c r="C19" s="10">
        <v>47031760</v>
      </c>
      <c r="D19" s="10"/>
      <c r="E19" s="10">
        <v>721385634140</v>
      </c>
      <c r="F19" s="10"/>
      <c r="G19" s="10">
        <v>827976521405.88</v>
      </c>
      <c r="H19" s="10"/>
      <c r="I19" s="10">
        <v>834991</v>
      </c>
      <c r="J19" s="10"/>
      <c r="K19" s="10">
        <v>14896854373</v>
      </c>
      <c r="L19" s="10"/>
      <c r="M19" s="10">
        <v>0</v>
      </c>
      <c r="N19" s="10"/>
      <c r="O19" s="10">
        <v>0</v>
      </c>
      <c r="P19" s="10"/>
      <c r="Q19" s="10">
        <v>47866751</v>
      </c>
      <c r="R19" s="10"/>
      <c r="S19" s="10">
        <v>19260</v>
      </c>
      <c r="T19" s="10"/>
      <c r="U19" s="10">
        <v>736282488513</v>
      </c>
      <c r="V19" s="10"/>
      <c r="W19" s="10">
        <v>916428238195.65295</v>
      </c>
      <c r="Y19" s="15">
        <v>2.758398126302742E-2</v>
      </c>
    </row>
    <row r="20" spans="1:25" ht="21" x14ac:dyDescent="0.25">
      <c r="A20" s="1" t="s">
        <v>26</v>
      </c>
      <c r="C20" s="10">
        <v>13788440</v>
      </c>
      <c r="D20" s="10"/>
      <c r="E20" s="10">
        <v>287868012199</v>
      </c>
      <c r="F20" s="10"/>
      <c r="G20" s="10">
        <v>257269105138.14001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13788440</v>
      </c>
      <c r="R20" s="10"/>
      <c r="S20" s="10">
        <v>22600</v>
      </c>
      <c r="T20" s="10"/>
      <c r="U20" s="10">
        <v>287868012199</v>
      </c>
      <c r="V20" s="10"/>
      <c r="W20" s="10">
        <v>309764612473.20001</v>
      </c>
      <c r="Y20" s="15">
        <v>9.3237428860037819E-3</v>
      </c>
    </row>
    <row r="21" spans="1:25" ht="21" x14ac:dyDescent="0.25">
      <c r="A21" s="1" t="s">
        <v>27</v>
      </c>
      <c r="C21" s="10">
        <v>3402614</v>
      </c>
      <c r="D21" s="10"/>
      <c r="E21" s="10">
        <v>252665539275</v>
      </c>
      <c r="F21" s="10"/>
      <c r="G21" s="10">
        <v>857024517024.84595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3402614</v>
      </c>
      <c r="R21" s="10"/>
      <c r="S21" s="10">
        <v>299670</v>
      </c>
      <c r="T21" s="10"/>
      <c r="U21" s="10">
        <v>252665539275</v>
      </c>
      <c r="V21" s="10"/>
      <c r="W21" s="10">
        <v>1013594352422.59</v>
      </c>
      <c r="Y21" s="15">
        <v>3.0508627364629535E-2</v>
      </c>
    </row>
    <row r="22" spans="1:25" ht="21" x14ac:dyDescent="0.25">
      <c r="A22" s="1" t="s">
        <v>28</v>
      </c>
      <c r="C22" s="10">
        <v>17051968</v>
      </c>
      <c r="D22" s="10"/>
      <c r="E22" s="10">
        <v>178002229923</v>
      </c>
      <c r="F22" s="10"/>
      <c r="G22" s="10">
        <v>148147446828.09601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17051968</v>
      </c>
      <c r="R22" s="10"/>
      <c r="S22" s="10">
        <v>9330</v>
      </c>
      <c r="T22" s="10"/>
      <c r="U22" s="10">
        <v>178002229923</v>
      </c>
      <c r="V22" s="10"/>
      <c r="W22" s="10">
        <v>158148247014.43201</v>
      </c>
      <c r="Y22" s="15">
        <v>4.7601744475003639E-3</v>
      </c>
    </row>
    <row r="23" spans="1:25" ht="21" x14ac:dyDescent="0.25">
      <c r="A23" s="1" t="s">
        <v>29</v>
      </c>
      <c r="C23" s="10">
        <v>474965</v>
      </c>
      <c r="D23" s="10"/>
      <c r="E23" s="10">
        <v>78028434799</v>
      </c>
      <c r="F23" s="10"/>
      <c r="G23" s="10">
        <v>77633808905.047501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474965</v>
      </c>
      <c r="R23" s="10"/>
      <c r="S23" s="10">
        <v>172870</v>
      </c>
      <c r="T23" s="10"/>
      <c r="U23" s="10">
        <v>78028434799</v>
      </c>
      <c r="V23" s="10"/>
      <c r="W23" s="10">
        <v>81618661712.677505</v>
      </c>
      <c r="Y23" s="15">
        <v>2.4566764112687826E-3</v>
      </c>
    </row>
    <row r="24" spans="1:25" ht="21" x14ac:dyDescent="0.25">
      <c r="A24" s="1" t="s">
        <v>30</v>
      </c>
      <c r="C24" s="10">
        <v>590000</v>
      </c>
      <c r="D24" s="10"/>
      <c r="E24" s="10">
        <v>80307188016</v>
      </c>
      <c r="F24" s="10"/>
      <c r="G24" s="10">
        <v>73164565125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590000</v>
      </c>
      <c r="R24" s="10"/>
      <c r="S24" s="10">
        <v>110400</v>
      </c>
      <c r="T24" s="10"/>
      <c r="U24" s="10">
        <v>80307188016</v>
      </c>
      <c r="V24" s="10"/>
      <c r="W24" s="10">
        <v>64748440800</v>
      </c>
      <c r="Y24" s="15">
        <v>1.9488921264079748E-3</v>
      </c>
    </row>
    <row r="25" spans="1:25" ht="21" x14ac:dyDescent="0.25">
      <c r="A25" s="1" t="s">
        <v>31</v>
      </c>
      <c r="C25" s="10">
        <v>9759270</v>
      </c>
      <c r="D25" s="10"/>
      <c r="E25" s="10">
        <v>241859354476</v>
      </c>
      <c r="F25" s="10"/>
      <c r="G25" s="10">
        <v>344586707241.12</v>
      </c>
      <c r="H25" s="10"/>
      <c r="I25" s="10">
        <v>324723</v>
      </c>
      <c r="J25" s="10"/>
      <c r="K25" s="10">
        <v>11587176998</v>
      </c>
      <c r="L25" s="10"/>
      <c r="M25" s="10">
        <v>0</v>
      </c>
      <c r="N25" s="10"/>
      <c r="O25" s="10">
        <v>0</v>
      </c>
      <c r="P25" s="10"/>
      <c r="Q25" s="10">
        <v>10083993</v>
      </c>
      <c r="R25" s="10"/>
      <c r="S25" s="10">
        <v>41090</v>
      </c>
      <c r="T25" s="10"/>
      <c r="U25" s="10">
        <v>253446531474</v>
      </c>
      <c r="V25" s="10"/>
      <c r="W25" s="10">
        <v>411885882299.39801</v>
      </c>
      <c r="Y25" s="15">
        <v>1.2397536420551128E-2</v>
      </c>
    </row>
    <row r="26" spans="1:25" ht="21" x14ac:dyDescent="0.25">
      <c r="A26" s="1" t="s">
        <v>32</v>
      </c>
      <c r="C26" s="10">
        <v>5401936</v>
      </c>
      <c r="D26" s="10"/>
      <c r="E26" s="10">
        <v>204300030953</v>
      </c>
      <c r="F26" s="10"/>
      <c r="G26" s="10">
        <v>160556854975.92001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5401936</v>
      </c>
      <c r="R26" s="10"/>
      <c r="S26" s="10">
        <v>32700</v>
      </c>
      <c r="T26" s="10"/>
      <c r="U26" s="10">
        <v>204300030953</v>
      </c>
      <c r="V26" s="10"/>
      <c r="W26" s="10">
        <v>175592279522.16</v>
      </c>
      <c r="Y26" s="15">
        <v>5.2852301428510367E-3</v>
      </c>
    </row>
    <row r="27" spans="1:25" ht="21" x14ac:dyDescent="0.25">
      <c r="A27" s="1" t="s">
        <v>33</v>
      </c>
      <c r="C27" s="10">
        <v>166602619</v>
      </c>
      <c r="D27" s="10"/>
      <c r="E27" s="10">
        <v>362165898104</v>
      </c>
      <c r="F27" s="10"/>
      <c r="G27" s="10">
        <v>765786805719.97705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166602619</v>
      </c>
      <c r="R27" s="10"/>
      <c r="S27" s="10">
        <v>4974</v>
      </c>
      <c r="T27" s="10"/>
      <c r="U27" s="10">
        <v>362165898104</v>
      </c>
      <c r="V27" s="10"/>
      <c r="W27" s="10">
        <v>823750772415.90906</v>
      </c>
      <c r="Y27" s="15">
        <v>2.4794440988050059E-2</v>
      </c>
    </row>
    <row r="28" spans="1:25" ht="21" x14ac:dyDescent="0.25">
      <c r="A28" s="1" t="s">
        <v>34</v>
      </c>
      <c r="C28" s="10">
        <v>10520626</v>
      </c>
      <c r="D28" s="10"/>
      <c r="E28" s="10">
        <v>321625630692</v>
      </c>
      <c r="F28" s="10"/>
      <c r="G28" s="10">
        <v>256744594158.61499</v>
      </c>
      <c r="H28" s="10"/>
      <c r="I28" s="10">
        <v>164823141</v>
      </c>
      <c r="J28" s="10"/>
      <c r="K28" s="10">
        <v>0</v>
      </c>
      <c r="L28" s="10"/>
      <c r="M28" s="10">
        <v>-1</v>
      </c>
      <c r="N28" s="10"/>
      <c r="O28" s="10">
        <v>1</v>
      </c>
      <c r="P28" s="10"/>
      <c r="Q28" s="10">
        <v>175343766</v>
      </c>
      <c r="R28" s="10"/>
      <c r="S28" s="10">
        <v>1590</v>
      </c>
      <c r="T28" s="10"/>
      <c r="U28" s="10">
        <v>321625628858</v>
      </c>
      <c r="V28" s="10"/>
      <c r="W28" s="10">
        <v>277137748241.75702</v>
      </c>
      <c r="Y28" s="15">
        <v>8.3416923837152206E-3</v>
      </c>
    </row>
    <row r="29" spans="1:25" ht="21" x14ac:dyDescent="0.25">
      <c r="A29" s="1" t="s">
        <v>35</v>
      </c>
      <c r="C29" s="10">
        <v>143914085</v>
      </c>
      <c r="D29" s="10"/>
      <c r="E29" s="10">
        <v>331611512130</v>
      </c>
      <c r="F29" s="10"/>
      <c r="G29" s="10">
        <v>338617803591.78998</v>
      </c>
      <c r="H29" s="10"/>
      <c r="I29" s="10">
        <v>29171774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173085859</v>
      </c>
      <c r="R29" s="10"/>
      <c r="S29" s="10">
        <v>2556</v>
      </c>
      <c r="T29" s="10"/>
      <c r="U29" s="10">
        <v>398823279426</v>
      </c>
      <c r="V29" s="10"/>
      <c r="W29" s="10">
        <v>439775131243.15601</v>
      </c>
      <c r="Y29" s="15">
        <v>1.3236987332516902E-2</v>
      </c>
    </row>
    <row r="30" spans="1:25" ht="21" x14ac:dyDescent="0.25">
      <c r="A30" s="1" t="s">
        <v>36</v>
      </c>
      <c r="C30" s="10">
        <v>64693926</v>
      </c>
      <c r="D30" s="10"/>
      <c r="E30" s="10">
        <v>266378522611</v>
      </c>
      <c r="F30" s="10"/>
      <c r="G30" s="10">
        <v>248361346955.83899</v>
      </c>
      <c r="H30" s="10"/>
      <c r="I30" s="10">
        <v>0</v>
      </c>
      <c r="J30" s="10"/>
      <c r="K30" s="10">
        <v>0</v>
      </c>
      <c r="L30" s="10"/>
      <c r="M30" s="10">
        <v>-1</v>
      </c>
      <c r="N30" s="10"/>
      <c r="O30" s="10">
        <v>1</v>
      </c>
      <c r="P30" s="10"/>
      <c r="Q30" s="10">
        <v>64693925</v>
      </c>
      <c r="R30" s="10"/>
      <c r="S30" s="10">
        <v>4268</v>
      </c>
      <c r="T30" s="10"/>
      <c r="U30" s="10">
        <v>266378518493</v>
      </c>
      <c r="V30" s="10"/>
      <c r="W30" s="10">
        <v>274470795552.19501</v>
      </c>
      <c r="Y30" s="15">
        <v>8.2614185881771194E-3</v>
      </c>
    </row>
    <row r="31" spans="1:25" ht="21" x14ac:dyDescent="0.25">
      <c r="A31" s="1" t="s">
        <v>37</v>
      </c>
      <c r="C31" s="10">
        <v>285750</v>
      </c>
      <c r="D31" s="10"/>
      <c r="E31" s="10">
        <v>12870711745</v>
      </c>
      <c r="F31" s="10"/>
      <c r="G31" s="10">
        <v>13648592289.375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285750</v>
      </c>
      <c r="R31" s="10"/>
      <c r="S31" s="10">
        <v>53700</v>
      </c>
      <c r="T31" s="10"/>
      <c r="U31" s="10">
        <v>12870711745</v>
      </c>
      <c r="V31" s="10"/>
      <c r="W31" s="10">
        <v>15253473588.75</v>
      </c>
      <c r="Y31" s="15">
        <v>4.5912108786234847E-4</v>
      </c>
    </row>
    <row r="32" spans="1:25" ht="21" x14ac:dyDescent="0.25">
      <c r="A32" s="1" t="s">
        <v>38</v>
      </c>
      <c r="C32" s="10">
        <v>900000</v>
      </c>
      <c r="D32" s="10"/>
      <c r="E32" s="10">
        <v>3192796429</v>
      </c>
      <c r="F32" s="10"/>
      <c r="G32" s="10">
        <v>2917437345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900000</v>
      </c>
      <c r="R32" s="10"/>
      <c r="S32" s="10">
        <v>3481</v>
      </c>
      <c r="T32" s="10"/>
      <c r="U32" s="10">
        <v>3192796429</v>
      </c>
      <c r="V32" s="10"/>
      <c r="W32" s="10">
        <v>3114259245</v>
      </c>
      <c r="Y32" s="15">
        <v>9.3737474558209651E-5</v>
      </c>
    </row>
    <row r="33" spans="1:25" ht="21" x14ac:dyDescent="0.25">
      <c r="A33" s="1" t="s">
        <v>39</v>
      </c>
      <c r="C33" s="10">
        <v>20171007</v>
      </c>
      <c r="D33" s="10"/>
      <c r="E33" s="10">
        <v>241529259356</v>
      </c>
      <c r="F33" s="10"/>
      <c r="G33" s="10">
        <v>230185359555.858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20171007</v>
      </c>
      <c r="R33" s="10"/>
      <c r="S33" s="10">
        <v>13500</v>
      </c>
      <c r="T33" s="10"/>
      <c r="U33" s="10">
        <v>241529259356</v>
      </c>
      <c r="V33" s="10"/>
      <c r="W33" s="10">
        <v>270688358362.72501</v>
      </c>
      <c r="Y33" s="15">
        <v>8.147569328394005E-3</v>
      </c>
    </row>
    <row r="34" spans="1:25" ht="21" x14ac:dyDescent="0.25">
      <c r="A34" s="1" t="s">
        <v>40</v>
      </c>
      <c r="C34" s="10">
        <v>1000000</v>
      </c>
      <c r="D34" s="10"/>
      <c r="E34" s="10">
        <v>5505994909</v>
      </c>
      <c r="F34" s="10"/>
      <c r="G34" s="10">
        <v>6391741500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1000000</v>
      </c>
      <c r="R34" s="10"/>
      <c r="S34" s="10">
        <v>6810</v>
      </c>
      <c r="T34" s="10"/>
      <c r="U34" s="10">
        <v>5505994909</v>
      </c>
      <c r="V34" s="10"/>
      <c r="W34" s="10">
        <v>6769480500</v>
      </c>
      <c r="Y34" s="15">
        <v>2.0375760533097379E-4</v>
      </c>
    </row>
    <row r="35" spans="1:25" ht="21" x14ac:dyDescent="0.25">
      <c r="A35" s="1" t="s">
        <v>41</v>
      </c>
      <c r="C35" s="10">
        <v>72357391</v>
      </c>
      <c r="D35" s="10"/>
      <c r="E35" s="10">
        <v>155412277588</v>
      </c>
      <c r="F35" s="10"/>
      <c r="G35" s="10">
        <v>125872012916.21201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72357391</v>
      </c>
      <c r="R35" s="10"/>
      <c r="S35" s="10">
        <v>1948</v>
      </c>
      <c r="T35" s="10"/>
      <c r="U35" s="10">
        <v>155412277588</v>
      </c>
      <c r="V35" s="10"/>
      <c r="W35" s="10">
        <v>140113532091.875</v>
      </c>
      <c r="Y35" s="15">
        <v>4.2173395393494371E-3</v>
      </c>
    </row>
    <row r="36" spans="1:25" ht="21" x14ac:dyDescent="0.25">
      <c r="A36" s="1" t="s">
        <v>42</v>
      </c>
      <c r="C36" s="10">
        <v>28808006</v>
      </c>
      <c r="D36" s="10"/>
      <c r="E36" s="10">
        <v>521021596516</v>
      </c>
      <c r="F36" s="10"/>
      <c r="G36" s="10">
        <v>617061421553.93604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28808006</v>
      </c>
      <c r="R36" s="10"/>
      <c r="S36" s="10">
        <v>25770</v>
      </c>
      <c r="T36" s="10"/>
      <c r="U36" s="10">
        <v>521021596516</v>
      </c>
      <c r="V36" s="10"/>
      <c r="W36" s="10">
        <v>737965139848.01099</v>
      </c>
      <c r="Y36" s="15">
        <v>2.2212341067112593E-2</v>
      </c>
    </row>
    <row r="37" spans="1:25" ht="21" x14ac:dyDescent="0.25">
      <c r="A37" s="1" t="s">
        <v>43</v>
      </c>
      <c r="C37" s="10">
        <v>29171774</v>
      </c>
      <c r="D37" s="10"/>
      <c r="E37" s="10">
        <v>38039993296</v>
      </c>
      <c r="F37" s="10"/>
      <c r="G37" s="10">
        <v>35174818958.921097</v>
      </c>
      <c r="H37" s="10"/>
      <c r="I37" s="10">
        <v>0</v>
      </c>
      <c r="J37" s="10"/>
      <c r="K37" s="10">
        <v>0</v>
      </c>
      <c r="L37" s="10"/>
      <c r="M37" s="10">
        <v>-29171774</v>
      </c>
      <c r="N37" s="10"/>
      <c r="O37" s="10">
        <v>0</v>
      </c>
      <c r="P37" s="10"/>
      <c r="Q37" s="10">
        <v>0</v>
      </c>
      <c r="R37" s="10"/>
      <c r="S37" s="10">
        <v>0</v>
      </c>
      <c r="T37" s="10"/>
      <c r="U37" s="10">
        <v>0</v>
      </c>
      <c r="V37" s="10"/>
      <c r="W37" s="10">
        <v>0</v>
      </c>
      <c r="Y37" s="15">
        <v>0</v>
      </c>
    </row>
    <row r="38" spans="1:25" ht="21" x14ac:dyDescent="0.25">
      <c r="A38" s="1" t="s">
        <v>44</v>
      </c>
      <c r="C38" s="10">
        <v>22146976</v>
      </c>
      <c r="D38" s="10"/>
      <c r="E38" s="10">
        <v>37694153152</v>
      </c>
      <c r="F38" s="10"/>
      <c r="G38" s="10">
        <v>29214172380.945599</v>
      </c>
      <c r="H38" s="10"/>
      <c r="I38" s="10">
        <v>0</v>
      </c>
      <c r="J38" s="10"/>
      <c r="K38" s="10">
        <v>0</v>
      </c>
      <c r="L38" s="10"/>
      <c r="M38" s="10">
        <v>-1</v>
      </c>
      <c r="N38" s="10"/>
      <c r="O38" s="10">
        <v>1</v>
      </c>
      <c r="P38" s="10"/>
      <c r="Q38" s="10">
        <v>22146975</v>
      </c>
      <c r="R38" s="10"/>
      <c r="S38" s="10">
        <v>954</v>
      </c>
      <c r="T38" s="10"/>
      <c r="U38" s="10">
        <v>37694151450</v>
      </c>
      <c r="V38" s="10"/>
      <c r="W38" s="10">
        <v>21002501275.807499</v>
      </c>
      <c r="Y38" s="15">
        <v>6.3216362997415502E-4</v>
      </c>
    </row>
    <row r="39" spans="1:25" ht="21" x14ac:dyDescent="0.25">
      <c r="A39" s="1" t="s">
        <v>45</v>
      </c>
      <c r="C39" s="10">
        <v>34274927</v>
      </c>
      <c r="D39" s="10"/>
      <c r="E39" s="10">
        <v>106800672532</v>
      </c>
      <c r="F39" s="10"/>
      <c r="G39" s="10">
        <v>97511176769.609695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34274927</v>
      </c>
      <c r="R39" s="10"/>
      <c r="S39" s="10">
        <v>3268</v>
      </c>
      <c r="T39" s="10"/>
      <c r="U39" s="10">
        <v>106800672532</v>
      </c>
      <c r="V39" s="10"/>
      <c r="W39" s="10">
        <v>111343999190.45599</v>
      </c>
      <c r="Y39" s="15">
        <v>3.3513925689011431E-3</v>
      </c>
    </row>
    <row r="40" spans="1:25" ht="21" x14ac:dyDescent="0.25">
      <c r="A40" s="1" t="s">
        <v>46</v>
      </c>
      <c r="C40" s="10">
        <v>35376691</v>
      </c>
      <c r="D40" s="10"/>
      <c r="E40" s="10">
        <v>186824305171</v>
      </c>
      <c r="F40" s="10"/>
      <c r="G40" s="10">
        <v>121850881920.826</v>
      </c>
      <c r="H40" s="10"/>
      <c r="I40" s="10">
        <v>0</v>
      </c>
      <c r="J40" s="10"/>
      <c r="K40" s="10">
        <v>0</v>
      </c>
      <c r="L40" s="10"/>
      <c r="M40" s="10">
        <v>-1</v>
      </c>
      <c r="N40" s="10"/>
      <c r="O40" s="10">
        <v>1</v>
      </c>
      <c r="P40" s="10"/>
      <c r="Q40" s="10">
        <v>35376690</v>
      </c>
      <c r="R40" s="10"/>
      <c r="S40" s="10">
        <v>2845</v>
      </c>
      <c r="T40" s="10"/>
      <c r="U40" s="10">
        <v>186824299890</v>
      </c>
      <c r="V40" s="10"/>
      <c r="W40" s="10">
        <v>100047835285.85201</v>
      </c>
      <c r="Y40" s="15">
        <v>3.0113843058404417E-3</v>
      </c>
    </row>
    <row r="41" spans="1:25" ht="21" x14ac:dyDescent="0.25">
      <c r="A41" s="1" t="s">
        <v>47</v>
      </c>
      <c r="C41" s="10">
        <v>24019962</v>
      </c>
      <c r="D41" s="10"/>
      <c r="E41" s="10">
        <v>82736163937</v>
      </c>
      <c r="F41" s="10"/>
      <c r="G41" s="10">
        <v>114466545225.923</v>
      </c>
      <c r="H41" s="10"/>
      <c r="I41" s="10">
        <v>0</v>
      </c>
      <c r="J41" s="10"/>
      <c r="K41" s="10">
        <v>0</v>
      </c>
      <c r="L41" s="10"/>
      <c r="M41" s="10">
        <v>-16965207</v>
      </c>
      <c r="N41" s="10"/>
      <c r="O41" s="10">
        <v>91572953632</v>
      </c>
      <c r="P41" s="10"/>
      <c r="Q41" s="10">
        <v>7054755</v>
      </c>
      <c r="R41" s="10"/>
      <c r="S41" s="10">
        <v>5740</v>
      </c>
      <c r="T41" s="10"/>
      <c r="U41" s="10">
        <v>24299928794</v>
      </c>
      <c r="V41" s="10"/>
      <c r="W41" s="10">
        <v>40253352652.485001</v>
      </c>
      <c r="Y41" s="15">
        <v>1.2116035703202846E-3</v>
      </c>
    </row>
    <row r="42" spans="1:25" ht="21" x14ac:dyDescent="0.25">
      <c r="A42" s="1" t="s">
        <v>48</v>
      </c>
      <c r="C42" s="10">
        <v>41604131</v>
      </c>
      <c r="D42" s="10"/>
      <c r="E42" s="10">
        <v>440169773494</v>
      </c>
      <c r="F42" s="10"/>
      <c r="G42" s="10">
        <v>523574384084.16302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41604131</v>
      </c>
      <c r="R42" s="10"/>
      <c r="S42" s="10">
        <v>12090</v>
      </c>
      <c r="T42" s="10"/>
      <c r="U42" s="10">
        <v>440169773494</v>
      </c>
      <c r="V42" s="10"/>
      <c r="W42" s="10">
        <v>500001129824.45001</v>
      </c>
      <c r="Y42" s="15">
        <v>1.5049756458536408E-2</v>
      </c>
    </row>
    <row r="43" spans="1:25" ht="21" x14ac:dyDescent="0.25">
      <c r="A43" s="1" t="s">
        <v>49</v>
      </c>
      <c r="C43" s="10">
        <v>48430936</v>
      </c>
      <c r="D43" s="10"/>
      <c r="E43" s="10">
        <v>194648945513</v>
      </c>
      <c r="F43" s="10"/>
      <c r="G43" s="10">
        <v>166862847512.15302</v>
      </c>
      <c r="H43" s="10"/>
      <c r="I43" s="10">
        <v>2333909</v>
      </c>
      <c r="J43" s="10"/>
      <c r="K43" s="10">
        <v>8609140168</v>
      </c>
      <c r="L43" s="10"/>
      <c r="M43" s="10">
        <v>0</v>
      </c>
      <c r="N43" s="10"/>
      <c r="O43" s="10">
        <v>0</v>
      </c>
      <c r="P43" s="10"/>
      <c r="Q43" s="10">
        <v>50764845</v>
      </c>
      <c r="R43" s="10"/>
      <c r="S43" s="10">
        <v>3986</v>
      </c>
      <c r="T43" s="10"/>
      <c r="U43" s="10">
        <v>203258085681</v>
      </c>
      <c r="V43" s="10"/>
      <c r="W43" s="10">
        <v>201144697570.58899</v>
      </c>
      <c r="Y43" s="15">
        <v>6.0543437420354706E-3</v>
      </c>
    </row>
    <row r="44" spans="1:25" ht="21" x14ac:dyDescent="0.25">
      <c r="A44" s="1" t="s">
        <v>50</v>
      </c>
      <c r="C44" s="10">
        <v>10766819</v>
      </c>
      <c r="D44" s="10"/>
      <c r="E44" s="10">
        <v>67647236638</v>
      </c>
      <c r="F44" s="10"/>
      <c r="G44" s="10">
        <v>47787807446.331703</v>
      </c>
      <c r="H44" s="10"/>
      <c r="I44" s="10">
        <v>1</v>
      </c>
      <c r="J44" s="10"/>
      <c r="K44" s="10">
        <v>1</v>
      </c>
      <c r="L44" s="10"/>
      <c r="M44" s="10">
        <v>-10706087</v>
      </c>
      <c r="N44" s="10"/>
      <c r="O44" s="10">
        <v>47969084476</v>
      </c>
      <c r="P44" s="10"/>
      <c r="Q44" s="10">
        <v>60733</v>
      </c>
      <c r="R44" s="10"/>
      <c r="S44" s="10">
        <v>4395</v>
      </c>
      <c r="T44" s="10"/>
      <c r="U44" s="10">
        <v>381581378</v>
      </c>
      <c r="V44" s="10"/>
      <c r="W44" s="10">
        <v>265333351.86675</v>
      </c>
      <c r="Y44" s="15">
        <v>7.9863866054137602E-6</v>
      </c>
    </row>
    <row r="45" spans="1:25" ht="21" x14ac:dyDescent="0.25">
      <c r="A45" s="1" t="s">
        <v>51</v>
      </c>
      <c r="C45" s="10">
        <v>125545427</v>
      </c>
      <c r="D45" s="10"/>
      <c r="E45" s="10">
        <v>40407844012</v>
      </c>
      <c r="F45" s="10"/>
      <c r="G45" s="10">
        <v>44428241688.528603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125545427</v>
      </c>
      <c r="R45" s="10"/>
      <c r="S45" s="10">
        <v>356</v>
      </c>
      <c r="T45" s="10"/>
      <c r="U45" s="10">
        <v>40407844012</v>
      </c>
      <c r="V45" s="10"/>
      <c r="W45" s="10">
        <v>44428241688.528603</v>
      </c>
      <c r="Y45" s="15">
        <v>1.3372654128363803E-3</v>
      </c>
    </row>
    <row r="46" spans="1:25" ht="21" x14ac:dyDescent="0.25">
      <c r="A46" s="1" t="s">
        <v>52</v>
      </c>
      <c r="C46" s="10">
        <v>231698836</v>
      </c>
      <c r="D46" s="10"/>
      <c r="E46" s="10">
        <v>242374398383</v>
      </c>
      <c r="F46" s="10"/>
      <c r="G46" s="10">
        <v>300798217671.09497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231698836</v>
      </c>
      <c r="R46" s="10"/>
      <c r="S46" s="10">
        <v>1537</v>
      </c>
      <c r="T46" s="10"/>
      <c r="U46" s="10">
        <v>242374398383</v>
      </c>
      <c r="V46" s="10"/>
      <c r="W46" s="10">
        <v>354002190321.95502</v>
      </c>
      <c r="Y46" s="15">
        <v>1.0655269423099923E-2</v>
      </c>
    </row>
    <row r="47" spans="1:25" ht="21" x14ac:dyDescent="0.25">
      <c r="A47" s="1" t="s">
        <v>53</v>
      </c>
      <c r="C47" s="10">
        <v>8397292</v>
      </c>
      <c r="D47" s="10"/>
      <c r="E47" s="10">
        <v>103919785303</v>
      </c>
      <c r="F47" s="10"/>
      <c r="G47" s="10">
        <v>196329157208.35199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8397292</v>
      </c>
      <c r="R47" s="10"/>
      <c r="S47" s="10">
        <v>25080</v>
      </c>
      <c r="T47" s="10"/>
      <c r="U47" s="10">
        <v>103919785303</v>
      </c>
      <c r="V47" s="10"/>
      <c r="W47" s="10">
        <v>209350989064.008</v>
      </c>
      <c r="Y47" s="15">
        <v>6.301348560698734E-3</v>
      </c>
    </row>
    <row r="48" spans="1:25" ht="21" x14ac:dyDescent="0.25">
      <c r="A48" s="1" t="s">
        <v>54</v>
      </c>
      <c r="C48" s="10">
        <v>23612395</v>
      </c>
      <c r="D48" s="10"/>
      <c r="E48" s="10">
        <v>222840440645</v>
      </c>
      <c r="F48" s="10"/>
      <c r="G48" s="10">
        <v>296215393771.84497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23612395</v>
      </c>
      <c r="R48" s="10"/>
      <c r="S48" s="10">
        <v>14290</v>
      </c>
      <c r="T48" s="10"/>
      <c r="U48" s="10">
        <v>222840440645</v>
      </c>
      <c r="V48" s="10"/>
      <c r="W48" s="10">
        <v>335413468858.927</v>
      </c>
      <c r="Y48" s="15">
        <v>1.0095759225608245E-2</v>
      </c>
    </row>
    <row r="49" spans="1:25" ht="21" x14ac:dyDescent="0.25">
      <c r="A49" s="1" t="s">
        <v>55</v>
      </c>
      <c r="C49" s="10">
        <v>10413082</v>
      </c>
      <c r="D49" s="10"/>
      <c r="E49" s="10">
        <v>86647988350</v>
      </c>
      <c r="F49" s="10"/>
      <c r="G49" s="10">
        <v>83430060746.526001</v>
      </c>
      <c r="H49" s="10"/>
      <c r="I49" s="10">
        <v>8330466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18743548</v>
      </c>
      <c r="R49" s="10"/>
      <c r="S49" s="10">
        <v>4250</v>
      </c>
      <c r="T49" s="10"/>
      <c r="U49" s="10">
        <v>86647988350</v>
      </c>
      <c r="V49" s="10"/>
      <c r="W49" s="10">
        <v>79186101529.949997</v>
      </c>
      <c r="Y49" s="15">
        <v>2.3834577000757993E-3</v>
      </c>
    </row>
    <row r="50" spans="1:25" ht="21" x14ac:dyDescent="0.25">
      <c r="A50" s="1" t="s">
        <v>56</v>
      </c>
      <c r="C50" s="10">
        <v>315301134</v>
      </c>
      <c r="D50" s="10"/>
      <c r="E50" s="10">
        <v>1181879877151</v>
      </c>
      <c r="F50" s="10"/>
      <c r="G50" s="10">
        <v>1654884487094.26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315301134</v>
      </c>
      <c r="R50" s="10"/>
      <c r="S50" s="10">
        <v>6440</v>
      </c>
      <c r="T50" s="10"/>
      <c r="U50" s="10">
        <v>1181879877151</v>
      </c>
      <c r="V50" s="10"/>
      <c r="W50" s="10">
        <v>2018457594107.3899</v>
      </c>
      <c r="Y50" s="15">
        <v>6.0754453142665886E-2</v>
      </c>
    </row>
    <row r="51" spans="1:25" ht="21" x14ac:dyDescent="0.25">
      <c r="A51" s="1" t="s">
        <v>57</v>
      </c>
      <c r="C51" s="10">
        <v>60975330</v>
      </c>
      <c r="D51" s="10"/>
      <c r="E51" s="10">
        <v>630360215538</v>
      </c>
      <c r="F51" s="10"/>
      <c r="G51" s="10">
        <v>1401967744571.74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60975330</v>
      </c>
      <c r="R51" s="10"/>
      <c r="S51" s="10">
        <v>25820</v>
      </c>
      <c r="T51" s="10"/>
      <c r="U51" s="10">
        <v>630360215538</v>
      </c>
      <c r="V51" s="10"/>
      <c r="W51" s="10">
        <v>1565015441627.4299</v>
      </c>
      <c r="Y51" s="15">
        <v>4.7106096057445104E-2</v>
      </c>
    </row>
    <row r="52" spans="1:25" ht="21" x14ac:dyDescent="0.25">
      <c r="A52" s="1" t="s">
        <v>58</v>
      </c>
      <c r="C52" s="10">
        <v>192452423</v>
      </c>
      <c r="D52" s="10"/>
      <c r="E52" s="10">
        <v>857152848187</v>
      </c>
      <c r="F52" s="10"/>
      <c r="G52" s="10">
        <v>1754288226032.49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192452423</v>
      </c>
      <c r="R52" s="10"/>
      <c r="S52" s="10">
        <v>10850</v>
      </c>
      <c r="T52" s="10"/>
      <c r="U52" s="10">
        <v>857152848187</v>
      </c>
      <c r="V52" s="10"/>
      <c r="W52" s="10">
        <v>2075684542252.1799</v>
      </c>
      <c r="Y52" s="15">
        <v>6.2476952515310831E-2</v>
      </c>
    </row>
    <row r="53" spans="1:25" ht="21" x14ac:dyDescent="0.25">
      <c r="A53" s="1" t="s">
        <v>59</v>
      </c>
      <c r="C53" s="10">
        <v>8302349</v>
      </c>
      <c r="D53" s="10"/>
      <c r="E53" s="10">
        <v>196757013556</v>
      </c>
      <c r="F53" s="10"/>
      <c r="G53" s="10">
        <v>536936928525.65698</v>
      </c>
      <c r="H53" s="10"/>
      <c r="I53" s="10">
        <v>0</v>
      </c>
      <c r="J53" s="10"/>
      <c r="K53" s="10">
        <v>0</v>
      </c>
      <c r="L53" s="10"/>
      <c r="M53" s="10">
        <v>-2598495</v>
      </c>
      <c r="N53" s="10"/>
      <c r="O53" s="10">
        <v>181552223488</v>
      </c>
      <c r="P53" s="10"/>
      <c r="Q53" s="10">
        <v>5703854</v>
      </c>
      <c r="R53" s="10"/>
      <c r="S53" s="10">
        <v>70750</v>
      </c>
      <c r="T53" s="10"/>
      <c r="U53" s="10">
        <v>135175391782</v>
      </c>
      <c r="V53" s="10"/>
      <c r="W53" s="10">
        <v>401146561860.52502</v>
      </c>
      <c r="Y53" s="15">
        <v>1.2074288836706734E-2</v>
      </c>
    </row>
    <row r="54" spans="1:25" ht="21" x14ac:dyDescent="0.25">
      <c r="A54" s="1" t="s">
        <v>60</v>
      </c>
      <c r="C54" s="10">
        <v>52019947</v>
      </c>
      <c r="D54" s="10"/>
      <c r="E54" s="10">
        <v>118851036667</v>
      </c>
      <c r="F54" s="10"/>
      <c r="G54" s="10">
        <v>431782076433.172</v>
      </c>
      <c r="H54" s="10"/>
      <c r="I54" s="10">
        <v>0</v>
      </c>
      <c r="J54" s="10"/>
      <c r="K54" s="10">
        <v>0</v>
      </c>
      <c r="L54" s="10"/>
      <c r="M54" s="10">
        <v>-286235</v>
      </c>
      <c r="N54" s="10"/>
      <c r="O54" s="10">
        <v>2844400001</v>
      </c>
      <c r="P54" s="10"/>
      <c r="Q54" s="10">
        <v>51733712</v>
      </c>
      <c r="R54" s="10"/>
      <c r="S54" s="10">
        <v>10500</v>
      </c>
      <c r="T54" s="10"/>
      <c r="U54" s="10">
        <v>118197069713</v>
      </c>
      <c r="V54" s="10"/>
      <c r="W54" s="10">
        <v>539971912342.79999</v>
      </c>
      <c r="Y54" s="15">
        <v>1.6252854824673091E-2</v>
      </c>
    </row>
    <row r="55" spans="1:25" ht="21" x14ac:dyDescent="0.25">
      <c r="A55" s="1" t="s">
        <v>61</v>
      </c>
      <c r="C55" s="10">
        <v>10936278</v>
      </c>
      <c r="D55" s="10"/>
      <c r="E55" s="10">
        <v>167238714027</v>
      </c>
      <c r="F55" s="10"/>
      <c r="G55" s="10">
        <v>359619532386.37201</v>
      </c>
      <c r="H55" s="10"/>
      <c r="I55" s="10">
        <v>0</v>
      </c>
      <c r="J55" s="10"/>
      <c r="K55" s="10">
        <v>0</v>
      </c>
      <c r="L55" s="10"/>
      <c r="M55" s="10">
        <v>-644437</v>
      </c>
      <c r="N55" s="10"/>
      <c r="O55" s="10">
        <v>23029802930</v>
      </c>
      <c r="P55" s="10"/>
      <c r="Q55" s="10">
        <v>10291841</v>
      </c>
      <c r="R55" s="10"/>
      <c r="S55" s="10">
        <v>35790</v>
      </c>
      <c r="T55" s="10"/>
      <c r="U55" s="10">
        <v>157383915603</v>
      </c>
      <c r="V55" s="10"/>
      <c r="W55" s="10">
        <v>366153336703.13</v>
      </c>
      <c r="Y55" s="15">
        <v>1.1021012184107113E-2</v>
      </c>
    </row>
    <row r="56" spans="1:25" ht="21" x14ac:dyDescent="0.25">
      <c r="A56" s="1" t="s">
        <v>62</v>
      </c>
      <c r="C56" s="10">
        <v>38451972</v>
      </c>
      <c r="D56" s="10"/>
      <c r="E56" s="10">
        <v>406411367866</v>
      </c>
      <c r="F56" s="10"/>
      <c r="G56" s="10">
        <v>593529581999.76501</v>
      </c>
      <c r="H56" s="10"/>
      <c r="I56" s="10">
        <v>0</v>
      </c>
      <c r="J56" s="10"/>
      <c r="K56" s="10">
        <v>0</v>
      </c>
      <c r="L56" s="10"/>
      <c r="M56" s="10">
        <v>-1500001</v>
      </c>
      <c r="N56" s="10"/>
      <c r="O56" s="10">
        <v>26436759840</v>
      </c>
      <c r="P56" s="10"/>
      <c r="Q56" s="10">
        <v>36951971</v>
      </c>
      <c r="R56" s="10"/>
      <c r="S56" s="10">
        <v>18330</v>
      </c>
      <c r="T56" s="10"/>
      <c r="U56" s="10">
        <v>390557370619</v>
      </c>
      <c r="V56" s="10"/>
      <c r="W56" s="10">
        <v>673299517140.84204</v>
      </c>
      <c r="Y56" s="15">
        <v>2.026594171932675E-2</v>
      </c>
    </row>
    <row r="57" spans="1:25" ht="21" x14ac:dyDescent="0.25">
      <c r="A57" s="1" t="s">
        <v>63</v>
      </c>
      <c r="C57" s="10">
        <v>1085372</v>
      </c>
      <c r="D57" s="10"/>
      <c r="E57" s="10">
        <v>56904148983</v>
      </c>
      <c r="F57" s="10"/>
      <c r="G57" s="10">
        <v>52057602265.949997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1085372</v>
      </c>
      <c r="R57" s="10"/>
      <c r="S57" s="10">
        <v>53050</v>
      </c>
      <c r="T57" s="10"/>
      <c r="U57" s="10">
        <v>56904148983</v>
      </c>
      <c r="V57" s="10"/>
      <c r="W57" s="10">
        <v>57236389641.629997</v>
      </c>
      <c r="Y57" s="15">
        <v>1.7227835564588864E-3</v>
      </c>
    </row>
    <row r="58" spans="1:25" ht="21" x14ac:dyDescent="0.25">
      <c r="A58" s="1" t="s">
        <v>64</v>
      </c>
      <c r="C58" s="10">
        <v>45140390</v>
      </c>
      <c r="D58" s="10"/>
      <c r="E58" s="10">
        <v>541711155359</v>
      </c>
      <c r="F58" s="10"/>
      <c r="G58" s="10">
        <v>1059872026529.79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45140390</v>
      </c>
      <c r="R58" s="10"/>
      <c r="S58" s="10">
        <v>28620</v>
      </c>
      <c r="T58" s="10"/>
      <c r="U58" s="10">
        <v>541711155359</v>
      </c>
      <c r="V58" s="10"/>
      <c r="W58" s="10">
        <v>1284231049927.29</v>
      </c>
      <c r="Y58" s="15">
        <v>3.8654641729873783E-2</v>
      </c>
    </row>
    <row r="59" spans="1:25" ht="21" x14ac:dyDescent="0.25">
      <c r="A59" s="1" t="s">
        <v>65</v>
      </c>
      <c r="C59" s="10">
        <v>12542356</v>
      </c>
      <c r="D59" s="10"/>
      <c r="E59" s="10">
        <v>246635664066</v>
      </c>
      <c r="F59" s="10"/>
      <c r="G59" s="10">
        <v>848179602631.854</v>
      </c>
      <c r="H59" s="10"/>
      <c r="I59" s="10">
        <v>0</v>
      </c>
      <c r="J59" s="10"/>
      <c r="K59" s="10">
        <v>0</v>
      </c>
      <c r="L59" s="10"/>
      <c r="M59" s="10">
        <v>-156643</v>
      </c>
      <c r="N59" s="10"/>
      <c r="O59" s="10">
        <v>11219479616</v>
      </c>
      <c r="P59" s="10"/>
      <c r="Q59" s="10">
        <v>12385713</v>
      </c>
      <c r="R59" s="10"/>
      <c r="S59" s="10">
        <v>70270</v>
      </c>
      <c r="T59" s="10"/>
      <c r="U59" s="10">
        <v>243555401460</v>
      </c>
      <c r="V59" s="10"/>
      <c r="W59" s="10">
        <v>865165505397.56494</v>
      </c>
      <c r="Y59" s="15">
        <v>2.6041001461599527E-2</v>
      </c>
    </row>
    <row r="60" spans="1:25" ht="21" x14ac:dyDescent="0.25">
      <c r="A60" s="1" t="s">
        <v>66</v>
      </c>
      <c r="C60" s="10">
        <v>57828394</v>
      </c>
      <c r="D60" s="10"/>
      <c r="E60" s="10">
        <v>112817877510</v>
      </c>
      <c r="F60" s="10"/>
      <c r="G60" s="10">
        <v>139284495379.961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57828394</v>
      </c>
      <c r="R60" s="10"/>
      <c r="S60" s="10">
        <v>2888</v>
      </c>
      <c r="T60" s="10"/>
      <c r="U60" s="10">
        <v>112817877510</v>
      </c>
      <c r="V60" s="10"/>
      <c r="W60" s="10">
        <v>166014701880.862</v>
      </c>
      <c r="Y60" s="15">
        <v>4.9969503723335858E-3</v>
      </c>
    </row>
    <row r="61" spans="1:25" ht="21" x14ac:dyDescent="0.25">
      <c r="A61" s="1" t="s">
        <v>67</v>
      </c>
      <c r="C61" s="10">
        <v>56638</v>
      </c>
      <c r="D61" s="10"/>
      <c r="E61" s="10">
        <v>345966125610</v>
      </c>
      <c r="F61" s="10"/>
      <c r="G61" s="10">
        <v>571047763678.896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56638</v>
      </c>
      <c r="R61" s="10"/>
      <c r="S61" s="10">
        <v>8308464</v>
      </c>
      <c r="T61" s="10"/>
      <c r="U61" s="10">
        <v>345966125610</v>
      </c>
      <c r="V61" s="10"/>
      <c r="W61" s="10">
        <v>469445404550.323</v>
      </c>
      <c r="Y61" s="15">
        <v>1.4130046089179818E-2</v>
      </c>
    </row>
    <row r="62" spans="1:25" ht="21" x14ac:dyDescent="0.25">
      <c r="A62" s="1" t="s">
        <v>68</v>
      </c>
      <c r="C62" s="10">
        <v>21000000</v>
      </c>
      <c r="D62" s="10"/>
      <c r="E62" s="10">
        <v>96958403721</v>
      </c>
      <c r="F62" s="10"/>
      <c r="G62" s="10">
        <v>78782438700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21000000</v>
      </c>
      <c r="R62" s="10"/>
      <c r="S62" s="10">
        <v>3615</v>
      </c>
      <c r="T62" s="10"/>
      <c r="U62" s="10">
        <v>96958403721</v>
      </c>
      <c r="V62" s="10"/>
      <c r="W62" s="10">
        <v>75463305750</v>
      </c>
      <c r="Y62" s="15">
        <v>2.2714036136124633E-3</v>
      </c>
    </row>
    <row r="63" spans="1:25" ht="21" x14ac:dyDescent="0.25">
      <c r="A63" s="1" t="s">
        <v>69</v>
      </c>
      <c r="C63" s="10">
        <v>249999</v>
      </c>
      <c r="D63" s="10"/>
      <c r="E63" s="10">
        <v>1614207914</v>
      </c>
      <c r="F63" s="10"/>
      <c r="G63" s="10">
        <v>1732125196.4714999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249999</v>
      </c>
      <c r="R63" s="10"/>
      <c r="S63" s="10">
        <v>7640</v>
      </c>
      <c r="T63" s="10"/>
      <c r="U63" s="10">
        <v>1614207914</v>
      </c>
      <c r="V63" s="10"/>
      <c r="W63" s="10">
        <v>1898627905.4579999</v>
      </c>
      <c r="Y63" s="15">
        <v>5.7147646031432479E-5</v>
      </c>
    </row>
    <row r="64" spans="1:25" ht="21" x14ac:dyDescent="0.25">
      <c r="A64" s="1" t="s">
        <v>70</v>
      </c>
      <c r="C64" s="10">
        <v>1500000</v>
      </c>
      <c r="D64" s="10"/>
      <c r="E64" s="10">
        <v>4068691020</v>
      </c>
      <c r="F64" s="10"/>
      <c r="G64" s="10">
        <v>5417075475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1500000</v>
      </c>
      <c r="R64" s="10"/>
      <c r="S64" s="10">
        <v>4621</v>
      </c>
      <c r="T64" s="10"/>
      <c r="U64" s="10">
        <v>4068691020</v>
      </c>
      <c r="V64" s="10"/>
      <c r="W64" s="10">
        <v>6890257575</v>
      </c>
      <c r="Y64" s="15">
        <v>2.0739292824546913E-4</v>
      </c>
    </row>
    <row r="65" spans="1:25" ht="21" x14ac:dyDescent="0.25">
      <c r="A65" s="1" t="s">
        <v>71</v>
      </c>
      <c r="C65" s="10">
        <v>10750602</v>
      </c>
      <c r="D65" s="10"/>
      <c r="E65" s="10">
        <v>171076326024</v>
      </c>
      <c r="F65" s="10"/>
      <c r="G65" s="10">
        <v>259257787373.10599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10750602</v>
      </c>
      <c r="R65" s="10"/>
      <c r="S65" s="10">
        <v>24980</v>
      </c>
      <c r="T65" s="10"/>
      <c r="U65" s="10">
        <v>171076326024</v>
      </c>
      <c r="V65" s="10"/>
      <c r="W65" s="10">
        <v>266952165234.138</v>
      </c>
      <c r="Y65" s="15">
        <v>8.0351119891735254E-3</v>
      </c>
    </row>
    <row r="66" spans="1:25" ht="21" x14ac:dyDescent="0.25">
      <c r="A66" s="1" t="s">
        <v>72</v>
      </c>
      <c r="C66" s="10">
        <v>19239580</v>
      </c>
      <c r="D66" s="10"/>
      <c r="E66" s="10">
        <v>209293934385</v>
      </c>
      <c r="F66" s="10"/>
      <c r="G66" s="10">
        <v>247478852217.06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19239580</v>
      </c>
      <c r="R66" s="10"/>
      <c r="S66" s="10">
        <v>13460</v>
      </c>
      <c r="T66" s="10"/>
      <c r="U66" s="10">
        <v>209293934385</v>
      </c>
      <c r="V66" s="10"/>
      <c r="W66" s="10">
        <v>257423906556.54001</v>
      </c>
      <c r="Y66" s="15">
        <v>7.7483166920866309E-3</v>
      </c>
    </row>
    <row r="67" spans="1:25" ht="21" x14ac:dyDescent="0.25">
      <c r="A67" s="1" t="s">
        <v>73</v>
      </c>
      <c r="C67" s="10">
        <v>10054271</v>
      </c>
      <c r="D67" s="10"/>
      <c r="E67" s="10">
        <v>129213103591</v>
      </c>
      <c r="F67" s="10"/>
      <c r="G67" s="10">
        <v>151016110602.88</v>
      </c>
      <c r="H67" s="10"/>
      <c r="I67" s="10">
        <v>0</v>
      </c>
      <c r="J67" s="10"/>
      <c r="K67" s="10">
        <v>0</v>
      </c>
      <c r="L67" s="10"/>
      <c r="M67" s="10">
        <v>0</v>
      </c>
      <c r="N67" s="10"/>
      <c r="O67" s="10">
        <v>0</v>
      </c>
      <c r="P67" s="10"/>
      <c r="Q67" s="10">
        <v>10054271</v>
      </c>
      <c r="R67" s="10"/>
      <c r="S67" s="10">
        <v>15840</v>
      </c>
      <c r="T67" s="10"/>
      <c r="U67" s="10">
        <v>129213103591</v>
      </c>
      <c r="V67" s="10"/>
      <c r="W67" s="10">
        <v>158312057706.79199</v>
      </c>
      <c r="Y67" s="15">
        <v>4.7651050584095588E-3</v>
      </c>
    </row>
    <row r="68" spans="1:25" ht="21" x14ac:dyDescent="0.25">
      <c r="A68" s="1" t="s">
        <v>74</v>
      </c>
      <c r="C68" s="10">
        <v>46941043</v>
      </c>
      <c r="D68" s="10"/>
      <c r="E68" s="10">
        <v>352085628281</v>
      </c>
      <c r="F68" s="10"/>
      <c r="G68" s="10">
        <v>213244169139.26599</v>
      </c>
      <c r="H68" s="10"/>
      <c r="I68" s="10">
        <v>0</v>
      </c>
      <c r="J68" s="10"/>
      <c r="K68" s="10">
        <v>0</v>
      </c>
      <c r="L68" s="10"/>
      <c r="M68" s="10">
        <v>-6654703</v>
      </c>
      <c r="N68" s="10"/>
      <c r="O68" s="10">
        <v>30321583161</v>
      </c>
      <c r="P68" s="10"/>
      <c r="Q68" s="10">
        <v>40286340</v>
      </c>
      <c r="R68" s="10"/>
      <c r="S68" s="10">
        <v>4557</v>
      </c>
      <c r="T68" s="10"/>
      <c r="U68" s="10">
        <v>302171413793</v>
      </c>
      <c r="V68" s="10"/>
      <c r="W68" s="10">
        <v>182492521514.289</v>
      </c>
      <c r="Y68" s="15">
        <v>5.4929235965097672E-3</v>
      </c>
    </row>
    <row r="69" spans="1:25" ht="21" x14ac:dyDescent="0.25">
      <c r="A69" s="1" t="s">
        <v>75</v>
      </c>
      <c r="C69" s="10">
        <v>428819844</v>
      </c>
      <c r="D69" s="10"/>
      <c r="E69" s="10">
        <v>723775913767</v>
      </c>
      <c r="F69" s="10"/>
      <c r="G69" s="10">
        <v>1647953502678.4199</v>
      </c>
      <c r="H69" s="10"/>
      <c r="I69" s="10">
        <v>0</v>
      </c>
      <c r="J69" s="10"/>
      <c r="K69" s="10">
        <v>0</v>
      </c>
      <c r="L69" s="10"/>
      <c r="M69" s="10">
        <v>-2000000</v>
      </c>
      <c r="N69" s="10"/>
      <c r="O69" s="10">
        <v>8438255949</v>
      </c>
      <c r="P69" s="10"/>
      <c r="Q69" s="10">
        <v>426819844</v>
      </c>
      <c r="R69" s="10"/>
      <c r="S69" s="10">
        <v>4351</v>
      </c>
      <c r="T69" s="10"/>
      <c r="U69" s="10">
        <v>720400249493</v>
      </c>
      <c r="V69" s="10"/>
      <c r="W69" s="10">
        <v>1846043437053.6001</v>
      </c>
      <c r="Y69" s="15">
        <v>5.5564882721946207E-2</v>
      </c>
    </row>
    <row r="70" spans="1:25" ht="21" x14ac:dyDescent="0.25">
      <c r="A70" s="1" t="s">
        <v>76</v>
      </c>
      <c r="C70" s="10">
        <v>29800000</v>
      </c>
      <c r="D70" s="10"/>
      <c r="E70" s="10">
        <v>50069057514</v>
      </c>
      <c r="F70" s="10"/>
      <c r="G70" s="10">
        <v>55542543750</v>
      </c>
      <c r="H70" s="10"/>
      <c r="I70" s="10">
        <v>6000000</v>
      </c>
      <c r="J70" s="10"/>
      <c r="K70" s="10">
        <v>13477695634</v>
      </c>
      <c r="L70" s="10"/>
      <c r="M70" s="10">
        <v>0</v>
      </c>
      <c r="N70" s="10"/>
      <c r="O70" s="10">
        <v>0</v>
      </c>
      <c r="P70" s="10"/>
      <c r="Q70" s="10">
        <v>35800000</v>
      </c>
      <c r="R70" s="10"/>
      <c r="S70" s="10">
        <v>2275</v>
      </c>
      <c r="T70" s="10"/>
      <c r="U70" s="10">
        <v>63546753148</v>
      </c>
      <c r="V70" s="10"/>
      <c r="W70" s="10">
        <v>80960402250</v>
      </c>
      <c r="Y70" s="15">
        <v>2.4368631668401117E-3</v>
      </c>
    </row>
    <row r="71" spans="1:25" ht="21" x14ac:dyDescent="0.25">
      <c r="A71" s="1" t="s">
        <v>77</v>
      </c>
      <c r="C71" s="10">
        <v>84593632</v>
      </c>
      <c r="D71" s="10"/>
      <c r="E71" s="10">
        <v>105798529195</v>
      </c>
      <c r="F71" s="10"/>
      <c r="G71" s="10">
        <v>106121958460.675</v>
      </c>
      <c r="H71" s="10"/>
      <c r="I71" s="10">
        <v>0</v>
      </c>
      <c r="J71" s="10"/>
      <c r="K71" s="10">
        <v>0</v>
      </c>
      <c r="L71" s="10"/>
      <c r="M71" s="10">
        <v>0</v>
      </c>
      <c r="N71" s="10"/>
      <c r="O71" s="10">
        <v>0</v>
      </c>
      <c r="P71" s="10"/>
      <c r="Q71" s="10">
        <v>84593632</v>
      </c>
      <c r="R71" s="10"/>
      <c r="S71" s="10">
        <v>1251</v>
      </c>
      <c r="T71" s="10"/>
      <c r="U71" s="10">
        <v>105798529195</v>
      </c>
      <c r="V71" s="10"/>
      <c r="W71" s="10">
        <v>105196965161.89</v>
      </c>
      <c r="Y71" s="15">
        <v>3.1663702568420992E-3</v>
      </c>
    </row>
    <row r="72" spans="1:25" ht="21" x14ac:dyDescent="0.25">
      <c r="A72" s="1" t="s">
        <v>78</v>
      </c>
      <c r="C72" s="10">
        <v>31837702</v>
      </c>
      <c r="D72" s="10"/>
      <c r="E72" s="10">
        <v>804431938801</v>
      </c>
      <c r="F72" s="10"/>
      <c r="G72" s="10">
        <v>1829269871505.1799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31837702</v>
      </c>
      <c r="R72" s="10"/>
      <c r="S72" s="10">
        <v>64080</v>
      </c>
      <c r="T72" s="10"/>
      <c r="U72" s="10">
        <v>804431938801</v>
      </c>
      <c r="V72" s="10"/>
      <c r="W72" s="10">
        <v>2028020992492.25</v>
      </c>
      <c r="Y72" s="15">
        <v>6.1042306125435417E-2</v>
      </c>
    </row>
    <row r="73" spans="1:25" ht="21" x14ac:dyDescent="0.25">
      <c r="A73" s="1" t="s">
        <v>79</v>
      </c>
      <c r="C73" s="10">
        <v>25125252</v>
      </c>
      <c r="D73" s="10"/>
      <c r="E73" s="10">
        <v>325364067288</v>
      </c>
      <c r="F73" s="10"/>
      <c r="G73" s="10">
        <v>143610601315.95001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25125252</v>
      </c>
      <c r="R73" s="10"/>
      <c r="S73" s="10">
        <v>5710</v>
      </c>
      <c r="T73" s="10"/>
      <c r="U73" s="10">
        <v>325364067288</v>
      </c>
      <c r="V73" s="10"/>
      <c r="W73" s="10">
        <v>142611571045.92599</v>
      </c>
      <c r="Y73" s="15">
        <v>4.2925291252121807E-3</v>
      </c>
    </row>
    <row r="74" spans="1:25" ht="21" x14ac:dyDescent="0.25">
      <c r="A74" s="1" t="s">
        <v>80</v>
      </c>
      <c r="C74" s="10">
        <v>27038968</v>
      </c>
      <c r="D74" s="10"/>
      <c r="E74" s="10">
        <v>141273308250</v>
      </c>
      <c r="F74" s="10"/>
      <c r="G74" s="10">
        <v>255879380056.608</v>
      </c>
      <c r="H74" s="10"/>
      <c r="I74" s="10">
        <v>0</v>
      </c>
      <c r="J74" s="10"/>
      <c r="K74" s="10">
        <v>0</v>
      </c>
      <c r="L74" s="10"/>
      <c r="M74" s="10">
        <v>0</v>
      </c>
      <c r="N74" s="10"/>
      <c r="O74" s="10">
        <v>0</v>
      </c>
      <c r="P74" s="10"/>
      <c r="Q74" s="10">
        <v>27038968</v>
      </c>
      <c r="R74" s="10"/>
      <c r="S74" s="10">
        <v>9520</v>
      </c>
      <c r="T74" s="10"/>
      <c r="U74" s="10">
        <v>141273308250</v>
      </c>
      <c r="V74" s="10"/>
      <c r="W74" s="10">
        <v>255879380056.608</v>
      </c>
      <c r="Y74" s="15">
        <v>7.701827301800866E-3</v>
      </c>
    </row>
    <row r="75" spans="1:25" ht="21" x14ac:dyDescent="0.25">
      <c r="A75" s="1" t="s">
        <v>81</v>
      </c>
      <c r="C75" s="10">
        <v>9859100</v>
      </c>
      <c r="D75" s="10"/>
      <c r="E75" s="10">
        <v>443566313687</v>
      </c>
      <c r="F75" s="10"/>
      <c r="G75" s="10">
        <v>158277079433.25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9859100</v>
      </c>
      <c r="R75" s="10"/>
      <c r="S75" s="10">
        <v>15210</v>
      </c>
      <c r="T75" s="10"/>
      <c r="U75" s="10">
        <v>443566313687</v>
      </c>
      <c r="V75" s="10"/>
      <c r="W75" s="10">
        <v>149064667379.54999</v>
      </c>
      <c r="Y75" s="15">
        <v>4.4867637427591714E-3</v>
      </c>
    </row>
    <row r="76" spans="1:25" ht="21" x14ac:dyDescent="0.25">
      <c r="A76" s="1" t="s">
        <v>82</v>
      </c>
      <c r="C76" s="10">
        <v>800000</v>
      </c>
      <c r="D76" s="10"/>
      <c r="E76" s="10">
        <v>11043818685</v>
      </c>
      <c r="F76" s="10"/>
      <c r="G76" s="10">
        <v>10950454800</v>
      </c>
      <c r="H76" s="10"/>
      <c r="I76" s="10"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800000</v>
      </c>
      <c r="R76" s="10"/>
      <c r="S76" s="10">
        <v>14210</v>
      </c>
      <c r="T76" s="10"/>
      <c r="U76" s="10">
        <v>11043818685</v>
      </c>
      <c r="V76" s="10"/>
      <c r="W76" s="10">
        <v>11300360400</v>
      </c>
      <c r="Y76" s="15">
        <v>3.401345752426593E-4</v>
      </c>
    </row>
    <row r="77" spans="1:25" ht="21" x14ac:dyDescent="0.25">
      <c r="A77" s="1" t="s">
        <v>83</v>
      </c>
      <c r="C77" s="10">
        <v>105890232</v>
      </c>
      <c r="D77" s="10"/>
      <c r="E77" s="10">
        <v>286193014761</v>
      </c>
      <c r="F77" s="10"/>
      <c r="G77" s="10">
        <v>244940450773.30899</v>
      </c>
      <c r="H77" s="10"/>
      <c r="I77" s="10">
        <v>1</v>
      </c>
      <c r="J77" s="10"/>
      <c r="K77" s="10">
        <v>1</v>
      </c>
      <c r="L77" s="10"/>
      <c r="M77" s="10">
        <v>-1</v>
      </c>
      <c r="N77" s="10"/>
      <c r="O77" s="10">
        <v>1</v>
      </c>
      <c r="P77" s="10"/>
      <c r="Q77" s="10">
        <v>105890232</v>
      </c>
      <c r="R77" s="10"/>
      <c r="S77" s="10">
        <v>2191</v>
      </c>
      <c r="T77" s="10"/>
      <c r="U77" s="10">
        <v>286193012059</v>
      </c>
      <c r="V77" s="10"/>
      <c r="W77" s="10">
        <v>230625065597.04401</v>
      </c>
      <c r="Y77" s="15">
        <v>6.9416864551648284E-3</v>
      </c>
    </row>
    <row r="78" spans="1:25" ht="21" x14ac:dyDescent="0.25">
      <c r="A78" s="1" t="s">
        <v>84</v>
      </c>
      <c r="C78" s="10">
        <v>36027209</v>
      </c>
      <c r="D78" s="10"/>
      <c r="E78" s="10">
        <v>194035964954</v>
      </c>
      <c r="F78" s="10"/>
      <c r="G78" s="10">
        <v>325180651726.56598</v>
      </c>
      <c r="H78" s="10"/>
      <c r="I78" s="10">
        <v>10555947</v>
      </c>
      <c r="J78" s="10"/>
      <c r="K78" s="10">
        <v>0</v>
      </c>
      <c r="L78" s="10"/>
      <c r="M78" s="10">
        <v>-5532250</v>
      </c>
      <c r="N78" s="10"/>
      <c r="O78" s="10">
        <v>54875535924</v>
      </c>
      <c r="P78" s="10"/>
      <c r="Q78" s="10">
        <v>41050906</v>
      </c>
      <c r="R78" s="10"/>
      <c r="S78" s="10">
        <v>7221</v>
      </c>
      <c r="T78" s="10"/>
      <c r="U78" s="10">
        <v>164240277287</v>
      </c>
      <c r="V78" s="10"/>
      <c r="W78" s="10">
        <v>294664842102.255</v>
      </c>
      <c r="Y78" s="15">
        <v>8.8692481796771531E-3</v>
      </c>
    </row>
    <row r="79" spans="1:25" ht="21" x14ac:dyDescent="0.25">
      <c r="A79" s="1" t="s">
        <v>85</v>
      </c>
      <c r="C79" s="10">
        <v>92075843</v>
      </c>
      <c r="D79" s="10"/>
      <c r="E79" s="10">
        <v>155688455285</v>
      </c>
      <c r="F79" s="10"/>
      <c r="G79" s="10">
        <v>144065058989.552</v>
      </c>
      <c r="H79" s="10"/>
      <c r="I79" s="10">
        <v>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92075843</v>
      </c>
      <c r="R79" s="10"/>
      <c r="S79" s="10">
        <v>1843</v>
      </c>
      <c r="T79" s="10"/>
      <c r="U79" s="10">
        <v>155688455285</v>
      </c>
      <c r="V79" s="10"/>
      <c r="W79" s="10">
        <v>168686088766.03799</v>
      </c>
      <c r="Y79" s="15">
        <v>5.0773576346982577E-3</v>
      </c>
    </row>
    <row r="80" spans="1:25" ht="21" x14ac:dyDescent="0.25">
      <c r="A80" s="1" t="s">
        <v>86</v>
      </c>
      <c r="C80" s="10">
        <v>20091077</v>
      </c>
      <c r="D80" s="10"/>
      <c r="E80" s="10">
        <v>254398447024</v>
      </c>
      <c r="F80" s="10"/>
      <c r="G80" s="10">
        <v>265022270668.849</v>
      </c>
      <c r="H80" s="10"/>
      <c r="I80" s="10">
        <v>0</v>
      </c>
      <c r="J80" s="10"/>
      <c r="K80" s="10">
        <v>0</v>
      </c>
      <c r="L80" s="10"/>
      <c r="M80" s="10">
        <v>0</v>
      </c>
      <c r="N80" s="10"/>
      <c r="O80" s="10">
        <v>0</v>
      </c>
      <c r="P80" s="10"/>
      <c r="Q80" s="10">
        <v>20091077</v>
      </c>
      <c r="R80" s="10"/>
      <c r="S80" s="10">
        <v>14280</v>
      </c>
      <c r="T80" s="10"/>
      <c r="U80" s="10">
        <v>254398447024</v>
      </c>
      <c r="V80" s="10"/>
      <c r="W80" s="10">
        <v>285193521111.61798</v>
      </c>
      <c r="Y80" s="15">
        <v>8.5841666753618383E-3</v>
      </c>
    </row>
    <row r="81" spans="1:25" ht="21" x14ac:dyDescent="0.25">
      <c r="A81" s="1" t="s">
        <v>87</v>
      </c>
      <c r="C81" s="10">
        <v>46713330</v>
      </c>
      <c r="D81" s="10"/>
      <c r="E81" s="10">
        <v>321005101955</v>
      </c>
      <c r="F81" s="10"/>
      <c r="G81" s="10">
        <v>273040067836.62</v>
      </c>
      <c r="H81" s="10"/>
      <c r="I81" s="10">
        <v>0</v>
      </c>
      <c r="J81" s="10"/>
      <c r="K81" s="10">
        <v>0</v>
      </c>
      <c r="L81" s="10"/>
      <c r="M81" s="10">
        <v>0</v>
      </c>
      <c r="N81" s="10"/>
      <c r="O81" s="10">
        <v>0</v>
      </c>
      <c r="P81" s="10"/>
      <c r="Q81" s="10">
        <v>46713330</v>
      </c>
      <c r="R81" s="10"/>
      <c r="S81" s="10">
        <v>6940</v>
      </c>
      <c r="T81" s="10"/>
      <c r="U81" s="10">
        <v>321005101955</v>
      </c>
      <c r="V81" s="10"/>
      <c r="W81" s="10">
        <v>322261576664.31</v>
      </c>
      <c r="Y81" s="15">
        <v>9.6998945711275521E-3</v>
      </c>
    </row>
    <row r="82" spans="1:25" ht="21" x14ac:dyDescent="0.25">
      <c r="A82" s="1" t="s">
        <v>88</v>
      </c>
      <c r="C82" s="10">
        <v>22742425</v>
      </c>
      <c r="D82" s="10"/>
      <c r="E82" s="10">
        <v>239957351755</v>
      </c>
      <c r="F82" s="10"/>
      <c r="G82" s="10">
        <v>153502260408.78799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22742425</v>
      </c>
      <c r="R82" s="10"/>
      <c r="S82" s="10">
        <v>8160</v>
      </c>
      <c r="T82" s="10"/>
      <c r="U82" s="10">
        <v>239957351755</v>
      </c>
      <c r="V82" s="10"/>
      <c r="W82" s="10">
        <v>184473997781.39999</v>
      </c>
      <c r="Y82" s="15">
        <v>5.5525649322380691E-3</v>
      </c>
    </row>
    <row r="83" spans="1:25" ht="21" x14ac:dyDescent="0.25">
      <c r="A83" s="1" t="s">
        <v>89</v>
      </c>
      <c r="C83" s="10">
        <v>5218094</v>
      </c>
      <c r="D83" s="10"/>
      <c r="E83" s="10">
        <v>49133158820</v>
      </c>
      <c r="F83" s="10"/>
      <c r="G83" s="10">
        <v>44919821310.461998</v>
      </c>
      <c r="H83" s="10"/>
      <c r="I83" s="10">
        <v>388223</v>
      </c>
      <c r="J83" s="10"/>
      <c r="K83" s="10">
        <v>3186050355</v>
      </c>
      <c r="L83" s="10"/>
      <c r="M83" s="10">
        <v>0</v>
      </c>
      <c r="N83" s="10"/>
      <c r="O83" s="10">
        <v>0</v>
      </c>
      <c r="P83" s="10"/>
      <c r="Q83" s="10">
        <v>5606317</v>
      </c>
      <c r="R83" s="10"/>
      <c r="S83" s="10">
        <v>8800</v>
      </c>
      <c r="T83" s="10"/>
      <c r="U83" s="10">
        <v>52319209175</v>
      </c>
      <c r="V83" s="10"/>
      <c r="W83" s="10">
        <v>49042042841.879997</v>
      </c>
      <c r="Y83" s="15">
        <v>1.4761382664445952E-3</v>
      </c>
    </row>
    <row r="84" spans="1:25" ht="21" x14ac:dyDescent="0.25">
      <c r="A84" s="1" t="s">
        <v>90</v>
      </c>
      <c r="C84" s="10">
        <v>250000</v>
      </c>
      <c r="D84" s="10"/>
      <c r="E84" s="10">
        <v>3653564425</v>
      </c>
      <c r="F84" s="10"/>
      <c r="G84" s="10">
        <v>3484145250</v>
      </c>
      <c r="H84" s="10"/>
      <c r="I84" s="10">
        <v>0</v>
      </c>
      <c r="J84" s="10"/>
      <c r="K84" s="10">
        <v>0</v>
      </c>
      <c r="L84" s="10"/>
      <c r="M84" s="10">
        <v>0</v>
      </c>
      <c r="N84" s="10"/>
      <c r="O84" s="10">
        <v>0</v>
      </c>
      <c r="P84" s="10"/>
      <c r="Q84" s="10">
        <v>250000</v>
      </c>
      <c r="R84" s="10"/>
      <c r="S84" s="10">
        <v>15150</v>
      </c>
      <c r="T84" s="10"/>
      <c r="U84" s="10">
        <v>3653564425</v>
      </c>
      <c r="V84" s="10"/>
      <c r="W84" s="10">
        <v>3764964375</v>
      </c>
      <c r="Y84" s="15">
        <v>1.1332333776667594E-4</v>
      </c>
    </row>
    <row r="85" spans="1:25" ht="21" x14ac:dyDescent="0.25">
      <c r="A85" s="1" t="s">
        <v>91</v>
      </c>
      <c r="C85" s="10">
        <v>29278060</v>
      </c>
      <c r="D85" s="10"/>
      <c r="E85" s="10">
        <v>125163899698</v>
      </c>
      <c r="F85" s="10"/>
      <c r="G85" s="10">
        <v>100582924756.608</v>
      </c>
      <c r="H85" s="10"/>
      <c r="I85" s="10">
        <v>1597543</v>
      </c>
      <c r="J85" s="10"/>
      <c r="K85" s="10">
        <v>6088074240</v>
      </c>
      <c r="L85" s="10"/>
      <c r="M85" s="10">
        <v>0</v>
      </c>
      <c r="N85" s="10"/>
      <c r="O85" s="10">
        <v>0</v>
      </c>
      <c r="P85" s="10"/>
      <c r="Q85" s="10">
        <v>30875603</v>
      </c>
      <c r="R85" s="10"/>
      <c r="S85" s="10">
        <v>4010</v>
      </c>
      <c r="T85" s="10"/>
      <c r="U85" s="10">
        <v>131251973938</v>
      </c>
      <c r="V85" s="10"/>
      <c r="W85" s="10">
        <v>123074491580.22099</v>
      </c>
      <c r="Y85" s="15">
        <v>3.7044738782707068E-3</v>
      </c>
    </row>
    <row r="86" spans="1:25" ht="21" x14ac:dyDescent="0.25">
      <c r="A86" s="1" t="s">
        <v>92</v>
      </c>
      <c r="C86" s="10">
        <v>182702419</v>
      </c>
      <c r="D86" s="10"/>
      <c r="E86" s="10">
        <v>375390247283</v>
      </c>
      <c r="F86" s="10"/>
      <c r="G86" s="10">
        <v>438419429811.177</v>
      </c>
      <c r="H86" s="10"/>
      <c r="I86" s="10">
        <v>0</v>
      </c>
      <c r="J86" s="10"/>
      <c r="K86" s="10">
        <v>0</v>
      </c>
      <c r="L86" s="10"/>
      <c r="M86" s="10">
        <v>0</v>
      </c>
      <c r="N86" s="10"/>
      <c r="O86" s="10">
        <v>0</v>
      </c>
      <c r="P86" s="10"/>
      <c r="Q86" s="10">
        <v>182702419</v>
      </c>
      <c r="R86" s="10"/>
      <c r="S86" s="10">
        <v>3086</v>
      </c>
      <c r="T86" s="10"/>
      <c r="U86" s="10">
        <v>375390247283</v>
      </c>
      <c r="V86" s="10"/>
      <c r="W86" s="10">
        <v>560464938027.04797</v>
      </c>
      <c r="Y86" s="15">
        <v>1.686968352214973E-2</v>
      </c>
    </row>
    <row r="87" spans="1:25" ht="21" x14ac:dyDescent="0.25">
      <c r="A87" s="1" t="s">
        <v>93</v>
      </c>
      <c r="C87" s="10">
        <v>75393207</v>
      </c>
      <c r="D87" s="10"/>
      <c r="E87" s="10">
        <v>269710326701</v>
      </c>
      <c r="F87" s="10"/>
      <c r="G87" s="10">
        <v>216365110486.776</v>
      </c>
      <c r="H87" s="10"/>
      <c r="I87" s="10">
        <v>5742847</v>
      </c>
      <c r="J87" s="10"/>
      <c r="K87" s="10">
        <v>16814561969</v>
      </c>
      <c r="L87" s="10"/>
      <c r="M87" s="10">
        <v>0</v>
      </c>
      <c r="N87" s="10"/>
      <c r="O87" s="10">
        <v>0</v>
      </c>
      <c r="P87" s="10"/>
      <c r="Q87" s="10">
        <v>81136054</v>
      </c>
      <c r="R87" s="10"/>
      <c r="S87" s="10">
        <v>2975</v>
      </c>
      <c r="T87" s="10"/>
      <c r="U87" s="10">
        <v>286524888670</v>
      </c>
      <c r="V87" s="10"/>
      <c r="W87" s="10">
        <v>239943551074.133</v>
      </c>
      <c r="Y87" s="15">
        <v>7.222167695360898E-3</v>
      </c>
    </row>
    <row r="88" spans="1:25" ht="21" x14ac:dyDescent="0.25">
      <c r="A88" s="1" t="s">
        <v>94</v>
      </c>
      <c r="C88" s="10">
        <v>2967658</v>
      </c>
      <c r="D88" s="10"/>
      <c r="E88" s="10">
        <v>88086934975</v>
      </c>
      <c r="F88" s="10"/>
      <c r="G88" s="10">
        <v>77290011394.380005</v>
      </c>
      <c r="H88" s="10"/>
      <c r="I88" s="10">
        <v>439666</v>
      </c>
      <c r="J88" s="10"/>
      <c r="K88" s="10">
        <v>12122159656</v>
      </c>
      <c r="L88" s="10"/>
      <c r="M88" s="10">
        <v>0</v>
      </c>
      <c r="N88" s="10"/>
      <c r="O88" s="10">
        <v>0</v>
      </c>
      <c r="P88" s="10"/>
      <c r="Q88" s="10">
        <v>3407324</v>
      </c>
      <c r="R88" s="10"/>
      <c r="S88" s="10">
        <v>30400</v>
      </c>
      <c r="T88" s="10"/>
      <c r="U88" s="10">
        <v>100209094631</v>
      </c>
      <c r="V88" s="10"/>
      <c r="W88" s="10">
        <v>102966332834.88</v>
      </c>
      <c r="Y88" s="15">
        <v>3.0992294620166448E-3</v>
      </c>
    </row>
    <row r="89" spans="1:25" ht="21" x14ac:dyDescent="0.25">
      <c r="A89" s="1" t="s">
        <v>95</v>
      </c>
      <c r="C89" s="10">
        <v>139290035</v>
      </c>
      <c r="D89" s="10"/>
      <c r="E89" s="10">
        <v>249781577535</v>
      </c>
      <c r="F89" s="10"/>
      <c r="G89" s="10">
        <v>704767809795.00696</v>
      </c>
      <c r="H89" s="10"/>
      <c r="I89" s="10">
        <v>0</v>
      </c>
      <c r="J89" s="10"/>
      <c r="K89" s="10">
        <v>0</v>
      </c>
      <c r="L89" s="10"/>
      <c r="M89" s="10">
        <v>0</v>
      </c>
      <c r="N89" s="10"/>
      <c r="O89" s="10">
        <v>0</v>
      </c>
      <c r="P89" s="10"/>
      <c r="Q89" s="10">
        <v>139290035</v>
      </c>
      <c r="R89" s="10"/>
      <c r="S89" s="10">
        <v>6130</v>
      </c>
      <c r="T89" s="10"/>
      <c r="U89" s="10">
        <v>249781577535</v>
      </c>
      <c r="V89" s="10"/>
      <c r="W89" s="10">
        <v>848767519458.427</v>
      </c>
      <c r="Y89" s="15">
        <v>2.5547431187305993E-2</v>
      </c>
    </row>
    <row r="90" spans="1:25" ht="21" x14ac:dyDescent="0.25">
      <c r="A90" s="1" t="s">
        <v>96</v>
      </c>
      <c r="C90" s="10">
        <v>0</v>
      </c>
      <c r="D90" s="10"/>
      <c r="E90" s="10">
        <v>0</v>
      </c>
      <c r="F90" s="10"/>
      <c r="G90" s="10">
        <v>0</v>
      </c>
      <c r="H90" s="10"/>
      <c r="I90" s="10">
        <v>600000</v>
      </c>
      <c r="J90" s="10"/>
      <c r="K90" s="10">
        <v>7721158524</v>
      </c>
      <c r="L90" s="10"/>
      <c r="M90" s="10">
        <v>0</v>
      </c>
      <c r="N90" s="10"/>
      <c r="O90" s="10">
        <v>0</v>
      </c>
      <c r="P90" s="10"/>
      <c r="Q90" s="10">
        <v>600000</v>
      </c>
      <c r="R90" s="10"/>
      <c r="S90" s="10">
        <v>13950</v>
      </c>
      <c r="T90" s="10"/>
      <c r="U90" s="10">
        <v>7721158524</v>
      </c>
      <c r="V90" s="10"/>
      <c r="W90" s="10">
        <v>8320198500</v>
      </c>
      <c r="Y90" s="15">
        <v>2.5043335633190169E-4</v>
      </c>
    </row>
    <row r="91" spans="1:25" ht="21" x14ac:dyDescent="0.25">
      <c r="A91" s="1" t="s">
        <v>97</v>
      </c>
      <c r="C91" s="10">
        <v>0</v>
      </c>
      <c r="D91" s="10"/>
      <c r="E91" s="10">
        <v>0</v>
      </c>
      <c r="F91" s="10"/>
      <c r="G91" s="10">
        <v>0</v>
      </c>
      <c r="H91" s="10"/>
      <c r="I91" s="10">
        <v>163600000</v>
      </c>
      <c r="J91" s="10"/>
      <c r="K91" s="10">
        <v>86555847606</v>
      </c>
      <c r="L91" s="10"/>
      <c r="M91" s="10">
        <v>0</v>
      </c>
      <c r="N91" s="10"/>
      <c r="O91" s="10">
        <v>0</v>
      </c>
      <c r="P91" s="10"/>
      <c r="Q91" s="10">
        <v>163600000</v>
      </c>
      <c r="R91" s="10"/>
      <c r="S91" s="10">
        <v>628</v>
      </c>
      <c r="T91" s="10"/>
      <c r="U91" s="10">
        <v>86555847606</v>
      </c>
      <c r="V91" s="10"/>
      <c r="W91" s="10">
        <v>102129492240</v>
      </c>
      <c r="Y91" s="15">
        <v>3.0740410246385477E-3</v>
      </c>
    </row>
    <row r="92" spans="1:25" ht="21" x14ac:dyDescent="0.25">
      <c r="A92" s="1" t="s">
        <v>98</v>
      </c>
      <c r="C92" s="10">
        <v>0</v>
      </c>
      <c r="D92" s="10"/>
      <c r="E92" s="10">
        <v>0</v>
      </c>
      <c r="F92" s="10"/>
      <c r="G92" s="10">
        <v>0</v>
      </c>
      <c r="H92" s="10"/>
      <c r="I92" s="10">
        <v>69000000</v>
      </c>
      <c r="J92" s="10"/>
      <c r="K92" s="10">
        <v>0</v>
      </c>
      <c r="L92" s="10"/>
      <c r="M92" s="10">
        <v>0</v>
      </c>
      <c r="N92" s="10"/>
      <c r="O92" s="10">
        <v>0</v>
      </c>
      <c r="P92" s="10"/>
      <c r="Q92" s="10">
        <v>69000000</v>
      </c>
      <c r="R92" s="10"/>
      <c r="S92" s="10">
        <v>4440</v>
      </c>
      <c r="T92" s="10"/>
      <c r="U92" s="10">
        <v>299240251326</v>
      </c>
      <c r="V92" s="10"/>
      <c r="W92" s="10">
        <v>304537158000</v>
      </c>
      <c r="Y92" s="15">
        <v>9.1663994081053052E-3</v>
      </c>
    </row>
    <row r="93" spans="1:25" ht="21" x14ac:dyDescent="0.25">
      <c r="A93" s="1" t="s">
        <v>99</v>
      </c>
      <c r="C93" s="10">
        <v>0</v>
      </c>
      <c r="D93" s="10"/>
      <c r="E93" s="10">
        <v>0</v>
      </c>
      <c r="F93" s="10"/>
      <c r="G93" s="10">
        <v>0</v>
      </c>
      <c r="H93" s="10"/>
      <c r="I93" s="10">
        <v>69000000</v>
      </c>
      <c r="J93" s="10"/>
      <c r="K93" s="10">
        <v>299240251320</v>
      </c>
      <c r="L93" s="10"/>
      <c r="M93" s="10">
        <v>-69000000</v>
      </c>
      <c r="N93" s="10"/>
      <c r="O93" s="10">
        <v>0</v>
      </c>
      <c r="P93" s="10"/>
      <c r="Q93" s="10">
        <v>0</v>
      </c>
      <c r="R93" s="10"/>
      <c r="S93" s="10">
        <v>0</v>
      </c>
      <c r="T93" s="10"/>
      <c r="U93" s="10">
        <v>0</v>
      </c>
      <c r="V93" s="10"/>
      <c r="W93" s="10">
        <v>0</v>
      </c>
      <c r="Y93" s="15">
        <v>0</v>
      </c>
    </row>
    <row r="94" spans="1:25" ht="21" x14ac:dyDescent="0.25">
      <c r="A94" s="1" t="s">
        <v>100</v>
      </c>
      <c r="C94" s="2" t="s">
        <v>100</v>
      </c>
      <c r="E94" s="4">
        <f>SUM(E9:E93)</f>
        <v>19421500539086</v>
      </c>
      <c r="F94" s="1"/>
      <c r="G94" s="4">
        <f>SUM(G9:G93)</f>
        <v>27162050637206.719</v>
      </c>
      <c r="H94" s="1"/>
      <c r="I94" s="1" t="s">
        <v>100</v>
      </c>
      <c r="J94" s="1"/>
      <c r="K94" s="4">
        <f>SUM(K9:K93)</f>
        <v>592973740117</v>
      </c>
      <c r="L94" s="1"/>
      <c r="M94" s="1" t="s">
        <v>100</v>
      </c>
      <c r="N94" s="1"/>
      <c r="O94" s="4">
        <f>SUM(O9:O93)</f>
        <v>478260079023</v>
      </c>
      <c r="P94" s="1"/>
      <c r="Q94" s="1" t="s">
        <v>100</v>
      </c>
      <c r="R94" s="1"/>
      <c r="S94" s="1" t="s">
        <v>100</v>
      </c>
      <c r="T94" s="1"/>
      <c r="U94" s="4">
        <f>SUM(U9:U93)</f>
        <v>19743833930164</v>
      </c>
      <c r="V94" s="1"/>
      <c r="W94" s="4">
        <f>SUM(W9:W93)</f>
        <v>30646177137809.367</v>
      </c>
      <c r="X94" s="1"/>
      <c r="Y94" s="18">
        <f>SUM(Y9:Y93)</f>
        <v>0.92243292024386081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M14" sqref="M14"/>
    </sheetView>
  </sheetViews>
  <sheetFormatPr defaultRowHeight="18.75" x14ac:dyDescent="0.25"/>
  <cols>
    <col min="1" max="1" width="35.71093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</row>
    <row r="4" spans="1:5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5" spans="1:5" ht="26.25" x14ac:dyDescent="0.25">
      <c r="C5" s="1"/>
      <c r="D5" s="1"/>
      <c r="E5" s="19" t="s">
        <v>200</v>
      </c>
    </row>
    <row r="6" spans="1:5" ht="26.25" x14ac:dyDescent="0.25">
      <c r="A6" s="20" t="s">
        <v>172</v>
      </c>
      <c r="C6" s="20" t="s">
        <v>122</v>
      </c>
      <c r="D6" s="1"/>
      <c r="E6" s="20" t="s">
        <v>201</v>
      </c>
    </row>
    <row r="7" spans="1:5" ht="26.25" x14ac:dyDescent="0.25">
      <c r="A7" s="20" t="s">
        <v>172</v>
      </c>
      <c r="C7" s="20" t="s">
        <v>109</v>
      </c>
      <c r="E7" s="20" t="s">
        <v>109</v>
      </c>
    </row>
    <row r="8" spans="1:5" ht="21" x14ac:dyDescent="0.25">
      <c r="A8" s="1" t="s">
        <v>173</v>
      </c>
      <c r="C8" s="3">
        <v>0</v>
      </c>
      <c r="E8" s="3">
        <v>37318389448</v>
      </c>
    </row>
    <row r="9" spans="1:5" ht="21" x14ac:dyDescent="0.25">
      <c r="A9" s="1" t="s">
        <v>174</v>
      </c>
      <c r="C9" s="3">
        <v>0</v>
      </c>
      <c r="E9" s="3">
        <v>1040310</v>
      </c>
    </row>
    <row r="10" spans="1:5" ht="21" x14ac:dyDescent="0.25">
      <c r="A10" s="1" t="s">
        <v>100</v>
      </c>
      <c r="C10" s="4">
        <f>SUM(C8:C9)</f>
        <v>0</v>
      </c>
      <c r="D10" s="1"/>
      <c r="E10" s="4">
        <f>SUM(E8:E9)</f>
        <v>37319429758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7654-3E0B-407D-A0C5-BA753E88389A}">
  <dimension ref="A2:M29"/>
  <sheetViews>
    <sheetView rightToLeft="1" topLeftCell="A4" workbookViewId="0">
      <selection activeCell="M21" sqref="M21"/>
    </sheetView>
  </sheetViews>
  <sheetFormatPr defaultRowHeight="18.75" x14ac:dyDescent="0.25"/>
  <cols>
    <col min="1" max="1" width="25.285156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</row>
    <row r="3" spans="1:13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</row>
    <row r="4" spans="1:13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</row>
    <row r="6" spans="1:13" ht="27" thickBot="1" x14ac:dyDescent="0.3">
      <c r="A6" s="9" t="s">
        <v>121</v>
      </c>
      <c r="C6" s="20" t="s">
        <v>122</v>
      </c>
      <c r="D6" s="20" t="s">
        <v>122</v>
      </c>
      <c r="E6" s="20" t="s">
        <v>122</v>
      </c>
      <c r="F6" s="20" t="s">
        <v>122</v>
      </c>
      <c r="G6" s="20" t="s">
        <v>122</v>
      </c>
      <c r="I6" s="20" t="s">
        <v>123</v>
      </c>
      <c r="J6" s="20" t="s">
        <v>123</v>
      </c>
      <c r="K6" s="20" t="s">
        <v>123</v>
      </c>
      <c r="L6" s="20" t="s">
        <v>123</v>
      </c>
      <c r="M6" s="20" t="s">
        <v>123</v>
      </c>
    </row>
    <row r="7" spans="1:13" ht="27" thickBot="1" x14ac:dyDescent="0.3">
      <c r="A7" s="9" t="s">
        <v>124</v>
      </c>
      <c r="C7" s="9" t="s">
        <v>125</v>
      </c>
      <c r="E7" s="9" t="s">
        <v>126</v>
      </c>
      <c r="G7" s="9" t="s">
        <v>127</v>
      </c>
      <c r="I7" s="9" t="s">
        <v>125</v>
      </c>
      <c r="K7" s="9" t="s">
        <v>126</v>
      </c>
      <c r="M7" s="9" t="s">
        <v>127</v>
      </c>
    </row>
    <row r="8" spans="1:13" ht="21" x14ac:dyDescent="0.25">
      <c r="A8" s="1" t="s">
        <v>112</v>
      </c>
      <c r="C8" s="10">
        <v>0</v>
      </c>
      <c r="D8" s="10"/>
      <c r="E8" s="10">
        <v>0</v>
      </c>
      <c r="F8" s="10"/>
      <c r="G8" s="10">
        <f>+C8-E8</f>
        <v>0</v>
      </c>
      <c r="H8" s="10"/>
      <c r="I8" s="10">
        <v>133799258</v>
      </c>
      <c r="J8" s="10"/>
      <c r="K8" s="10">
        <v>0</v>
      </c>
      <c r="L8" s="10"/>
      <c r="M8" s="10">
        <f>+I8-K8</f>
        <v>133799258</v>
      </c>
    </row>
    <row r="9" spans="1:13" ht="21" x14ac:dyDescent="0.25">
      <c r="A9" s="1" t="s">
        <v>113</v>
      </c>
      <c r="C9" s="10">
        <v>6757</v>
      </c>
      <c r="D9" s="10"/>
      <c r="E9" s="10">
        <v>0</v>
      </c>
      <c r="F9" s="10"/>
      <c r="G9" s="10">
        <f t="shared" ref="G9:G22" si="0">+C9-E9</f>
        <v>6757</v>
      </c>
      <c r="H9" s="10"/>
      <c r="I9" s="10">
        <v>7743780</v>
      </c>
      <c r="J9" s="10"/>
      <c r="K9" s="10">
        <v>0</v>
      </c>
      <c r="L9" s="10"/>
      <c r="M9" s="10">
        <f t="shared" ref="M9:M22" si="1">+I9-K9</f>
        <v>7743780</v>
      </c>
    </row>
    <row r="10" spans="1:13" ht="21" x14ac:dyDescent="0.25">
      <c r="A10" s="1" t="s">
        <v>114</v>
      </c>
      <c r="C10" s="10">
        <v>2041563878</v>
      </c>
      <c r="D10" s="10"/>
      <c r="E10" s="10">
        <v>0</v>
      </c>
      <c r="F10" s="10"/>
      <c r="G10" s="10">
        <f t="shared" si="0"/>
        <v>2041563878</v>
      </c>
      <c r="H10" s="10"/>
      <c r="I10" s="10">
        <v>46886134365</v>
      </c>
      <c r="J10" s="10"/>
      <c r="K10" s="10">
        <v>0</v>
      </c>
      <c r="L10" s="10"/>
      <c r="M10" s="10">
        <f t="shared" si="1"/>
        <v>46886134365</v>
      </c>
    </row>
    <row r="11" spans="1:13" ht="21" x14ac:dyDescent="0.25">
      <c r="A11" s="1" t="s">
        <v>115</v>
      </c>
      <c r="C11" s="10">
        <v>1130272101</v>
      </c>
      <c r="D11" s="10"/>
      <c r="E11" s="10">
        <v>0</v>
      </c>
      <c r="F11" s="10"/>
      <c r="G11" s="10">
        <f t="shared" si="0"/>
        <v>1130272101</v>
      </c>
      <c r="H11" s="10"/>
      <c r="I11" s="10">
        <v>8508004343</v>
      </c>
      <c r="J11" s="10"/>
      <c r="K11" s="10">
        <v>885754</v>
      </c>
      <c r="L11" s="10"/>
      <c r="M11" s="10">
        <f t="shared" si="1"/>
        <v>8507118589</v>
      </c>
    </row>
    <row r="12" spans="1:13" ht="21" x14ac:dyDescent="0.25">
      <c r="A12" s="1" t="s">
        <v>116</v>
      </c>
      <c r="C12" s="10">
        <v>19398</v>
      </c>
      <c r="D12" s="10"/>
      <c r="E12" s="10">
        <v>0</v>
      </c>
      <c r="F12" s="10"/>
      <c r="G12" s="10">
        <f t="shared" si="0"/>
        <v>19398</v>
      </c>
      <c r="H12" s="10"/>
      <c r="I12" s="10">
        <v>291180</v>
      </c>
      <c r="J12" s="10"/>
      <c r="K12" s="10">
        <v>0</v>
      </c>
      <c r="L12" s="10"/>
      <c r="M12" s="10">
        <f t="shared" si="1"/>
        <v>291180</v>
      </c>
    </row>
    <row r="13" spans="1:13" ht="21" x14ac:dyDescent="0.25">
      <c r="A13" s="1" t="s">
        <v>116</v>
      </c>
      <c r="C13" s="10">
        <v>0</v>
      </c>
      <c r="D13" s="10"/>
      <c r="E13" s="10">
        <v>0</v>
      </c>
      <c r="F13" s="10"/>
      <c r="G13" s="10">
        <f t="shared" si="0"/>
        <v>0</v>
      </c>
      <c r="H13" s="10"/>
      <c r="I13" s="10">
        <v>34933060157</v>
      </c>
      <c r="J13" s="10"/>
      <c r="K13" s="10">
        <v>0</v>
      </c>
      <c r="L13" s="10"/>
      <c r="M13" s="10">
        <f t="shared" si="1"/>
        <v>34933060157</v>
      </c>
    </row>
    <row r="14" spans="1:13" ht="21" x14ac:dyDescent="0.25">
      <c r="A14" s="1" t="s">
        <v>116</v>
      </c>
      <c r="C14" s="10">
        <v>0</v>
      </c>
      <c r="D14" s="10"/>
      <c r="E14" s="10">
        <v>0</v>
      </c>
      <c r="F14" s="10"/>
      <c r="G14" s="10">
        <f t="shared" si="0"/>
        <v>0</v>
      </c>
      <c r="H14" s="10"/>
      <c r="I14" s="10">
        <v>14942622950</v>
      </c>
      <c r="J14" s="10"/>
      <c r="K14" s="10">
        <v>0</v>
      </c>
      <c r="L14" s="10"/>
      <c r="M14" s="10">
        <f t="shared" si="1"/>
        <v>14942622950</v>
      </c>
    </row>
    <row r="15" spans="1:13" ht="21" x14ac:dyDescent="0.25">
      <c r="A15" s="1" t="s">
        <v>129</v>
      </c>
      <c r="C15" s="10">
        <v>0</v>
      </c>
      <c r="D15" s="10"/>
      <c r="E15" s="10">
        <v>0</v>
      </c>
      <c r="F15" s="10"/>
      <c r="G15" s="10">
        <f t="shared" si="0"/>
        <v>0</v>
      </c>
      <c r="H15" s="10"/>
      <c r="I15" s="10">
        <v>14881147540</v>
      </c>
      <c r="J15" s="10"/>
      <c r="K15" s="10">
        <v>0</v>
      </c>
      <c r="L15" s="10"/>
      <c r="M15" s="10">
        <f t="shared" si="1"/>
        <v>14881147540</v>
      </c>
    </row>
    <row r="16" spans="1:13" ht="21" x14ac:dyDescent="0.25">
      <c r="A16" s="1" t="s">
        <v>117</v>
      </c>
      <c r="C16" s="10">
        <v>2546526686</v>
      </c>
      <c r="D16" s="10"/>
      <c r="E16" s="10">
        <v>1265761</v>
      </c>
      <c r="F16" s="10"/>
      <c r="G16" s="10">
        <f t="shared" si="0"/>
        <v>2545260925</v>
      </c>
      <c r="H16" s="10"/>
      <c r="I16" s="10">
        <v>38594341068</v>
      </c>
      <c r="J16" s="10"/>
      <c r="K16" s="10">
        <v>17112818</v>
      </c>
      <c r="L16" s="10"/>
      <c r="M16" s="10">
        <f t="shared" si="1"/>
        <v>38577228250</v>
      </c>
    </row>
    <row r="17" spans="1:13" ht="21" x14ac:dyDescent="0.25">
      <c r="A17" s="1" t="s">
        <v>113</v>
      </c>
      <c r="C17" s="10">
        <v>0</v>
      </c>
      <c r="D17" s="10"/>
      <c r="E17" s="10">
        <v>0</v>
      </c>
      <c r="F17" s="10"/>
      <c r="G17" s="10">
        <f t="shared" si="0"/>
        <v>0</v>
      </c>
      <c r="H17" s="10"/>
      <c r="I17" s="10">
        <v>24657534245</v>
      </c>
      <c r="J17" s="10"/>
      <c r="K17" s="10">
        <v>0</v>
      </c>
      <c r="L17" s="10"/>
      <c r="M17" s="10">
        <f t="shared" si="1"/>
        <v>24657534245</v>
      </c>
    </row>
    <row r="18" spans="1:13" ht="21" x14ac:dyDescent="0.25">
      <c r="A18" s="1" t="s">
        <v>113</v>
      </c>
      <c r="C18" s="10">
        <v>0</v>
      </c>
      <c r="D18" s="10"/>
      <c r="E18" s="10">
        <v>0</v>
      </c>
      <c r="F18" s="10"/>
      <c r="G18" s="10">
        <f t="shared" si="0"/>
        <v>0</v>
      </c>
      <c r="H18" s="10"/>
      <c r="I18" s="10">
        <v>27082191784</v>
      </c>
      <c r="J18" s="10"/>
      <c r="K18" s="10">
        <v>0</v>
      </c>
      <c r="L18" s="10"/>
      <c r="M18" s="10">
        <f t="shared" si="1"/>
        <v>27082191784</v>
      </c>
    </row>
    <row r="19" spans="1:13" ht="21" x14ac:dyDescent="0.25">
      <c r="A19" s="1" t="s">
        <v>113</v>
      </c>
      <c r="C19" s="10">
        <v>6520781864</v>
      </c>
      <c r="D19" s="10"/>
      <c r="E19" s="10">
        <v>1975973</v>
      </c>
      <c r="F19" s="10"/>
      <c r="G19" s="10">
        <f t="shared" si="0"/>
        <v>6518805891</v>
      </c>
      <c r="H19" s="10"/>
      <c r="I19" s="10">
        <v>28849315056</v>
      </c>
      <c r="J19" s="10"/>
      <c r="K19" s="10">
        <v>38816626</v>
      </c>
      <c r="L19" s="10"/>
      <c r="M19" s="10">
        <f t="shared" si="1"/>
        <v>28810498430</v>
      </c>
    </row>
    <row r="20" spans="1:13" ht="21" x14ac:dyDescent="0.25">
      <c r="A20" s="1" t="s">
        <v>116</v>
      </c>
      <c r="C20" s="10">
        <v>0</v>
      </c>
      <c r="D20" s="10"/>
      <c r="E20" s="10">
        <v>0</v>
      </c>
      <c r="F20" s="10"/>
      <c r="G20" s="10">
        <f t="shared" si="0"/>
        <v>0</v>
      </c>
      <c r="H20" s="10"/>
      <c r="I20" s="10">
        <v>32459016390</v>
      </c>
      <c r="J20" s="10"/>
      <c r="K20" s="10">
        <v>0</v>
      </c>
      <c r="L20" s="10"/>
      <c r="M20" s="10">
        <f t="shared" si="1"/>
        <v>32459016390</v>
      </c>
    </row>
    <row r="21" spans="1:13" ht="21" x14ac:dyDescent="0.25">
      <c r="A21" s="1" t="s">
        <v>118</v>
      </c>
      <c r="C21" s="10">
        <v>9184979787</v>
      </c>
      <c r="D21" s="10"/>
      <c r="E21" s="10">
        <v>0</v>
      </c>
      <c r="F21" s="10"/>
      <c r="G21" s="10">
        <f t="shared" si="0"/>
        <v>9184979787</v>
      </c>
      <c r="H21" s="10"/>
      <c r="I21" s="10">
        <v>31011619122</v>
      </c>
      <c r="J21" s="10"/>
      <c r="K21" s="10">
        <v>15899889</v>
      </c>
      <c r="L21" s="10"/>
      <c r="M21" s="10">
        <f t="shared" si="1"/>
        <v>30995719233</v>
      </c>
    </row>
    <row r="22" spans="1:13" ht="21.75" thickBot="1" x14ac:dyDescent="0.3">
      <c r="A22" s="1" t="s">
        <v>119</v>
      </c>
      <c r="C22" s="10">
        <v>12527397259</v>
      </c>
      <c r="D22" s="10"/>
      <c r="E22" s="10">
        <v>44832538</v>
      </c>
      <c r="F22" s="10"/>
      <c r="G22" s="10">
        <f t="shared" si="0"/>
        <v>12482564721</v>
      </c>
      <c r="H22" s="10"/>
      <c r="I22" s="10">
        <v>27390785230</v>
      </c>
      <c r="J22" s="10"/>
      <c r="K22" s="10">
        <v>121096338</v>
      </c>
      <c r="L22" s="10"/>
      <c r="M22" s="10">
        <f t="shared" si="1"/>
        <v>27269688892</v>
      </c>
    </row>
    <row r="23" spans="1:13" ht="21.75" thickBot="1" x14ac:dyDescent="0.3">
      <c r="A23" s="1" t="s">
        <v>100</v>
      </c>
      <c r="C23" s="11">
        <f>SUM(C8:C22)</f>
        <v>33951547730</v>
      </c>
      <c r="D23" s="12"/>
      <c r="E23" s="11">
        <f>SUM(E8:E22)</f>
        <v>48074272</v>
      </c>
      <c r="F23" s="12"/>
      <c r="G23" s="11">
        <f>SUM(G8:G22)</f>
        <v>33903473458</v>
      </c>
      <c r="H23" s="12"/>
      <c r="I23" s="11">
        <f>SUM(I8:I22)</f>
        <v>330337606468</v>
      </c>
      <c r="J23" s="12"/>
      <c r="K23" s="11">
        <f>SUM(K8:K22)</f>
        <v>193811425</v>
      </c>
      <c r="L23" s="12"/>
      <c r="M23" s="11">
        <f>SUM(M8:M22)</f>
        <v>330143795043</v>
      </c>
    </row>
    <row r="24" spans="1:13" ht="19.5" thickTop="1" x14ac:dyDescent="0.25"/>
    <row r="25" spans="1:13" x14ac:dyDescent="0.25">
      <c r="I25" s="3"/>
    </row>
    <row r="26" spans="1:13" x14ac:dyDescent="0.25">
      <c r="E26" s="3"/>
    </row>
    <row r="27" spans="1:13" x14ac:dyDescent="0.45">
      <c r="E27" s="13"/>
      <c r="M27" s="3"/>
    </row>
    <row r="28" spans="1:13" x14ac:dyDescent="0.25">
      <c r="E28" s="3"/>
    </row>
    <row r="29" spans="1:13" x14ac:dyDescent="0.25">
      <c r="E29" s="3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0"/>
  <sheetViews>
    <sheetView rightToLeft="1" topLeftCell="A58" workbookViewId="0">
      <selection activeCell="M93" sqref="M93"/>
    </sheetView>
  </sheetViews>
  <sheetFormatPr defaultRowHeight="18.75" x14ac:dyDescent="0.25"/>
  <cols>
    <col min="1" max="1" width="30" style="2" customWidth="1"/>
    <col min="2" max="2" width="1" style="2" customWidth="1"/>
    <col min="3" max="3" width="18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3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5703125" style="2" bestFit="1" customWidth="1"/>
    <col min="20" max="16384" width="9.140625" style="2"/>
  </cols>
  <sheetData>
    <row r="2" spans="1:17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  <c r="N3" s="21" t="s">
        <v>120</v>
      </c>
      <c r="O3" s="21" t="s">
        <v>120</v>
      </c>
      <c r="P3" s="21" t="s">
        <v>120</v>
      </c>
      <c r="Q3" s="21" t="s">
        <v>120</v>
      </c>
    </row>
    <row r="4" spans="1:17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7" thickBot="1" x14ac:dyDescent="0.3">
      <c r="A6" s="20" t="s">
        <v>3</v>
      </c>
      <c r="C6" s="20" t="s">
        <v>122</v>
      </c>
      <c r="D6" s="20" t="s">
        <v>122</v>
      </c>
      <c r="E6" s="20" t="s">
        <v>122</v>
      </c>
      <c r="F6" s="20" t="s">
        <v>122</v>
      </c>
      <c r="G6" s="20" t="s">
        <v>122</v>
      </c>
      <c r="H6" s="20" t="s">
        <v>122</v>
      </c>
      <c r="I6" s="20" t="s">
        <v>122</v>
      </c>
      <c r="K6" s="20" t="s">
        <v>123</v>
      </c>
      <c r="L6" s="20" t="s">
        <v>123</v>
      </c>
      <c r="M6" s="20" t="s">
        <v>123</v>
      </c>
      <c r="N6" s="20" t="s">
        <v>123</v>
      </c>
      <c r="O6" s="20" t="s">
        <v>123</v>
      </c>
      <c r="P6" s="20" t="s">
        <v>123</v>
      </c>
      <c r="Q6" s="20" t="s">
        <v>123</v>
      </c>
    </row>
    <row r="7" spans="1:17" ht="27" thickBot="1" x14ac:dyDescent="0.3">
      <c r="A7" s="20" t="s">
        <v>3</v>
      </c>
      <c r="C7" s="20" t="s">
        <v>7</v>
      </c>
      <c r="E7" s="20" t="s">
        <v>151</v>
      </c>
      <c r="G7" s="20" t="s">
        <v>152</v>
      </c>
      <c r="I7" s="20" t="s">
        <v>154</v>
      </c>
      <c r="K7" s="20" t="s">
        <v>7</v>
      </c>
      <c r="M7" s="20" t="s">
        <v>151</v>
      </c>
      <c r="O7" s="20" t="s">
        <v>152</v>
      </c>
      <c r="Q7" s="20" t="s">
        <v>154</v>
      </c>
    </row>
    <row r="8" spans="1:17" ht="21" x14ac:dyDescent="0.25">
      <c r="A8" s="1" t="s">
        <v>75</v>
      </c>
      <c r="C8" s="3">
        <v>2000000</v>
      </c>
      <c r="E8" s="3">
        <v>8438255949</v>
      </c>
      <c r="G8" s="3">
        <v>5979091467</v>
      </c>
      <c r="I8" s="3">
        <v>2459164482</v>
      </c>
      <c r="K8" s="3">
        <v>14000000</v>
      </c>
      <c r="M8" s="3">
        <v>71259280392</v>
      </c>
      <c r="O8" s="3">
        <v>55804853685</v>
      </c>
      <c r="Q8" s="3">
        <v>15454426707</v>
      </c>
    </row>
    <row r="9" spans="1:17" ht="21" x14ac:dyDescent="0.25">
      <c r="A9" s="1" t="s">
        <v>65</v>
      </c>
      <c r="C9" s="3">
        <v>156643</v>
      </c>
      <c r="E9" s="3">
        <v>11219479616</v>
      </c>
      <c r="G9" s="3">
        <v>5739506509</v>
      </c>
      <c r="I9" s="3">
        <v>5479973107</v>
      </c>
      <c r="K9" s="3">
        <v>356643</v>
      </c>
      <c r="M9" s="3">
        <v>19877657671</v>
      </c>
      <c r="O9" s="3">
        <v>13067643119</v>
      </c>
      <c r="Q9" s="3">
        <v>6810014552</v>
      </c>
    </row>
    <row r="10" spans="1:17" ht="21" x14ac:dyDescent="0.25">
      <c r="A10" s="1" t="s">
        <v>62</v>
      </c>
      <c r="C10" s="3">
        <v>1500001</v>
      </c>
      <c r="E10" s="3">
        <v>26436759840</v>
      </c>
      <c r="G10" s="3">
        <v>14711328356</v>
      </c>
      <c r="I10" s="3">
        <v>11725431484</v>
      </c>
      <c r="K10" s="3">
        <v>1500001</v>
      </c>
      <c r="M10" s="3">
        <v>26436759840</v>
      </c>
      <c r="O10" s="3">
        <v>14711328356</v>
      </c>
      <c r="Q10" s="3">
        <v>11725431484</v>
      </c>
    </row>
    <row r="11" spans="1:17" ht="21" x14ac:dyDescent="0.25">
      <c r="A11" s="1" t="s">
        <v>61</v>
      </c>
      <c r="C11" s="3">
        <v>644437</v>
      </c>
      <c r="E11" s="3">
        <v>23029802930</v>
      </c>
      <c r="G11" s="3">
        <v>13644835380</v>
      </c>
      <c r="I11" s="3">
        <v>9384967550</v>
      </c>
      <c r="K11" s="3">
        <v>644437</v>
      </c>
      <c r="M11" s="3">
        <v>23029802930</v>
      </c>
      <c r="O11" s="3">
        <v>13644835380</v>
      </c>
      <c r="Q11" s="3">
        <v>9384967550</v>
      </c>
    </row>
    <row r="12" spans="1:17" ht="21" x14ac:dyDescent="0.25">
      <c r="A12" s="1" t="s">
        <v>23</v>
      </c>
      <c r="C12" s="3">
        <v>1</v>
      </c>
      <c r="E12" s="3">
        <v>1</v>
      </c>
      <c r="G12" s="3">
        <v>2918</v>
      </c>
      <c r="I12" s="3">
        <v>-2917</v>
      </c>
      <c r="K12" s="3">
        <v>30000001</v>
      </c>
      <c r="M12" s="3">
        <v>108573920479</v>
      </c>
      <c r="O12" s="3">
        <v>120777077914</v>
      </c>
      <c r="Q12" s="3">
        <v>-12203157435</v>
      </c>
    </row>
    <row r="13" spans="1:17" ht="21" x14ac:dyDescent="0.25">
      <c r="A13" s="1" t="s">
        <v>74</v>
      </c>
      <c r="C13" s="3">
        <v>6654703</v>
      </c>
      <c r="E13" s="3">
        <v>30321583161</v>
      </c>
      <c r="G13" s="3">
        <v>43130501039</v>
      </c>
      <c r="I13" s="3">
        <v>-12808917878</v>
      </c>
      <c r="K13" s="3">
        <v>19993271</v>
      </c>
      <c r="M13" s="3">
        <v>104479073735</v>
      </c>
      <c r="O13" s="3">
        <v>129580507998</v>
      </c>
      <c r="Q13" s="3">
        <v>-25101434263</v>
      </c>
    </row>
    <row r="14" spans="1:17" ht="21" x14ac:dyDescent="0.25">
      <c r="A14" s="1" t="s">
        <v>60</v>
      </c>
      <c r="C14" s="3">
        <v>286235</v>
      </c>
      <c r="E14" s="3">
        <v>2844400001</v>
      </c>
      <c r="G14" s="3">
        <v>1710036721</v>
      </c>
      <c r="I14" s="3">
        <v>1134363280</v>
      </c>
      <c r="K14" s="3">
        <v>286235</v>
      </c>
      <c r="M14" s="3">
        <v>2844400001</v>
      </c>
      <c r="O14" s="3">
        <v>1710036721</v>
      </c>
      <c r="Q14" s="3">
        <v>1134363280</v>
      </c>
    </row>
    <row r="15" spans="1:17" ht="21" x14ac:dyDescent="0.25">
      <c r="A15" s="1" t="s">
        <v>46</v>
      </c>
      <c r="C15" s="3">
        <v>1</v>
      </c>
      <c r="E15" s="3">
        <v>1</v>
      </c>
      <c r="G15" s="3">
        <v>5281</v>
      </c>
      <c r="I15" s="3">
        <v>-5280</v>
      </c>
      <c r="K15" s="3">
        <v>1</v>
      </c>
      <c r="M15" s="3">
        <v>1</v>
      </c>
      <c r="O15" s="3">
        <v>5281</v>
      </c>
      <c r="Q15" s="3">
        <v>-5280</v>
      </c>
    </row>
    <row r="16" spans="1:17" ht="21" x14ac:dyDescent="0.25">
      <c r="A16" s="1" t="s">
        <v>83</v>
      </c>
      <c r="C16" s="3">
        <v>1</v>
      </c>
      <c r="E16" s="3">
        <v>1</v>
      </c>
      <c r="G16" s="3">
        <v>2703</v>
      </c>
      <c r="I16" s="3">
        <v>-2702</v>
      </c>
      <c r="K16" s="3">
        <v>2</v>
      </c>
      <c r="M16" s="3">
        <v>2</v>
      </c>
      <c r="O16" s="3">
        <v>5762</v>
      </c>
      <c r="Q16" s="3">
        <v>-5760</v>
      </c>
    </row>
    <row r="17" spans="1:17" ht="21" x14ac:dyDescent="0.25">
      <c r="A17" s="1" t="s">
        <v>47</v>
      </c>
      <c r="C17" s="3">
        <v>16965207</v>
      </c>
      <c r="E17" s="3">
        <v>91572953632</v>
      </c>
      <c r="G17" s="3">
        <v>58436235143</v>
      </c>
      <c r="I17" s="3">
        <v>33136718489</v>
      </c>
      <c r="K17" s="3">
        <v>18465207</v>
      </c>
      <c r="M17" s="3">
        <v>98270862579</v>
      </c>
      <c r="O17" s="3">
        <v>63602947974</v>
      </c>
      <c r="Q17" s="3">
        <v>34667914605</v>
      </c>
    </row>
    <row r="18" spans="1:17" ht="21" x14ac:dyDescent="0.25">
      <c r="A18" s="1" t="s">
        <v>84</v>
      </c>
      <c r="C18" s="3">
        <v>5532250</v>
      </c>
      <c r="E18" s="3">
        <v>54875535924</v>
      </c>
      <c r="G18" s="3">
        <v>34095865267</v>
      </c>
      <c r="I18" s="3">
        <v>20779670657</v>
      </c>
      <c r="K18" s="3">
        <v>17540618</v>
      </c>
      <c r="M18" s="3">
        <v>147535130409</v>
      </c>
      <c r="O18" s="3">
        <v>108104758172</v>
      </c>
      <c r="Q18" s="3">
        <v>39430372237</v>
      </c>
    </row>
    <row r="19" spans="1:17" ht="21" x14ac:dyDescent="0.25">
      <c r="A19" s="1" t="s">
        <v>44</v>
      </c>
      <c r="C19" s="3">
        <v>1</v>
      </c>
      <c r="E19" s="3">
        <v>1</v>
      </c>
      <c r="G19" s="3">
        <v>1702</v>
      </c>
      <c r="I19" s="3">
        <v>-1701</v>
      </c>
      <c r="K19" s="3">
        <v>1</v>
      </c>
      <c r="M19" s="3">
        <v>1</v>
      </c>
      <c r="O19" s="3">
        <v>1702</v>
      </c>
      <c r="Q19" s="3">
        <v>-1701</v>
      </c>
    </row>
    <row r="20" spans="1:17" ht="21" x14ac:dyDescent="0.25">
      <c r="A20" s="1" t="s">
        <v>59</v>
      </c>
      <c r="C20" s="3">
        <v>2598495</v>
      </c>
      <c r="E20" s="3">
        <v>181552223488</v>
      </c>
      <c r="G20" s="3">
        <v>95006810404</v>
      </c>
      <c r="I20" s="3">
        <v>86545413084</v>
      </c>
      <c r="K20" s="3">
        <v>2662389</v>
      </c>
      <c r="M20" s="3">
        <v>183888459870</v>
      </c>
      <c r="O20" s="3">
        <v>97250669440</v>
      </c>
      <c r="Q20" s="3">
        <v>86637790430</v>
      </c>
    </row>
    <row r="21" spans="1:17" ht="21" x14ac:dyDescent="0.25">
      <c r="A21" s="1" t="s">
        <v>50</v>
      </c>
      <c r="C21" s="3">
        <v>10706087</v>
      </c>
      <c r="E21" s="3">
        <v>47969084476</v>
      </c>
      <c r="G21" s="3">
        <v>-27731060738</v>
      </c>
      <c r="I21" s="3">
        <v>75700145214</v>
      </c>
      <c r="K21" s="3">
        <v>10706087</v>
      </c>
      <c r="M21" s="3">
        <v>47969084476</v>
      </c>
      <c r="O21" s="3">
        <v>-27731060738</v>
      </c>
      <c r="Q21" s="3">
        <v>75700145214</v>
      </c>
    </row>
    <row r="22" spans="1:17" ht="21" x14ac:dyDescent="0.25">
      <c r="A22" s="1" t="s">
        <v>34</v>
      </c>
      <c r="C22" s="3">
        <v>1</v>
      </c>
      <c r="E22" s="3">
        <v>1</v>
      </c>
      <c r="G22" s="3">
        <v>1191</v>
      </c>
      <c r="I22" s="3">
        <v>-1190</v>
      </c>
      <c r="K22" s="3">
        <v>1216450</v>
      </c>
      <c r="M22" s="3">
        <v>24498267775</v>
      </c>
      <c r="O22" s="3">
        <v>23968777339</v>
      </c>
      <c r="Q22" s="3">
        <v>529490436</v>
      </c>
    </row>
    <row r="23" spans="1:17" ht="21" x14ac:dyDescent="0.25">
      <c r="A23" s="1" t="s">
        <v>43</v>
      </c>
      <c r="C23" s="3">
        <v>29171774</v>
      </c>
      <c r="E23" s="3">
        <v>38039993296</v>
      </c>
      <c r="G23" s="3">
        <v>38039993296</v>
      </c>
      <c r="I23" s="3">
        <v>0</v>
      </c>
      <c r="K23" s="3">
        <v>29171774</v>
      </c>
      <c r="M23" s="3">
        <v>38039993296</v>
      </c>
      <c r="O23" s="3">
        <v>38039993296</v>
      </c>
      <c r="Q23" s="3">
        <v>0</v>
      </c>
    </row>
    <row r="24" spans="1:17" ht="21" x14ac:dyDescent="0.25">
      <c r="A24" s="1" t="s">
        <v>99</v>
      </c>
      <c r="C24" s="3">
        <v>69000000</v>
      </c>
      <c r="E24" s="3">
        <v>299240251320</v>
      </c>
      <c r="G24" s="3">
        <v>299240251320</v>
      </c>
      <c r="I24" s="3">
        <v>0</v>
      </c>
      <c r="K24" s="3">
        <v>69000000</v>
      </c>
      <c r="M24" s="3">
        <v>299240251320</v>
      </c>
      <c r="O24" s="3">
        <v>299240251320</v>
      </c>
      <c r="Q24" s="3">
        <v>0</v>
      </c>
    </row>
    <row r="25" spans="1:17" ht="21" x14ac:dyDescent="0.25">
      <c r="A25" s="1" t="s">
        <v>36</v>
      </c>
      <c r="C25" s="3">
        <v>1</v>
      </c>
      <c r="E25" s="3">
        <v>1</v>
      </c>
      <c r="G25" s="3">
        <v>3533</v>
      </c>
      <c r="I25" s="3">
        <v>-3532</v>
      </c>
      <c r="K25" s="3">
        <v>1</v>
      </c>
      <c r="M25" s="3">
        <v>1</v>
      </c>
      <c r="O25" s="3">
        <v>3533</v>
      </c>
      <c r="Q25" s="3">
        <v>-3532</v>
      </c>
    </row>
    <row r="26" spans="1:17" ht="21" x14ac:dyDescent="0.25">
      <c r="A26" s="1" t="s">
        <v>56</v>
      </c>
      <c r="C26" s="3">
        <v>0</v>
      </c>
      <c r="E26" s="3">
        <v>0</v>
      </c>
      <c r="G26" s="3">
        <v>0</v>
      </c>
      <c r="I26" s="3">
        <v>0</v>
      </c>
      <c r="K26" s="3">
        <v>28651970</v>
      </c>
      <c r="M26" s="3">
        <v>196148341471</v>
      </c>
      <c r="O26" s="3">
        <v>123257258646</v>
      </c>
      <c r="Q26" s="3">
        <v>72891082825</v>
      </c>
    </row>
    <row r="27" spans="1:17" ht="21" x14ac:dyDescent="0.25">
      <c r="A27" s="1" t="s">
        <v>57</v>
      </c>
      <c r="C27" s="3">
        <v>0</v>
      </c>
      <c r="E27" s="3">
        <v>0</v>
      </c>
      <c r="G27" s="3">
        <v>0</v>
      </c>
      <c r="I27" s="3">
        <v>0</v>
      </c>
      <c r="K27" s="3">
        <v>2000000</v>
      </c>
      <c r="M27" s="3">
        <v>53678700100</v>
      </c>
      <c r="O27" s="3">
        <v>34135677000</v>
      </c>
      <c r="Q27" s="3">
        <v>19543023100</v>
      </c>
    </row>
    <row r="28" spans="1:17" ht="21" x14ac:dyDescent="0.25">
      <c r="A28" s="1" t="s">
        <v>40</v>
      </c>
      <c r="C28" s="3">
        <v>0</v>
      </c>
      <c r="E28" s="3">
        <v>0</v>
      </c>
      <c r="G28" s="3">
        <v>0</v>
      </c>
      <c r="I28" s="3">
        <v>0</v>
      </c>
      <c r="K28" s="3">
        <v>1000000</v>
      </c>
      <c r="M28" s="3">
        <v>7753590079</v>
      </c>
      <c r="O28" s="3">
        <v>5505994907</v>
      </c>
      <c r="Q28" s="3">
        <v>2247595172</v>
      </c>
    </row>
    <row r="29" spans="1:17" ht="21" x14ac:dyDescent="0.25">
      <c r="A29" s="1" t="s">
        <v>155</v>
      </c>
      <c r="C29" s="3">
        <v>0</v>
      </c>
      <c r="E29" s="3">
        <v>0</v>
      </c>
      <c r="G29" s="3">
        <v>0</v>
      </c>
      <c r="I29" s="3">
        <v>0</v>
      </c>
      <c r="K29" s="3">
        <v>1562500</v>
      </c>
      <c r="M29" s="3">
        <v>3559941607</v>
      </c>
      <c r="O29" s="3">
        <v>3980859609</v>
      </c>
      <c r="Q29" s="3">
        <v>-420918002</v>
      </c>
    </row>
    <row r="30" spans="1:17" ht="21" x14ac:dyDescent="0.25">
      <c r="A30" s="1" t="s">
        <v>37</v>
      </c>
      <c r="C30" s="3">
        <v>0</v>
      </c>
      <c r="E30" s="3">
        <v>0</v>
      </c>
      <c r="G30" s="3">
        <v>0</v>
      </c>
      <c r="I30" s="3">
        <v>0</v>
      </c>
      <c r="K30" s="3">
        <v>285750</v>
      </c>
      <c r="M30" s="3">
        <v>15608535933</v>
      </c>
      <c r="O30" s="3">
        <v>12870711749</v>
      </c>
      <c r="Q30" s="3">
        <v>2737824184</v>
      </c>
    </row>
    <row r="31" spans="1:17" ht="21" x14ac:dyDescent="0.25">
      <c r="A31" s="1" t="s">
        <v>90</v>
      </c>
      <c r="C31" s="3">
        <v>0</v>
      </c>
      <c r="E31" s="3">
        <v>0</v>
      </c>
      <c r="G31" s="3">
        <v>0</v>
      </c>
      <c r="I31" s="3">
        <v>0</v>
      </c>
      <c r="K31" s="3">
        <v>250000</v>
      </c>
      <c r="M31" s="3">
        <v>4833568172</v>
      </c>
      <c r="O31" s="3">
        <v>3653564429</v>
      </c>
      <c r="Q31" s="3">
        <v>1180003743</v>
      </c>
    </row>
    <row r="32" spans="1:17" ht="21" x14ac:dyDescent="0.25">
      <c r="A32" s="1" t="s">
        <v>156</v>
      </c>
      <c r="C32" s="3">
        <v>0</v>
      </c>
      <c r="E32" s="3">
        <v>0</v>
      </c>
      <c r="G32" s="3">
        <v>0</v>
      </c>
      <c r="I32" s="3">
        <v>0</v>
      </c>
      <c r="K32" s="3">
        <v>125000</v>
      </c>
      <c r="M32" s="3">
        <v>2433108050</v>
      </c>
      <c r="O32" s="3">
        <v>2783340000</v>
      </c>
      <c r="Q32" s="3">
        <v>-350231950</v>
      </c>
    </row>
    <row r="33" spans="1:17" ht="21" x14ac:dyDescent="0.25">
      <c r="A33" s="1" t="s">
        <v>25</v>
      </c>
      <c r="C33" s="3">
        <v>0</v>
      </c>
      <c r="E33" s="3">
        <v>0</v>
      </c>
      <c r="G33" s="3">
        <v>0</v>
      </c>
      <c r="I33" s="3">
        <v>0</v>
      </c>
      <c r="K33" s="3">
        <v>1000000</v>
      </c>
      <c r="M33" s="3">
        <v>17461608703</v>
      </c>
      <c r="O33" s="3">
        <v>11202943489</v>
      </c>
      <c r="Q33" s="3">
        <v>6258665214</v>
      </c>
    </row>
    <row r="34" spans="1:17" ht="21" x14ac:dyDescent="0.25">
      <c r="A34" s="1" t="s">
        <v>157</v>
      </c>
      <c r="C34" s="3">
        <v>0</v>
      </c>
      <c r="E34" s="3">
        <v>0</v>
      </c>
      <c r="G34" s="3">
        <v>0</v>
      </c>
      <c r="I34" s="3">
        <v>0</v>
      </c>
      <c r="K34" s="3">
        <v>59311112</v>
      </c>
      <c r="M34" s="3">
        <v>347081451692</v>
      </c>
      <c r="O34" s="3">
        <v>296559800744</v>
      </c>
      <c r="Q34" s="3">
        <v>50521650948</v>
      </c>
    </row>
    <row r="35" spans="1:17" ht="21" x14ac:dyDescent="0.25">
      <c r="A35" s="1" t="s">
        <v>52</v>
      </c>
      <c r="C35" s="3">
        <v>0</v>
      </c>
      <c r="E35" s="3">
        <v>0</v>
      </c>
      <c r="G35" s="3">
        <v>0</v>
      </c>
      <c r="I35" s="3">
        <v>0</v>
      </c>
      <c r="K35" s="3">
        <v>50000000</v>
      </c>
      <c r="M35" s="3">
        <v>69404849218</v>
      </c>
      <c r="O35" s="3">
        <v>57257280030</v>
      </c>
      <c r="Q35" s="3">
        <v>12147569188</v>
      </c>
    </row>
    <row r="36" spans="1:17" ht="21" x14ac:dyDescent="0.25">
      <c r="A36" s="1" t="s">
        <v>158</v>
      </c>
      <c r="C36" s="3">
        <v>0</v>
      </c>
      <c r="E36" s="3">
        <v>0</v>
      </c>
      <c r="G36" s="3">
        <v>0</v>
      </c>
      <c r="I36" s="3">
        <v>0</v>
      </c>
      <c r="K36" s="3">
        <v>3748659</v>
      </c>
      <c r="M36" s="3">
        <v>15050745906</v>
      </c>
      <c r="O36" s="3">
        <v>13150304956</v>
      </c>
      <c r="Q36" s="3">
        <v>1900440950</v>
      </c>
    </row>
    <row r="37" spans="1:17" ht="21" x14ac:dyDescent="0.25">
      <c r="A37" s="1" t="s">
        <v>79</v>
      </c>
      <c r="C37" s="3">
        <v>0</v>
      </c>
      <c r="E37" s="3">
        <v>0</v>
      </c>
      <c r="G37" s="3">
        <v>0</v>
      </c>
      <c r="I37" s="3">
        <v>0</v>
      </c>
      <c r="K37" s="3">
        <v>3000000</v>
      </c>
      <c r="M37" s="3">
        <v>20953636102</v>
      </c>
      <c r="O37" s="3">
        <v>14013122966</v>
      </c>
      <c r="Q37" s="3">
        <v>6940513136</v>
      </c>
    </row>
    <row r="38" spans="1:17" ht="21" x14ac:dyDescent="0.25">
      <c r="A38" s="1" t="s">
        <v>33</v>
      </c>
      <c r="C38" s="3">
        <v>0</v>
      </c>
      <c r="E38" s="3">
        <v>0</v>
      </c>
      <c r="G38" s="3">
        <v>0</v>
      </c>
      <c r="I38" s="3">
        <v>0</v>
      </c>
      <c r="K38" s="3">
        <v>1168002</v>
      </c>
      <c r="M38" s="3">
        <v>13320362742</v>
      </c>
      <c r="O38" s="3">
        <v>12318765821</v>
      </c>
      <c r="Q38" s="3">
        <v>1001596921</v>
      </c>
    </row>
    <row r="39" spans="1:17" ht="21" x14ac:dyDescent="0.25">
      <c r="A39" s="1" t="s">
        <v>70</v>
      </c>
      <c r="C39" s="3">
        <v>0</v>
      </c>
      <c r="E39" s="3">
        <v>0</v>
      </c>
      <c r="G39" s="3">
        <v>0</v>
      </c>
      <c r="I39" s="3">
        <v>0</v>
      </c>
      <c r="K39" s="3">
        <v>1500000</v>
      </c>
      <c r="M39" s="3">
        <v>5355941514</v>
      </c>
      <c r="O39" s="3">
        <v>4068691020</v>
      </c>
      <c r="Q39" s="3">
        <v>1287250494</v>
      </c>
    </row>
    <row r="40" spans="1:17" ht="21" x14ac:dyDescent="0.25">
      <c r="A40" s="1" t="s">
        <v>78</v>
      </c>
      <c r="C40" s="3">
        <v>0</v>
      </c>
      <c r="E40" s="3">
        <v>0</v>
      </c>
      <c r="G40" s="3">
        <v>0</v>
      </c>
      <c r="I40" s="3">
        <v>0</v>
      </c>
      <c r="K40" s="3">
        <v>15627497</v>
      </c>
      <c r="M40" s="3">
        <v>1030983629681</v>
      </c>
      <c r="O40" s="3">
        <v>594327216922</v>
      </c>
      <c r="Q40" s="3">
        <v>436656412759</v>
      </c>
    </row>
    <row r="41" spans="1:17" ht="21" x14ac:dyDescent="0.25">
      <c r="A41" s="1" t="s">
        <v>18</v>
      </c>
      <c r="C41" s="3">
        <v>0</v>
      </c>
      <c r="E41" s="3">
        <v>0</v>
      </c>
      <c r="G41" s="3">
        <v>0</v>
      </c>
      <c r="I41" s="3">
        <v>0</v>
      </c>
      <c r="K41" s="3">
        <v>43269001</v>
      </c>
      <c r="M41" s="3">
        <v>89249723988</v>
      </c>
      <c r="O41" s="3">
        <v>90496301285</v>
      </c>
      <c r="Q41" s="3">
        <v>-1246577297</v>
      </c>
    </row>
    <row r="42" spans="1:17" ht="21" x14ac:dyDescent="0.25">
      <c r="A42" s="1" t="s">
        <v>159</v>
      </c>
      <c r="C42" s="3">
        <v>0</v>
      </c>
      <c r="E42" s="3">
        <v>0</v>
      </c>
      <c r="G42" s="3">
        <v>0</v>
      </c>
      <c r="I42" s="3">
        <v>0</v>
      </c>
      <c r="K42" s="3">
        <v>7054755</v>
      </c>
      <c r="M42" s="3">
        <v>15957897429</v>
      </c>
      <c r="O42" s="3">
        <v>15957897429</v>
      </c>
      <c r="Q42" s="3">
        <v>0</v>
      </c>
    </row>
    <row r="43" spans="1:17" ht="21" x14ac:dyDescent="0.25">
      <c r="A43" s="1" t="s">
        <v>15</v>
      </c>
      <c r="C43" s="3">
        <v>0</v>
      </c>
      <c r="E43" s="3">
        <v>0</v>
      </c>
      <c r="G43" s="3">
        <v>0</v>
      </c>
      <c r="I43" s="3">
        <v>0</v>
      </c>
      <c r="K43" s="3">
        <v>7000000</v>
      </c>
      <c r="M43" s="3">
        <v>25613686450</v>
      </c>
      <c r="O43" s="3">
        <v>23372683368</v>
      </c>
      <c r="Q43" s="3">
        <v>2241003082</v>
      </c>
    </row>
    <row r="44" spans="1:17" ht="21" x14ac:dyDescent="0.25">
      <c r="A44" s="1" t="s">
        <v>39</v>
      </c>
      <c r="C44" s="3">
        <v>0</v>
      </c>
      <c r="E44" s="3">
        <v>0</v>
      </c>
      <c r="G44" s="3">
        <v>0</v>
      </c>
      <c r="I44" s="3">
        <v>0</v>
      </c>
      <c r="K44" s="3">
        <v>1</v>
      </c>
      <c r="M44" s="3">
        <v>1</v>
      </c>
      <c r="O44" s="3">
        <v>11974</v>
      </c>
      <c r="Q44" s="3">
        <v>-11973</v>
      </c>
    </row>
    <row r="45" spans="1:17" ht="21" x14ac:dyDescent="0.25">
      <c r="A45" s="1" t="s">
        <v>66</v>
      </c>
      <c r="C45" s="3">
        <v>0</v>
      </c>
      <c r="E45" s="3">
        <v>0</v>
      </c>
      <c r="G45" s="3">
        <v>0</v>
      </c>
      <c r="I45" s="3">
        <v>0</v>
      </c>
      <c r="K45" s="3">
        <v>3222338</v>
      </c>
      <c r="M45" s="3">
        <v>15298903521</v>
      </c>
      <c r="O45" s="3">
        <v>14340565378</v>
      </c>
      <c r="Q45" s="3">
        <v>958338143</v>
      </c>
    </row>
    <row r="46" spans="1:17" ht="21" x14ac:dyDescent="0.25">
      <c r="A46" s="1" t="s">
        <v>77</v>
      </c>
      <c r="C46" s="3">
        <v>0</v>
      </c>
      <c r="E46" s="3">
        <v>0</v>
      </c>
      <c r="G46" s="3">
        <v>0</v>
      </c>
      <c r="I46" s="3">
        <v>0</v>
      </c>
      <c r="K46" s="3">
        <v>1</v>
      </c>
      <c r="M46" s="3">
        <v>1</v>
      </c>
      <c r="O46" s="3">
        <v>1535</v>
      </c>
      <c r="Q46" s="3">
        <v>-1534</v>
      </c>
    </row>
    <row r="47" spans="1:17" ht="21" x14ac:dyDescent="0.25">
      <c r="A47" s="1" t="s">
        <v>24</v>
      </c>
      <c r="C47" s="3">
        <v>0</v>
      </c>
      <c r="E47" s="3">
        <v>0</v>
      </c>
      <c r="G47" s="3">
        <v>0</v>
      </c>
      <c r="I47" s="3">
        <v>0</v>
      </c>
      <c r="K47" s="3">
        <v>83355</v>
      </c>
      <c r="M47" s="3">
        <v>621442799</v>
      </c>
      <c r="O47" s="3">
        <v>652100625</v>
      </c>
      <c r="Q47" s="3">
        <v>-30657826</v>
      </c>
    </row>
    <row r="48" spans="1:17" ht="21" x14ac:dyDescent="0.25">
      <c r="A48" s="1" t="s">
        <v>95</v>
      </c>
      <c r="C48" s="3">
        <v>0</v>
      </c>
      <c r="E48" s="3">
        <v>0</v>
      </c>
      <c r="G48" s="3">
        <v>0</v>
      </c>
      <c r="I48" s="3">
        <v>0</v>
      </c>
      <c r="K48" s="3">
        <v>3885869</v>
      </c>
      <c r="M48" s="3">
        <v>22108198081</v>
      </c>
      <c r="O48" s="3">
        <v>21013346481</v>
      </c>
      <c r="Q48" s="3">
        <v>1094851600</v>
      </c>
    </row>
    <row r="49" spans="1:17" ht="21" x14ac:dyDescent="0.25">
      <c r="A49" s="1" t="s">
        <v>38</v>
      </c>
      <c r="C49" s="3">
        <v>0</v>
      </c>
      <c r="E49" s="3">
        <v>0</v>
      </c>
      <c r="G49" s="3">
        <v>0</v>
      </c>
      <c r="I49" s="3">
        <v>0</v>
      </c>
      <c r="K49" s="3">
        <v>900000</v>
      </c>
      <c r="M49" s="3">
        <v>3614365850</v>
      </c>
      <c r="O49" s="3">
        <v>3192796427</v>
      </c>
      <c r="Q49" s="3">
        <v>421569423</v>
      </c>
    </row>
    <row r="50" spans="1:17" ht="21" x14ac:dyDescent="0.25">
      <c r="A50" s="1" t="s">
        <v>69</v>
      </c>
      <c r="C50" s="3">
        <v>0</v>
      </c>
      <c r="E50" s="3">
        <v>0</v>
      </c>
      <c r="G50" s="3">
        <v>0</v>
      </c>
      <c r="I50" s="3">
        <v>0</v>
      </c>
      <c r="K50" s="3">
        <v>250001</v>
      </c>
      <c r="M50" s="3">
        <v>2201829587</v>
      </c>
      <c r="O50" s="3">
        <v>1614220828</v>
      </c>
      <c r="Q50" s="3">
        <v>587608759</v>
      </c>
    </row>
    <row r="51" spans="1:17" ht="21" x14ac:dyDescent="0.25">
      <c r="A51" s="1" t="s">
        <v>58</v>
      </c>
      <c r="C51" s="3">
        <v>0</v>
      </c>
      <c r="E51" s="3">
        <v>0</v>
      </c>
      <c r="G51" s="3">
        <v>0</v>
      </c>
      <c r="I51" s="3">
        <v>0</v>
      </c>
      <c r="K51" s="3">
        <v>18139057</v>
      </c>
      <c r="M51" s="3">
        <v>202782477771</v>
      </c>
      <c r="O51" s="3">
        <v>125842789946</v>
      </c>
      <c r="Q51" s="3">
        <v>76939687825</v>
      </c>
    </row>
    <row r="52" spans="1:17" ht="21" x14ac:dyDescent="0.25">
      <c r="A52" s="1" t="s">
        <v>82</v>
      </c>
      <c r="C52" s="3">
        <v>0</v>
      </c>
      <c r="E52" s="3">
        <v>0</v>
      </c>
      <c r="G52" s="3">
        <v>0</v>
      </c>
      <c r="I52" s="3">
        <v>0</v>
      </c>
      <c r="K52" s="3">
        <v>800000</v>
      </c>
      <c r="M52" s="3">
        <v>14624463705</v>
      </c>
      <c r="O52" s="3">
        <v>11043818687</v>
      </c>
      <c r="Q52" s="3">
        <v>3580645018</v>
      </c>
    </row>
    <row r="53" spans="1:17" ht="21" x14ac:dyDescent="0.25">
      <c r="A53" s="1" t="s">
        <v>160</v>
      </c>
      <c r="C53" s="3">
        <v>0</v>
      </c>
      <c r="E53" s="3">
        <v>0</v>
      </c>
      <c r="G53" s="3">
        <v>0</v>
      </c>
      <c r="I53" s="3">
        <v>0</v>
      </c>
      <c r="K53" s="3">
        <v>30000000</v>
      </c>
      <c r="M53" s="3">
        <v>19518095984</v>
      </c>
      <c r="O53" s="3">
        <v>19518095984</v>
      </c>
      <c r="Q53" s="3">
        <v>0</v>
      </c>
    </row>
    <row r="54" spans="1:17" ht="21" x14ac:dyDescent="0.25">
      <c r="A54" s="1" t="s">
        <v>55</v>
      </c>
      <c r="C54" s="3">
        <v>0</v>
      </c>
      <c r="E54" s="3">
        <v>0</v>
      </c>
      <c r="G54" s="3">
        <v>0</v>
      </c>
      <c r="I54" s="3">
        <v>0</v>
      </c>
      <c r="K54" s="3">
        <v>500000</v>
      </c>
      <c r="M54" s="3">
        <v>4363879560</v>
      </c>
      <c r="O54" s="3">
        <v>3513966752</v>
      </c>
      <c r="Q54" s="3">
        <v>849912808</v>
      </c>
    </row>
    <row r="55" spans="1:17" ht="21" x14ac:dyDescent="0.25">
      <c r="A55" s="1" t="s">
        <v>81</v>
      </c>
      <c r="C55" s="3">
        <v>0</v>
      </c>
      <c r="E55" s="3">
        <v>0</v>
      </c>
      <c r="G55" s="3">
        <v>0</v>
      </c>
      <c r="I55" s="3">
        <v>0</v>
      </c>
      <c r="K55" s="3">
        <v>7250000</v>
      </c>
      <c r="M55" s="3">
        <v>139130121246</v>
      </c>
      <c r="O55" s="3">
        <v>101184349576</v>
      </c>
      <c r="Q55" s="3">
        <v>37945771670</v>
      </c>
    </row>
    <row r="56" spans="1:17" ht="21" x14ac:dyDescent="0.25">
      <c r="A56" s="1" t="s">
        <v>19</v>
      </c>
      <c r="C56" s="3">
        <v>0</v>
      </c>
      <c r="E56" s="3">
        <v>0</v>
      </c>
      <c r="G56" s="3">
        <v>0</v>
      </c>
      <c r="I56" s="3">
        <v>0</v>
      </c>
      <c r="K56" s="3">
        <v>1</v>
      </c>
      <c r="M56" s="3">
        <v>1</v>
      </c>
      <c r="O56" s="3">
        <v>1658</v>
      </c>
      <c r="Q56" s="3">
        <v>-1657</v>
      </c>
    </row>
    <row r="57" spans="1:17" ht="21" x14ac:dyDescent="0.25">
      <c r="A57" s="1" t="s">
        <v>22</v>
      </c>
      <c r="C57" s="3">
        <v>0</v>
      </c>
      <c r="E57" s="3">
        <v>0</v>
      </c>
      <c r="G57" s="3">
        <v>0</v>
      </c>
      <c r="I57" s="3">
        <v>0</v>
      </c>
      <c r="K57" s="3">
        <v>100000</v>
      </c>
      <c r="M57" s="3">
        <v>5409620134</v>
      </c>
      <c r="O57" s="3">
        <v>4916571305</v>
      </c>
      <c r="Q57" s="3">
        <v>493048829</v>
      </c>
    </row>
    <row r="58" spans="1:17" ht="21" x14ac:dyDescent="0.25">
      <c r="A58" s="1" t="s">
        <v>161</v>
      </c>
      <c r="C58" s="3">
        <v>0</v>
      </c>
      <c r="E58" s="3">
        <v>0</v>
      </c>
      <c r="G58" s="3">
        <v>0</v>
      </c>
      <c r="I58" s="3">
        <v>0</v>
      </c>
      <c r="K58" s="3">
        <v>595000</v>
      </c>
      <c r="M58" s="3">
        <v>17241051776</v>
      </c>
      <c r="O58" s="3">
        <v>11970359226</v>
      </c>
      <c r="Q58" s="3">
        <v>5270692550</v>
      </c>
    </row>
    <row r="59" spans="1:17" ht="21" x14ac:dyDescent="0.25">
      <c r="A59" s="1" t="s">
        <v>35</v>
      </c>
      <c r="C59" s="3">
        <v>0</v>
      </c>
      <c r="E59" s="3">
        <v>0</v>
      </c>
      <c r="G59" s="3">
        <v>0</v>
      </c>
      <c r="I59" s="3">
        <v>0</v>
      </c>
      <c r="K59" s="3">
        <v>1</v>
      </c>
      <c r="M59" s="3">
        <v>1</v>
      </c>
      <c r="O59" s="3">
        <v>2101</v>
      </c>
      <c r="Q59" s="3">
        <v>-2100</v>
      </c>
    </row>
    <row r="60" spans="1:17" ht="21" x14ac:dyDescent="0.25">
      <c r="A60" s="1" t="s">
        <v>128</v>
      </c>
      <c r="C60" s="3">
        <v>0</v>
      </c>
      <c r="E60" s="3">
        <v>0</v>
      </c>
      <c r="G60" s="3">
        <v>0</v>
      </c>
      <c r="I60" s="3">
        <v>0</v>
      </c>
      <c r="K60" s="3">
        <v>41368</v>
      </c>
      <c r="M60" s="3">
        <v>41368000000</v>
      </c>
      <c r="O60" s="3">
        <v>40946897029</v>
      </c>
      <c r="Q60" s="3">
        <v>421102971</v>
      </c>
    </row>
    <row r="61" spans="1:17" ht="21" x14ac:dyDescent="0.25">
      <c r="A61" s="1" t="s">
        <v>177</v>
      </c>
      <c r="C61" s="3">
        <v>0</v>
      </c>
      <c r="E61" s="3">
        <v>0</v>
      </c>
      <c r="G61" s="3">
        <v>0</v>
      </c>
      <c r="I61" s="3">
        <v>0</v>
      </c>
      <c r="K61" s="3">
        <v>0</v>
      </c>
      <c r="M61" s="3">
        <v>0</v>
      </c>
      <c r="O61" s="3">
        <v>0</v>
      </c>
      <c r="Q61" s="3">
        <v>-216753905</v>
      </c>
    </row>
    <row r="62" spans="1:17" ht="21" x14ac:dyDescent="0.25">
      <c r="A62" s="1" t="s">
        <v>178</v>
      </c>
      <c r="C62" s="3">
        <v>0</v>
      </c>
      <c r="E62" s="3">
        <v>0</v>
      </c>
      <c r="G62" s="3">
        <v>0</v>
      </c>
      <c r="I62" s="3">
        <v>0</v>
      </c>
      <c r="K62" s="3">
        <v>0</v>
      </c>
      <c r="M62" s="3">
        <v>0</v>
      </c>
      <c r="O62" s="3">
        <v>0</v>
      </c>
      <c r="Q62" s="3">
        <v>-835300072</v>
      </c>
    </row>
    <row r="63" spans="1:17" ht="21" x14ac:dyDescent="0.25">
      <c r="A63" s="1" t="s">
        <v>179</v>
      </c>
      <c r="C63" s="3">
        <v>0</v>
      </c>
      <c r="E63" s="3">
        <v>0</v>
      </c>
      <c r="G63" s="3">
        <v>0</v>
      </c>
      <c r="I63" s="3">
        <v>0</v>
      </c>
      <c r="K63" s="3">
        <v>0</v>
      </c>
      <c r="M63" s="3">
        <v>0</v>
      </c>
      <c r="O63" s="3">
        <v>0</v>
      </c>
      <c r="Q63" s="3">
        <v>1544512269</v>
      </c>
    </row>
    <row r="64" spans="1:17" ht="21" x14ac:dyDescent="0.25">
      <c r="A64" s="1" t="s">
        <v>180</v>
      </c>
      <c r="C64" s="3">
        <v>0</v>
      </c>
      <c r="E64" s="3">
        <v>0</v>
      </c>
      <c r="G64" s="3">
        <v>0</v>
      </c>
      <c r="I64" s="3">
        <v>0</v>
      </c>
      <c r="K64" s="3">
        <v>0</v>
      </c>
      <c r="M64" s="3">
        <v>0</v>
      </c>
      <c r="O64" s="3">
        <v>0</v>
      </c>
      <c r="Q64" s="3">
        <v>2265410214</v>
      </c>
    </row>
    <row r="65" spans="1:19" ht="21" x14ac:dyDescent="0.25">
      <c r="A65" s="1" t="s">
        <v>181</v>
      </c>
      <c r="C65" s="3">
        <v>0</v>
      </c>
      <c r="E65" s="3">
        <v>0</v>
      </c>
      <c r="G65" s="3">
        <v>0</v>
      </c>
      <c r="I65" s="3">
        <v>0</v>
      </c>
      <c r="K65" s="3">
        <v>0</v>
      </c>
      <c r="M65" s="3">
        <v>0</v>
      </c>
      <c r="O65" s="3">
        <v>0</v>
      </c>
      <c r="Q65" s="3">
        <v>1077471917</v>
      </c>
    </row>
    <row r="66" spans="1:19" ht="21" x14ac:dyDescent="0.25">
      <c r="A66" s="1" t="s">
        <v>182</v>
      </c>
      <c r="C66" s="3">
        <v>0</v>
      </c>
      <c r="E66" s="3">
        <v>0</v>
      </c>
      <c r="G66" s="3">
        <v>0</v>
      </c>
      <c r="I66" s="3">
        <v>0</v>
      </c>
      <c r="K66" s="3">
        <v>0</v>
      </c>
      <c r="M66" s="3">
        <v>0</v>
      </c>
      <c r="O66" s="3">
        <v>0</v>
      </c>
      <c r="Q66" s="3">
        <v>155130391</v>
      </c>
    </row>
    <row r="67" spans="1:19" ht="21" x14ac:dyDescent="0.25">
      <c r="A67" s="1" t="s">
        <v>183</v>
      </c>
      <c r="C67" s="3">
        <v>0</v>
      </c>
      <c r="E67" s="3">
        <v>0</v>
      </c>
      <c r="G67" s="3">
        <v>0</v>
      </c>
      <c r="I67" s="3">
        <v>0</v>
      </c>
      <c r="K67" s="3">
        <v>0</v>
      </c>
      <c r="M67" s="3">
        <v>0</v>
      </c>
      <c r="O67" s="3">
        <v>0</v>
      </c>
      <c r="Q67" s="3">
        <v>356565594</v>
      </c>
    </row>
    <row r="68" spans="1:19" ht="21" x14ac:dyDescent="0.25">
      <c r="A68" s="1" t="s">
        <v>184</v>
      </c>
      <c r="C68" s="3">
        <v>0</v>
      </c>
      <c r="E68" s="3">
        <v>0</v>
      </c>
      <c r="G68" s="3">
        <v>0</v>
      </c>
      <c r="I68" s="3">
        <v>0</v>
      </c>
      <c r="K68" s="3">
        <v>0</v>
      </c>
      <c r="M68" s="3">
        <v>0</v>
      </c>
      <c r="O68" s="3">
        <v>0</v>
      </c>
      <c r="Q68" s="3">
        <v>2743189532</v>
      </c>
    </row>
    <row r="69" spans="1:19" ht="21" x14ac:dyDescent="0.25">
      <c r="A69" s="1" t="s">
        <v>185</v>
      </c>
      <c r="C69" s="3">
        <v>0</v>
      </c>
      <c r="E69" s="3">
        <v>0</v>
      </c>
      <c r="G69" s="3">
        <v>0</v>
      </c>
      <c r="I69" s="3">
        <v>0</v>
      </c>
      <c r="K69" s="3">
        <v>0</v>
      </c>
      <c r="M69" s="3">
        <v>0</v>
      </c>
      <c r="O69" s="3">
        <v>0</v>
      </c>
      <c r="Q69" s="3">
        <v>-92100595</v>
      </c>
    </row>
    <row r="70" spans="1:19" ht="21" x14ac:dyDescent="0.25">
      <c r="A70" s="1" t="s">
        <v>186</v>
      </c>
      <c r="C70" s="3">
        <v>0</v>
      </c>
      <c r="E70" s="3">
        <v>0</v>
      </c>
      <c r="G70" s="3">
        <v>0</v>
      </c>
      <c r="I70" s="3">
        <v>0</v>
      </c>
      <c r="K70" s="3">
        <v>0</v>
      </c>
      <c r="M70" s="3">
        <v>0</v>
      </c>
      <c r="O70" s="3">
        <v>0</v>
      </c>
      <c r="Q70" s="3">
        <v>-2013461548</v>
      </c>
    </row>
    <row r="71" spans="1:19" ht="21" x14ac:dyDescent="0.25">
      <c r="A71" s="1" t="s">
        <v>187</v>
      </c>
      <c r="C71" s="3">
        <v>0</v>
      </c>
      <c r="E71" s="3">
        <v>0</v>
      </c>
      <c r="G71" s="3">
        <v>0</v>
      </c>
      <c r="I71" s="3">
        <v>0</v>
      </c>
      <c r="K71" s="3">
        <v>0</v>
      </c>
      <c r="M71" s="3">
        <v>0</v>
      </c>
      <c r="O71" s="3">
        <v>0</v>
      </c>
      <c r="Q71" s="3">
        <v>777101848</v>
      </c>
    </row>
    <row r="72" spans="1:19" ht="21" x14ac:dyDescent="0.25">
      <c r="A72" s="1" t="s">
        <v>188</v>
      </c>
      <c r="C72" s="3">
        <v>0</v>
      </c>
      <c r="E72" s="3">
        <v>0</v>
      </c>
      <c r="G72" s="3">
        <v>0</v>
      </c>
      <c r="I72" s="3">
        <v>0</v>
      </c>
      <c r="K72" s="3">
        <v>0</v>
      </c>
      <c r="M72" s="3">
        <v>0</v>
      </c>
      <c r="O72" s="3">
        <v>0</v>
      </c>
      <c r="Q72" s="3">
        <v>-391351381</v>
      </c>
    </row>
    <row r="73" spans="1:19" ht="21" x14ac:dyDescent="0.25">
      <c r="A73" s="1" t="s">
        <v>189</v>
      </c>
      <c r="C73" s="3">
        <v>0</v>
      </c>
      <c r="E73" s="3">
        <v>0</v>
      </c>
      <c r="G73" s="3">
        <v>0</v>
      </c>
      <c r="I73" s="3">
        <v>0</v>
      </c>
      <c r="K73" s="3">
        <v>0</v>
      </c>
      <c r="M73" s="3">
        <v>0</v>
      </c>
      <c r="O73" s="3">
        <v>0</v>
      </c>
      <c r="Q73" s="3">
        <v>5501663654</v>
      </c>
      <c r="S73" s="3"/>
    </row>
    <row r="74" spans="1:19" ht="21" x14ac:dyDescent="0.25">
      <c r="A74" s="1" t="s">
        <v>190</v>
      </c>
      <c r="C74" s="3">
        <v>0</v>
      </c>
      <c r="E74" s="3">
        <v>0</v>
      </c>
      <c r="G74" s="3">
        <v>0</v>
      </c>
      <c r="I74" s="3">
        <v>0</v>
      </c>
      <c r="K74" s="3">
        <v>0</v>
      </c>
      <c r="M74" s="3">
        <v>0</v>
      </c>
      <c r="O74" s="3">
        <v>0</v>
      </c>
      <c r="Q74" s="3">
        <v>576828568</v>
      </c>
      <c r="S74" s="3"/>
    </row>
    <row r="75" spans="1:19" ht="21" x14ac:dyDescent="0.25">
      <c r="A75" s="1" t="s">
        <v>191</v>
      </c>
      <c r="C75" s="3">
        <v>0</v>
      </c>
      <c r="E75" s="3">
        <v>0</v>
      </c>
      <c r="G75" s="3">
        <v>0</v>
      </c>
      <c r="I75" s="3">
        <v>0</v>
      </c>
      <c r="K75" s="3">
        <v>0</v>
      </c>
      <c r="M75" s="3">
        <v>0</v>
      </c>
      <c r="O75" s="3">
        <v>0</v>
      </c>
      <c r="Q75" s="3">
        <v>-312482729</v>
      </c>
    </row>
    <row r="76" spans="1:19" ht="21" x14ac:dyDescent="0.25">
      <c r="A76" s="1" t="s">
        <v>192</v>
      </c>
      <c r="C76" s="3">
        <v>0</v>
      </c>
      <c r="E76" s="3">
        <v>0</v>
      </c>
      <c r="G76" s="3">
        <v>0</v>
      </c>
      <c r="I76" s="3">
        <v>0</v>
      </c>
      <c r="K76" s="3">
        <v>0</v>
      </c>
      <c r="M76" s="3">
        <v>0</v>
      </c>
      <c r="O76" s="3">
        <v>0</v>
      </c>
      <c r="Q76" s="3">
        <v>365028834</v>
      </c>
    </row>
    <row r="77" spans="1:19" ht="21" x14ac:dyDescent="0.25">
      <c r="A77" s="1" t="s">
        <v>193</v>
      </c>
      <c r="C77" s="3">
        <v>0</v>
      </c>
      <c r="E77" s="3">
        <v>0</v>
      </c>
      <c r="G77" s="3">
        <v>0</v>
      </c>
      <c r="I77" s="3">
        <v>0</v>
      </c>
      <c r="K77" s="3">
        <v>0</v>
      </c>
      <c r="M77" s="3">
        <v>0</v>
      </c>
      <c r="O77" s="3">
        <v>0</v>
      </c>
      <c r="Q77" s="3">
        <v>-4179097356</v>
      </c>
    </row>
    <row r="78" spans="1:19" ht="21" x14ac:dyDescent="0.25">
      <c r="A78" s="1" t="s">
        <v>194</v>
      </c>
      <c r="C78" s="3">
        <v>0</v>
      </c>
      <c r="E78" s="3">
        <v>0</v>
      </c>
      <c r="G78" s="3">
        <v>0</v>
      </c>
      <c r="I78" s="3">
        <v>0</v>
      </c>
      <c r="K78" s="3">
        <v>0</v>
      </c>
      <c r="M78" s="3">
        <v>0</v>
      </c>
      <c r="O78" s="3">
        <v>0</v>
      </c>
      <c r="Q78" s="3">
        <v>-14502482294</v>
      </c>
      <c r="S78" s="3"/>
    </row>
    <row r="79" spans="1:19" ht="21" x14ac:dyDescent="0.25">
      <c r="A79" s="1" t="s">
        <v>195</v>
      </c>
      <c r="C79" s="3">
        <v>0</v>
      </c>
      <c r="E79" s="3">
        <v>0</v>
      </c>
      <c r="G79" s="3">
        <v>0</v>
      </c>
      <c r="I79" s="3">
        <v>0</v>
      </c>
      <c r="K79" s="3">
        <v>0</v>
      </c>
      <c r="M79" s="3">
        <v>0</v>
      </c>
      <c r="O79" s="3">
        <v>0</v>
      </c>
      <c r="Q79" s="3">
        <v>167173046</v>
      </c>
    </row>
    <row r="80" spans="1:19" ht="21" x14ac:dyDescent="0.25">
      <c r="A80" s="1" t="s">
        <v>196</v>
      </c>
      <c r="C80" s="3">
        <v>0</v>
      </c>
      <c r="E80" s="3">
        <v>0</v>
      </c>
      <c r="G80" s="3">
        <v>0</v>
      </c>
      <c r="I80" s="3">
        <v>0</v>
      </c>
      <c r="K80" s="3">
        <v>0</v>
      </c>
      <c r="M80" s="3">
        <v>0</v>
      </c>
      <c r="O80" s="3">
        <v>0</v>
      </c>
      <c r="Q80" s="3">
        <v>5639300871</v>
      </c>
    </row>
    <row r="81" spans="1:17" ht="21" x14ac:dyDescent="0.25">
      <c r="A81" s="1" t="s">
        <v>197</v>
      </c>
      <c r="C81" s="3">
        <v>0</v>
      </c>
      <c r="E81" s="3">
        <v>0</v>
      </c>
      <c r="G81" s="3">
        <v>0</v>
      </c>
      <c r="I81" s="3">
        <v>0</v>
      </c>
      <c r="K81" s="3">
        <v>0</v>
      </c>
      <c r="M81" s="3">
        <v>0</v>
      </c>
      <c r="O81" s="3">
        <v>0</v>
      </c>
      <c r="Q81" s="3">
        <v>2682555905</v>
      </c>
    </row>
    <row r="82" spans="1:17" ht="21" x14ac:dyDescent="0.25">
      <c r="A82" s="1" t="s">
        <v>198</v>
      </c>
      <c r="C82" s="3">
        <v>0</v>
      </c>
      <c r="E82" s="3">
        <v>0</v>
      </c>
      <c r="G82" s="3">
        <v>0</v>
      </c>
      <c r="I82" s="3">
        <v>0</v>
      </c>
      <c r="K82" s="3">
        <v>0</v>
      </c>
      <c r="M82" s="3">
        <v>0</v>
      </c>
      <c r="O82" s="3">
        <v>0</v>
      </c>
      <c r="Q82" s="3">
        <v>4081820654</v>
      </c>
    </row>
    <row r="83" spans="1:17" ht="21.75" thickBot="1" x14ac:dyDescent="0.3">
      <c r="A83" s="1" t="s">
        <v>199</v>
      </c>
      <c r="C83" s="3">
        <v>0</v>
      </c>
      <c r="E83" s="3">
        <v>0</v>
      </c>
      <c r="G83" s="3">
        <v>0</v>
      </c>
      <c r="I83" s="3">
        <v>0</v>
      </c>
      <c r="K83" s="3">
        <v>0</v>
      </c>
      <c r="M83" s="3">
        <v>0</v>
      </c>
      <c r="O83" s="3">
        <v>0</v>
      </c>
      <c r="Q83" s="3">
        <v>960769278</v>
      </c>
    </row>
    <row r="84" spans="1:17" ht="21.75" thickBot="1" x14ac:dyDescent="0.3">
      <c r="A84" s="1" t="s">
        <v>100</v>
      </c>
      <c r="C84" s="2" t="s">
        <v>100</v>
      </c>
      <c r="E84" s="4">
        <f>SUM(E8:E83)</f>
        <v>815540323639</v>
      </c>
      <c r="F84" s="1"/>
      <c r="G84" s="4">
        <f>SUM(G8:G83)</f>
        <v>582003411492</v>
      </c>
      <c r="H84" s="1"/>
      <c r="I84" s="4">
        <f>SUM(I8:I83)</f>
        <v>233536912147</v>
      </c>
      <c r="K84" s="2" t="s">
        <v>100</v>
      </c>
      <c r="M84" s="4">
        <f>SUM(M8:M83)</f>
        <v>3618674713633</v>
      </c>
      <c r="N84" s="1"/>
      <c r="O84" s="4">
        <f>SUM(O8:O83)</f>
        <v>2630434946136</v>
      </c>
      <c r="P84" s="1"/>
      <c r="Q84" s="4">
        <f>SUM(Q8:Q83)</f>
        <v>994591260192</v>
      </c>
    </row>
    <row r="85" spans="1:17" ht="19.5" thickTop="1" x14ac:dyDescent="0.25"/>
    <row r="86" spans="1:17" x14ac:dyDescent="0.45">
      <c r="I86" s="5"/>
      <c r="Q86" s="3"/>
    </row>
    <row r="87" spans="1:17" x14ac:dyDescent="0.45">
      <c r="I87" s="5"/>
      <c r="Q87" s="5"/>
    </row>
    <row r="88" spans="1:17" x14ac:dyDescent="0.25">
      <c r="I88" s="3"/>
    </row>
    <row r="89" spans="1:17" x14ac:dyDescent="0.25">
      <c r="I89" s="3"/>
      <c r="Q89" s="3"/>
    </row>
    <row r="91" spans="1:17" x14ac:dyDescent="0.45">
      <c r="Q91" s="5"/>
    </row>
    <row r="93" spans="1:17" x14ac:dyDescent="0.25">
      <c r="Q93" s="3"/>
    </row>
    <row r="94" spans="1:17" x14ac:dyDescent="0.25">
      <c r="Q94" s="3"/>
    </row>
    <row r="95" spans="1:17" x14ac:dyDescent="0.25">
      <c r="O95" s="3"/>
    </row>
    <row r="96" spans="1:17" x14ac:dyDescent="0.25">
      <c r="O96" s="3"/>
      <c r="Q96" s="3"/>
    </row>
    <row r="97" spans="17:17" x14ac:dyDescent="0.25">
      <c r="Q97" s="3"/>
    </row>
    <row r="100" spans="17:17" x14ac:dyDescent="0.25">
      <c r="Q100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6"/>
  <sheetViews>
    <sheetView rightToLeft="1" topLeftCell="A79" workbookViewId="0">
      <selection activeCell="M93" sqref="M93"/>
    </sheetView>
  </sheetViews>
  <sheetFormatPr defaultRowHeight="18.75" x14ac:dyDescent="0.25"/>
  <cols>
    <col min="1" max="1" width="33.710937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  <c r="N3" s="21" t="s">
        <v>120</v>
      </c>
      <c r="O3" s="21" t="s">
        <v>120</v>
      </c>
      <c r="P3" s="21" t="s">
        <v>120</v>
      </c>
      <c r="Q3" s="21" t="s">
        <v>120</v>
      </c>
    </row>
    <row r="4" spans="1:17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25">
      <c r="A6" s="20" t="s">
        <v>3</v>
      </c>
      <c r="C6" s="20" t="s">
        <v>122</v>
      </c>
      <c r="D6" s="20" t="s">
        <v>122</v>
      </c>
      <c r="E6" s="20" t="s">
        <v>122</v>
      </c>
      <c r="F6" s="20" t="s">
        <v>122</v>
      </c>
      <c r="G6" s="20" t="s">
        <v>122</v>
      </c>
      <c r="H6" s="20" t="s">
        <v>122</v>
      </c>
      <c r="I6" s="20" t="s">
        <v>122</v>
      </c>
      <c r="K6" s="20" t="s">
        <v>123</v>
      </c>
      <c r="L6" s="20" t="s">
        <v>123</v>
      </c>
      <c r="M6" s="20" t="s">
        <v>123</v>
      </c>
      <c r="N6" s="20" t="s">
        <v>123</v>
      </c>
      <c r="O6" s="20" t="s">
        <v>123</v>
      </c>
      <c r="P6" s="20" t="s">
        <v>123</v>
      </c>
      <c r="Q6" s="20" t="s">
        <v>123</v>
      </c>
    </row>
    <row r="7" spans="1:17" ht="26.25" x14ac:dyDescent="0.25">
      <c r="A7" s="20" t="s">
        <v>3</v>
      </c>
      <c r="C7" s="20" t="s">
        <v>7</v>
      </c>
      <c r="E7" s="20" t="s">
        <v>151</v>
      </c>
      <c r="G7" s="20" t="s">
        <v>152</v>
      </c>
      <c r="I7" s="20" t="s">
        <v>153</v>
      </c>
      <c r="K7" s="20" t="s">
        <v>7</v>
      </c>
      <c r="M7" s="20" t="s">
        <v>151</v>
      </c>
      <c r="O7" s="20" t="s">
        <v>152</v>
      </c>
      <c r="Q7" s="20" t="s">
        <v>153</v>
      </c>
    </row>
    <row r="8" spans="1:17" ht="21" x14ac:dyDescent="0.25">
      <c r="A8" s="1" t="s">
        <v>56</v>
      </c>
      <c r="C8" s="3">
        <v>315301134</v>
      </c>
      <c r="E8" s="3">
        <v>2018457594107</v>
      </c>
      <c r="G8" s="3">
        <v>1654884487094</v>
      </c>
      <c r="I8" s="3">
        <f>+E8-G8</f>
        <v>363573107013</v>
      </c>
      <c r="K8" s="3">
        <v>315301134</v>
      </c>
      <c r="M8" s="3">
        <v>2018457594107</v>
      </c>
      <c r="O8" s="3">
        <v>1367531720519</v>
      </c>
      <c r="Q8" s="3">
        <v>650925873588</v>
      </c>
    </row>
    <row r="9" spans="1:17" ht="21" x14ac:dyDescent="0.25">
      <c r="A9" s="1" t="s">
        <v>89</v>
      </c>
      <c r="C9" s="3">
        <v>5606317</v>
      </c>
      <c r="E9" s="3">
        <v>49042042841</v>
      </c>
      <c r="G9" s="3">
        <v>48105871665</v>
      </c>
      <c r="I9" s="3">
        <f t="shared" ref="I9:I72" si="0">+E9-G9</f>
        <v>936171176</v>
      </c>
      <c r="K9" s="3">
        <v>5606317</v>
      </c>
      <c r="M9" s="3">
        <v>49042042841</v>
      </c>
      <c r="O9" s="3">
        <v>52319209175</v>
      </c>
      <c r="Q9" s="3">
        <v>-3277166333</v>
      </c>
    </row>
    <row r="10" spans="1:17" ht="21" x14ac:dyDescent="0.25">
      <c r="A10" s="1" t="s">
        <v>48</v>
      </c>
      <c r="C10" s="3">
        <v>41604131</v>
      </c>
      <c r="E10" s="3">
        <v>500001129824</v>
      </c>
      <c r="G10" s="3">
        <v>523574384084</v>
      </c>
      <c r="I10" s="3">
        <f t="shared" si="0"/>
        <v>-23573254260</v>
      </c>
      <c r="K10" s="3">
        <v>41604131</v>
      </c>
      <c r="M10" s="3">
        <v>500001129824</v>
      </c>
      <c r="O10" s="3">
        <v>524815081676</v>
      </c>
      <c r="Q10" s="3">
        <v>-24813951851</v>
      </c>
    </row>
    <row r="11" spans="1:17" ht="21" x14ac:dyDescent="0.25">
      <c r="A11" s="1" t="s">
        <v>57</v>
      </c>
      <c r="C11" s="3">
        <v>60975330</v>
      </c>
      <c r="E11" s="3">
        <v>1565015441627</v>
      </c>
      <c r="G11" s="3">
        <v>1401967744571</v>
      </c>
      <c r="I11" s="3">
        <f t="shared" si="0"/>
        <v>163047697056</v>
      </c>
      <c r="K11" s="3">
        <v>60975330</v>
      </c>
      <c r="M11" s="3">
        <v>1565015441627</v>
      </c>
      <c r="O11" s="3">
        <v>1040717084924</v>
      </c>
      <c r="Q11" s="3">
        <v>524298356703</v>
      </c>
    </row>
    <row r="12" spans="1:17" ht="21" x14ac:dyDescent="0.25">
      <c r="A12" s="1" t="s">
        <v>91</v>
      </c>
      <c r="C12" s="3">
        <v>30875603</v>
      </c>
      <c r="E12" s="3">
        <v>123074491580</v>
      </c>
      <c r="G12" s="3">
        <v>106670998996</v>
      </c>
      <c r="I12" s="3">
        <f t="shared" si="0"/>
        <v>16403492584</v>
      </c>
      <c r="K12" s="3">
        <v>30875603</v>
      </c>
      <c r="M12" s="3">
        <v>123074491580</v>
      </c>
      <c r="O12" s="3">
        <v>131251973938</v>
      </c>
      <c r="Q12" s="3">
        <v>-8177482357</v>
      </c>
    </row>
    <row r="13" spans="1:17" ht="21" x14ac:dyDescent="0.25">
      <c r="A13" s="1" t="s">
        <v>28</v>
      </c>
      <c r="C13" s="3">
        <v>17051968</v>
      </c>
      <c r="E13" s="3">
        <v>158148247014</v>
      </c>
      <c r="G13" s="3">
        <v>148147446828</v>
      </c>
      <c r="I13" s="3">
        <f t="shared" si="0"/>
        <v>10000800186</v>
      </c>
      <c r="K13" s="3">
        <v>17051968</v>
      </c>
      <c r="M13" s="3">
        <v>158148247014</v>
      </c>
      <c r="O13" s="3">
        <v>188828667925</v>
      </c>
      <c r="Q13" s="3">
        <v>-30680420910</v>
      </c>
    </row>
    <row r="14" spans="1:17" ht="21" x14ac:dyDescent="0.25">
      <c r="A14" s="1" t="s">
        <v>42</v>
      </c>
      <c r="C14" s="3">
        <v>28808006</v>
      </c>
      <c r="E14" s="3">
        <v>737965139848</v>
      </c>
      <c r="G14" s="3">
        <v>617061421553</v>
      </c>
      <c r="I14" s="3">
        <f t="shared" si="0"/>
        <v>120903718295</v>
      </c>
      <c r="K14" s="3">
        <v>28808006</v>
      </c>
      <c r="M14" s="3">
        <v>737965139848</v>
      </c>
      <c r="O14" s="3">
        <v>521021596516</v>
      </c>
      <c r="Q14" s="3">
        <v>216943543332</v>
      </c>
    </row>
    <row r="15" spans="1:17" ht="21" x14ac:dyDescent="0.25">
      <c r="A15" s="1" t="s">
        <v>63</v>
      </c>
      <c r="C15" s="3">
        <v>1085372</v>
      </c>
      <c r="E15" s="3">
        <v>57236389641</v>
      </c>
      <c r="G15" s="3">
        <v>52057602265</v>
      </c>
      <c r="I15" s="3">
        <f t="shared" si="0"/>
        <v>5178787376</v>
      </c>
      <c r="K15" s="3">
        <v>1085372</v>
      </c>
      <c r="M15" s="3">
        <v>57236389641</v>
      </c>
      <c r="O15" s="3">
        <v>44667041115</v>
      </c>
      <c r="Q15" s="3">
        <v>12569348526</v>
      </c>
    </row>
    <row r="16" spans="1:17" ht="21" x14ac:dyDescent="0.25">
      <c r="A16" s="1" t="s">
        <v>65</v>
      </c>
      <c r="C16" s="3">
        <v>12385713</v>
      </c>
      <c r="E16" s="3">
        <v>865165505397</v>
      </c>
      <c r="G16" s="3">
        <v>842440096122</v>
      </c>
      <c r="I16" s="3">
        <f t="shared" si="0"/>
        <v>22725409275</v>
      </c>
      <c r="K16" s="3">
        <v>12385713</v>
      </c>
      <c r="M16" s="3">
        <v>865165505397</v>
      </c>
      <c r="O16" s="3">
        <v>453820983750</v>
      </c>
      <c r="Q16" s="3">
        <v>411344521647</v>
      </c>
    </row>
    <row r="17" spans="1:17" ht="21" x14ac:dyDescent="0.25">
      <c r="A17" s="1" t="s">
        <v>72</v>
      </c>
      <c r="C17" s="3">
        <v>19239580</v>
      </c>
      <c r="E17" s="3">
        <v>257423906556</v>
      </c>
      <c r="G17" s="3">
        <v>247478852217</v>
      </c>
      <c r="I17" s="3">
        <f t="shared" si="0"/>
        <v>9945054339</v>
      </c>
      <c r="K17" s="3">
        <v>19239580</v>
      </c>
      <c r="M17" s="3">
        <v>257423906556</v>
      </c>
      <c r="O17" s="3">
        <v>199270100813</v>
      </c>
      <c r="Q17" s="3">
        <v>58153805743</v>
      </c>
    </row>
    <row r="18" spans="1:17" ht="21" x14ac:dyDescent="0.25">
      <c r="A18" s="1" t="s">
        <v>25</v>
      </c>
      <c r="C18" s="3">
        <v>47866751</v>
      </c>
      <c r="E18" s="3">
        <v>916428238195</v>
      </c>
      <c r="G18" s="3">
        <v>842873375778</v>
      </c>
      <c r="I18" s="3">
        <f t="shared" si="0"/>
        <v>73554862417</v>
      </c>
      <c r="K18" s="3">
        <v>47866751</v>
      </c>
      <c r="M18" s="3">
        <v>916428238195</v>
      </c>
      <c r="O18" s="3">
        <v>655268951770</v>
      </c>
      <c r="Q18" s="3">
        <v>261159286425</v>
      </c>
    </row>
    <row r="19" spans="1:17" ht="21" x14ac:dyDescent="0.25">
      <c r="A19" s="1" t="s">
        <v>52</v>
      </c>
      <c r="C19" s="3">
        <v>231698836</v>
      </c>
      <c r="E19" s="3">
        <v>354002190321</v>
      </c>
      <c r="G19" s="3">
        <v>300798217671</v>
      </c>
      <c r="I19" s="3">
        <f t="shared" si="0"/>
        <v>53203972650</v>
      </c>
      <c r="K19" s="3">
        <v>231698836</v>
      </c>
      <c r="M19" s="3">
        <v>354002190321</v>
      </c>
      <c r="O19" s="3">
        <v>265328902542</v>
      </c>
      <c r="Q19" s="3">
        <v>88673287779</v>
      </c>
    </row>
    <row r="20" spans="1:17" ht="21" x14ac:dyDescent="0.25">
      <c r="A20" s="1" t="s">
        <v>60</v>
      </c>
      <c r="C20" s="3">
        <v>51733712</v>
      </c>
      <c r="E20" s="3">
        <v>539971912342</v>
      </c>
      <c r="G20" s="3">
        <v>430072039712</v>
      </c>
      <c r="I20" s="3">
        <f t="shared" si="0"/>
        <v>109899872630</v>
      </c>
      <c r="K20" s="3">
        <v>51733712</v>
      </c>
      <c r="M20" s="3">
        <v>539971912342</v>
      </c>
      <c r="O20" s="3">
        <v>309069637454</v>
      </c>
      <c r="Q20" s="3">
        <v>230902274888</v>
      </c>
    </row>
    <row r="21" spans="1:17" ht="21" x14ac:dyDescent="0.25">
      <c r="A21" s="1" t="s">
        <v>73</v>
      </c>
      <c r="C21" s="3">
        <v>10054271</v>
      </c>
      <c r="E21" s="3">
        <v>158312057706</v>
      </c>
      <c r="G21" s="3">
        <v>151016110602</v>
      </c>
      <c r="I21" s="3">
        <f t="shared" si="0"/>
        <v>7295947104</v>
      </c>
      <c r="K21" s="3">
        <v>10054271</v>
      </c>
      <c r="M21" s="3">
        <v>158312057706</v>
      </c>
      <c r="O21" s="3">
        <v>149716832351</v>
      </c>
      <c r="Q21" s="3">
        <v>8595225355</v>
      </c>
    </row>
    <row r="22" spans="1:17" ht="21" x14ac:dyDescent="0.25">
      <c r="A22" s="1" t="s">
        <v>46</v>
      </c>
      <c r="C22" s="3">
        <v>35376690</v>
      </c>
      <c r="E22" s="3">
        <v>100047835285</v>
      </c>
      <c r="G22" s="3">
        <v>121850876639</v>
      </c>
      <c r="I22" s="3">
        <f t="shared" si="0"/>
        <v>-21803041354</v>
      </c>
      <c r="K22" s="3">
        <v>35376690</v>
      </c>
      <c r="M22" s="3">
        <v>100047835285</v>
      </c>
      <c r="O22" s="3">
        <v>186824299890</v>
      </c>
      <c r="Q22" s="3">
        <v>-86776464604</v>
      </c>
    </row>
    <row r="23" spans="1:17" ht="21" x14ac:dyDescent="0.25">
      <c r="A23" s="1" t="s">
        <v>39</v>
      </c>
      <c r="C23" s="3">
        <v>20171007</v>
      </c>
      <c r="E23" s="3">
        <v>270688358362</v>
      </c>
      <c r="G23" s="3">
        <v>230185359555</v>
      </c>
      <c r="I23" s="3">
        <f t="shared" si="0"/>
        <v>40502998807</v>
      </c>
      <c r="K23" s="3">
        <v>20171007</v>
      </c>
      <c r="M23" s="3">
        <v>270688358362</v>
      </c>
      <c r="O23" s="3">
        <v>241529259356</v>
      </c>
      <c r="Q23" s="3">
        <v>29159099006</v>
      </c>
    </row>
    <row r="24" spans="1:17" ht="21" x14ac:dyDescent="0.25">
      <c r="A24" s="1" t="s">
        <v>79</v>
      </c>
      <c r="C24" s="3">
        <v>25125252</v>
      </c>
      <c r="E24" s="3">
        <v>142611571045</v>
      </c>
      <c r="G24" s="3">
        <v>143610601315</v>
      </c>
      <c r="I24" s="3">
        <f t="shared" si="0"/>
        <v>-999030270</v>
      </c>
      <c r="K24" s="3">
        <v>25125252</v>
      </c>
      <c r="M24" s="3">
        <v>142611571045</v>
      </c>
      <c r="O24" s="3">
        <v>117361080855</v>
      </c>
      <c r="Q24" s="3">
        <v>25250490190</v>
      </c>
    </row>
    <row r="25" spans="1:17" ht="21" x14ac:dyDescent="0.25">
      <c r="A25" s="1" t="s">
        <v>33</v>
      </c>
      <c r="C25" s="3">
        <v>166602619</v>
      </c>
      <c r="E25" s="3">
        <v>823750772415</v>
      </c>
      <c r="G25" s="3">
        <v>765786805719</v>
      </c>
      <c r="I25" s="3">
        <f t="shared" si="0"/>
        <v>57963966696</v>
      </c>
      <c r="K25" s="3">
        <v>166602619</v>
      </c>
      <c r="M25" s="3">
        <v>823750772415</v>
      </c>
      <c r="O25" s="3">
        <v>628249833135</v>
      </c>
      <c r="Q25" s="3">
        <v>195500939280</v>
      </c>
    </row>
    <row r="26" spans="1:17" ht="21" x14ac:dyDescent="0.25">
      <c r="A26" s="1" t="s">
        <v>70</v>
      </c>
      <c r="C26" s="3">
        <v>1500000</v>
      </c>
      <c r="E26" s="3">
        <v>6890257575</v>
      </c>
      <c r="G26" s="3">
        <v>5417075475</v>
      </c>
      <c r="I26" s="3">
        <f t="shared" si="0"/>
        <v>1473182100</v>
      </c>
      <c r="K26" s="3">
        <v>1500000</v>
      </c>
      <c r="M26" s="3">
        <v>6890257575</v>
      </c>
      <c r="O26" s="3">
        <v>4068691020</v>
      </c>
      <c r="Q26" s="3">
        <v>2821566555</v>
      </c>
    </row>
    <row r="27" spans="1:17" ht="21" x14ac:dyDescent="0.25">
      <c r="A27" s="1" t="s">
        <v>62</v>
      </c>
      <c r="C27" s="3">
        <v>36951971</v>
      </c>
      <c r="E27" s="3">
        <v>673299517140</v>
      </c>
      <c r="G27" s="3">
        <v>578818253643</v>
      </c>
      <c r="I27" s="3">
        <f t="shared" si="0"/>
        <v>94481263497</v>
      </c>
      <c r="K27" s="3">
        <v>36951971</v>
      </c>
      <c r="M27" s="3">
        <v>673299517140</v>
      </c>
      <c r="O27" s="3">
        <v>362408144256</v>
      </c>
      <c r="Q27" s="3">
        <v>310891372884</v>
      </c>
    </row>
    <row r="28" spans="1:17" ht="21" x14ac:dyDescent="0.25">
      <c r="A28" s="1" t="s">
        <v>78</v>
      </c>
      <c r="C28" s="3">
        <v>31837702</v>
      </c>
      <c r="E28" s="3">
        <v>2028020992492</v>
      </c>
      <c r="G28" s="3">
        <v>1829269871505</v>
      </c>
      <c r="I28" s="3">
        <f t="shared" si="0"/>
        <v>198751120987</v>
      </c>
      <c r="K28" s="3">
        <v>31837702</v>
      </c>
      <c r="M28" s="3">
        <v>2028020992492</v>
      </c>
      <c r="O28" s="3">
        <v>1246549300658</v>
      </c>
      <c r="Q28" s="3">
        <v>781471691834</v>
      </c>
    </row>
    <row r="29" spans="1:17" ht="21" x14ac:dyDescent="0.25">
      <c r="A29" s="1" t="s">
        <v>61</v>
      </c>
      <c r="C29" s="3">
        <v>10291841</v>
      </c>
      <c r="E29" s="3">
        <v>366153336703</v>
      </c>
      <c r="G29" s="3">
        <v>345974697006</v>
      </c>
      <c r="I29" s="3">
        <f t="shared" si="0"/>
        <v>20178639697</v>
      </c>
      <c r="K29" s="3">
        <v>10291841</v>
      </c>
      <c r="M29" s="3">
        <v>366153336703</v>
      </c>
      <c r="O29" s="3">
        <v>217911876827</v>
      </c>
      <c r="Q29" s="3">
        <v>148241459876</v>
      </c>
    </row>
    <row r="30" spans="1:17" ht="21" x14ac:dyDescent="0.25">
      <c r="A30" s="1" t="s">
        <v>23</v>
      </c>
      <c r="C30" s="3">
        <v>48304426</v>
      </c>
      <c r="E30" s="3">
        <v>178431226496</v>
      </c>
      <c r="G30" s="3">
        <v>171092451586</v>
      </c>
      <c r="I30" s="3">
        <f t="shared" si="0"/>
        <v>7338774910</v>
      </c>
      <c r="K30" s="3">
        <v>48304426</v>
      </c>
      <c r="M30" s="3">
        <v>178431226496</v>
      </c>
      <c r="O30" s="3">
        <v>156993704634</v>
      </c>
      <c r="Q30" s="3">
        <v>21437521862</v>
      </c>
    </row>
    <row r="31" spans="1:17" ht="21" x14ac:dyDescent="0.25">
      <c r="A31" s="1" t="s">
        <v>47</v>
      </c>
      <c r="C31" s="3">
        <v>7054755</v>
      </c>
      <c r="E31" s="3">
        <v>40253352652</v>
      </c>
      <c r="G31" s="3">
        <v>56030310082</v>
      </c>
      <c r="I31" s="3">
        <f t="shared" si="0"/>
        <v>-15776957430</v>
      </c>
      <c r="K31" s="3">
        <v>7054755</v>
      </c>
      <c r="M31" s="3">
        <v>40253352652</v>
      </c>
      <c r="O31" s="3">
        <v>24299928794</v>
      </c>
      <c r="Q31" s="3">
        <v>15953423858</v>
      </c>
    </row>
    <row r="32" spans="1:17" ht="21" x14ac:dyDescent="0.25">
      <c r="A32" s="1" t="s">
        <v>68</v>
      </c>
      <c r="C32" s="3">
        <v>21000000</v>
      </c>
      <c r="E32" s="3">
        <v>75463305750</v>
      </c>
      <c r="G32" s="3">
        <v>78782438700</v>
      </c>
      <c r="I32" s="3">
        <f t="shared" si="0"/>
        <v>-3319132950</v>
      </c>
      <c r="K32" s="3">
        <v>21000000</v>
      </c>
      <c r="M32" s="3">
        <v>75463305750</v>
      </c>
      <c r="O32" s="3">
        <v>96958403721</v>
      </c>
      <c r="Q32" s="3">
        <v>-21495097971</v>
      </c>
    </row>
    <row r="33" spans="1:17" ht="21" x14ac:dyDescent="0.25">
      <c r="A33" s="1" t="s">
        <v>38</v>
      </c>
      <c r="C33" s="3">
        <v>900000</v>
      </c>
      <c r="E33" s="3">
        <v>3114259245</v>
      </c>
      <c r="G33" s="3">
        <v>2917437345</v>
      </c>
      <c r="I33" s="3">
        <f t="shared" si="0"/>
        <v>196821900</v>
      </c>
      <c r="K33" s="3">
        <v>900000</v>
      </c>
      <c r="M33" s="3">
        <v>3114259245</v>
      </c>
      <c r="O33" s="3">
        <v>3192796429</v>
      </c>
      <c r="Q33" s="3">
        <v>-78537184</v>
      </c>
    </row>
    <row r="34" spans="1:17" ht="21" x14ac:dyDescent="0.25">
      <c r="A34" s="1" t="s">
        <v>69</v>
      </c>
      <c r="C34" s="3">
        <v>249999</v>
      </c>
      <c r="E34" s="3">
        <v>1898627905</v>
      </c>
      <c r="G34" s="3">
        <v>1732125196</v>
      </c>
      <c r="I34" s="3">
        <f t="shared" si="0"/>
        <v>166502709</v>
      </c>
      <c r="K34" s="3">
        <v>249999</v>
      </c>
      <c r="M34" s="3">
        <v>1898627905</v>
      </c>
      <c r="O34" s="3">
        <v>1614207914</v>
      </c>
      <c r="Q34" s="3">
        <v>284419991</v>
      </c>
    </row>
    <row r="35" spans="1:17" ht="21" x14ac:dyDescent="0.25">
      <c r="A35" s="1" t="s">
        <v>84</v>
      </c>
      <c r="C35" s="3">
        <v>41050906</v>
      </c>
      <c r="E35" s="3">
        <v>294664842102</v>
      </c>
      <c r="G35" s="3">
        <v>291084786459</v>
      </c>
      <c r="I35" s="3">
        <f t="shared" si="0"/>
        <v>3580055643</v>
      </c>
      <c r="K35" s="3">
        <v>41050906</v>
      </c>
      <c r="M35" s="3">
        <v>294664842102</v>
      </c>
      <c r="O35" s="3">
        <v>187943786792</v>
      </c>
      <c r="Q35" s="3">
        <v>106721055310</v>
      </c>
    </row>
    <row r="36" spans="1:17" ht="21" x14ac:dyDescent="0.25">
      <c r="A36" s="1" t="s">
        <v>44</v>
      </c>
      <c r="C36" s="3">
        <v>22146975</v>
      </c>
      <c r="E36" s="3">
        <v>21002501275</v>
      </c>
      <c r="G36" s="3">
        <v>29214170678</v>
      </c>
      <c r="I36" s="3">
        <f t="shared" si="0"/>
        <v>-8211669403</v>
      </c>
      <c r="K36" s="3">
        <v>22146975</v>
      </c>
      <c r="M36" s="3">
        <v>21002501275</v>
      </c>
      <c r="O36" s="3">
        <v>37694151450</v>
      </c>
      <c r="Q36" s="3">
        <v>-16691650174</v>
      </c>
    </row>
    <row r="37" spans="1:17" ht="21" x14ac:dyDescent="0.25">
      <c r="A37" s="1" t="s">
        <v>58</v>
      </c>
      <c r="C37" s="3">
        <v>192452423</v>
      </c>
      <c r="E37" s="3">
        <v>2075684542252</v>
      </c>
      <c r="G37" s="3">
        <v>1754288226032</v>
      </c>
      <c r="I37" s="3">
        <f t="shared" si="0"/>
        <v>321396316220</v>
      </c>
      <c r="K37" s="3">
        <v>192452423</v>
      </c>
      <c r="M37" s="3">
        <v>2075684542252</v>
      </c>
      <c r="O37" s="3">
        <v>1335171384067</v>
      </c>
      <c r="Q37" s="3">
        <v>740513158185</v>
      </c>
    </row>
    <row r="38" spans="1:17" ht="21" x14ac:dyDescent="0.25">
      <c r="A38" s="1" t="s">
        <v>93</v>
      </c>
      <c r="C38" s="3">
        <v>81136054</v>
      </c>
      <c r="E38" s="3">
        <v>239943551074</v>
      </c>
      <c r="G38" s="3">
        <v>233179672455</v>
      </c>
      <c r="I38" s="3">
        <f t="shared" si="0"/>
        <v>6763878619</v>
      </c>
      <c r="K38" s="3">
        <v>81136054</v>
      </c>
      <c r="M38" s="3">
        <v>239943551074</v>
      </c>
      <c r="O38" s="3">
        <v>286524888670</v>
      </c>
      <c r="Q38" s="3">
        <v>-46581337595</v>
      </c>
    </row>
    <row r="39" spans="1:17" ht="21" x14ac:dyDescent="0.25">
      <c r="A39" s="1" t="s">
        <v>74</v>
      </c>
      <c r="C39" s="3">
        <v>40286340</v>
      </c>
      <c r="E39" s="3">
        <v>182492521514</v>
      </c>
      <c r="G39" s="3">
        <v>170113668100</v>
      </c>
      <c r="I39" s="3">
        <f t="shared" si="0"/>
        <v>12378853414</v>
      </c>
      <c r="K39" s="3">
        <v>40286340</v>
      </c>
      <c r="M39" s="3">
        <v>182492521514</v>
      </c>
      <c r="O39" s="3">
        <v>261104068492</v>
      </c>
      <c r="Q39" s="3">
        <v>-78611546977</v>
      </c>
    </row>
    <row r="40" spans="1:17" ht="21" x14ac:dyDescent="0.25">
      <c r="A40" s="1" t="s">
        <v>17</v>
      </c>
      <c r="C40" s="3">
        <v>71100000</v>
      </c>
      <c r="E40" s="3">
        <v>268855136820</v>
      </c>
      <c r="G40" s="3">
        <v>212030865000</v>
      </c>
      <c r="I40" s="3">
        <f t="shared" si="0"/>
        <v>56824271820</v>
      </c>
      <c r="K40" s="3">
        <v>71100000</v>
      </c>
      <c r="M40" s="3">
        <v>268855136820</v>
      </c>
      <c r="O40" s="3">
        <v>184042790820</v>
      </c>
      <c r="Q40" s="3">
        <v>84812346000</v>
      </c>
    </row>
    <row r="41" spans="1:17" ht="21" x14ac:dyDescent="0.25">
      <c r="A41" s="1" t="s">
        <v>92</v>
      </c>
      <c r="C41" s="3">
        <v>182702419</v>
      </c>
      <c r="E41" s="3">
        <v>560464938027</v>
      </c>
      <c r="G41" s="3">
        <v>438419429811</v>
      </c>
      <c r="I41" s="3">
        <f t="shared" si="0"/>
        <v>122045508216</v>
      </c>
      <c r="K41" s="3">
        <v>182702419</v>
      </c>
      <c r="M41" s="3">
        <v>560464938027</v>
      </c>
      <c r="O41" s="3">
        <v>395254202563</v>
      </c>
      <c r="Q41" s="3">
        <v>165210735464</v>
      </c>
    </row>
    <row r="42" spans="1:17" ht="21" x14ac:dyDescent="0.25">
      <c r="A42" s="1" t="s">
        <v>67</v>
      </c>
      <c r="C42" s="3">
        <v>56638</v>
      </c>
      <c r="E42" s="3">
        <v>469445404550</v>
      </c>
      <c r="G42" s="3">
        <v>571047763678</v>
      </c>
      <c r="I42" s="3">
        <f t="shared" si="0"/>
        <v>-101602359128</v>
      </c>
      <c r="K42" s="3">
        <v>56638</v>
      </c>
      <c r="M42" s="3">
        <v>469445404550</v>
      </c>
      <c r="O42" s="3">
        <v>345966125610</v>
      </c>
      <c r="Q42" s="3">
        <v>123479278940</v>
      </c>
    </row>
    <row r="43" spans="1:17" ht="21" x14ac:dyDescent="0.25">
      <c r="A43" s="1" t="s">
        <v>82</v>
      </c>
      <c r="C43" s="3">
        <v>800000</v>
      </c>
      <c r="E43" s="3">
        <v>11300360400</v>
      </c>
      <c r="G43" s="3">
        <v>10950454800</v>
      </c>
      <c r="I43" s="3">
        <f t="shared" si="0"/>
        <v>349905600</v>
      </c>
      <c r="K43" s="3">
        <v>800000</v>
      </c>
      <c r="M43" s="3">
        <v>11300360400</v>
      </c>
      <c r="O43" s="3">
        <v>11043818685</v>
      </c>
      <c r="Q43" s="3">
        <v>256541715</v>
      </c>
    </row>
    <row r="44" spans="1:17" ht="21" x14ac:dyDescent="0.25">
      <c r="A44" s="1" t="s">
        <v>87</v>
      </c>
      <c r="C44" s="3">
        <v>46713330</v>
      </c>
      <c r="E44" s="3">
        <v>322261576664</v>
      </c>
      <c r="G44" s="3">
        <v>273040067836</v>
      </c>
      <c r="I44" s="3">
        <f t="shared" si="0"/>
        <v>49221508828</v>
      </c>
      <c r="K44" s="3">
        <v>46713330</v>
      </c>
      <c r="M44" s="3">
        <v>322261576664</v>
      </c>
      <c r="O44" s="3">
        <v>234407104493</v>
      </c>
      <c r="Q44" s="3">
        <v>87854472171</v>
      </c>
    </row>
    <row r="45" spans="1:17" ht="21" x14ac:dyDescent="0.25">
      <c r="A45" s="1" t="s">
        <v>59</v>
      </c>
      <c r="C45" s="3">
        <v>5703854</v>
      </c>
      <c r="E45" s="3">
        <v>401146561860</v>
      </c>
      <c r="G45" s="3">
        <v>441930118121</v>
      </c>
      <c r="I45" s="3">
        <f t="shared" si="0"/>
        <v>-40783556261</v>
      </c>
      <c r="K45" s="3">
        <v>5703854</v>
      </c>
      <c r="M45" s="3">
        <v>401146561860</v>
      </c>
      <c r="O45" s="3">
        <v>208545706477</v>
      </c>
      <c r="Q45" s="3">
        <v>192600855383</v>
      </c>
    </row>
    <row r="46" spans="1:17" ht="21" x14ac:dyDescent="0.25">
      <c r="A46" s="1" t="s">
        <v>55</v>
      </c>
      <c r="C46" s="3">
        <v>18743548</v>
      </c>
      <c r="E46" s="3">
        <v>79186101529</v>
      </c>
      <c r="G46" s="3">
        <v>83430060746</v>
      </c>
      <c r="I46" s="3">
        <f t="shared" si="0"/>
        <v>-4243959217</v>
      </c>
      <c r="K46" s="3">
        <v>18743548</v>
      </c>
      <c r="M46" s="3">
        <v>79186101529</v>
      </c>
      <c r="O46" s="3">
        <v>73182447824</v>
      </c>
      <c r="Q46" s="3">
        <v>6003653705</v>
      </c>
    </row>
    <row r="47" spans="1:17" ht="21" x14ac:dyDescent="0.25">
      <c r="A47" s="1" t="s">
        <v>16</v>
      </c>
      <c r="C47" s="3">
        <v>7989424</v>
      </c>
      <c r="E47" s="3">
        <v>155819821511</v>
      </c>
      <c r="G47" s="3">
        <v>141047911827</v>
      </c>
      <c r="I47" s="3">
        <f t="shared" si="0"/>
        <v>14771909684</v>
      </c>
      <c r="K47" s="3">
        <v>7989424</v>
      </c>
      <c r="M47" s="3">
        <v>155819821511</v>
      </c>
      <c r="O47" s="3">
        <v>115279708248</v>
      </c>
      <c r="Q47" s="3">
        <v>40540113263</v>
      </c>
    </row>
    <row r="48" spans="1:17" ht="21" x14ac:dyDescent="0.25">
      <c r="A48" s="1" t="s">
        <v>30</v>
      </c>
      <c r="C48" s="3">
        <v>590000</v>
      </c>
      <c r="E48" s="3">
        <v>64748440800</v>
      </c>
      <c r="G48" s="3">
        <v>73164565125</v>
      </c>
      <c r="I48" s="3">
        <f t="shared" si="0"/>
        <v>-8416124325</v>
      </c>
      <c r="K48" s="3">
        <v>590000</v>
      </c>
      <c r="M48" s="3">
        <v>64748440800</v>
      </c>
      <c r="O48" s="3">
        <v>70290766575</v>
      </c>
      <c r="Q48" s="3">
        <v>-5542325775</v>
      </c>
    </row>
    <row r="49" spans="1:17" ht="21" x14ac:dyDescent="0.25">
      <c r="A49" s="1" t="s">
        <v>85</v>
      </c>
      <c r="C49" s="3">
        <v>92075843</v>
      </c>
      <c r="E49" s="3">
        <v>168686088766</v>
      </c>
      <c r="G49" s="3">
        <v>144065058989</v>
      </c>
      <c r="I49" s="3">
        <f t="shared" si="0"/>
        <v>24621029777</v>
      </c>
      <c r="K49" s="3">
        <v>92075843</v>
      </c>
      <c r="M49" s="3">
        <v>168686088766</v>
      </c>
      <c r="O49" s="3">
        <v>155688455285</v>
      </c>
      <c r="Q49" s="3">
        <v>12997633481</v>
      </c>
    </row>
    <row r="50" spans="1:17" ht="21" x14ac:dyDescent="0.25">
      <c r="A50" s="1" t="s">
        <v>98</v>
      </c>
      <c r="C50" s="3">
        <v>69000000</v>
      </c>
      <c r="E50" s="3">
        <v>304537158000</v>
      </c>
      <c r="G50" s="3">
        <v>299240251326</v>
      </c>
      <c r="I50" s="3">
        <f t="shared" si="0"/>
        <v>5296906674</v>
      </c>
      <c r="K50" s="3">
        <v>69000000</v>
      </c>
      <c r="M50" s="3">
        <v>304537158000</v>
      </c>
      <c r="O50" s="3">
        <v>299240251326</v>
      </c>
      <c r="Q50" s="3">
        <v>5296906674</v>
      </c>
    </row>
    <row r="51" spans="1:17" ht="21" x14ac:dyDescent="0.25">
      <c r="A51" s="1" t="s">
        <v>81</v>
      </c>
      <c r="C51" s="3">
        <v>9859100</v>
      </c>
      <c r="E51" s="3">
        <v>149064667379</v>
      </c>
      <c r="G51" s="3">
        <v>158277079433</v>
      </c>
      <c r="I51" s="3">
        <f t="shared" si="0"/>
        <v>-9212412054</v>
      </c>
      <c r="K51" s="3">
        <v>9859100</v>
      </c>
      <c r="M51" s="3">
        <v>149064667379</v>
      </c>
      <c r="O51" s="3">
        <v>137598154428</v>
      </c>
      <c r="Q51" s="3">
        <v>11466512951</v>
      </c>
    </row>
    <row r="52" spans="1:17" ht="21" x14ac:dyDescent="0.25">
      <c r="A52" s="1" t="s">
        <v>19</v>
      </c>
      <c r="C52" s="3">
        <v>113038478</v>
      </c>
      <c r="E52" s="3">
        <v>163267651328</v>
      </c>
      <c r="G52" s="3">
        <v>149671377542</v>
      </c>
      <c r="I52" s="3">
        <f t="shared" si="0"/>
        <v>13596273786</v>
      </c>
      <c r="K52" s="3">
        <v>113038478</v>
      </c>
      <c r="M52" s="3">
        <v>163267651328</v>
      </c>
      <c r="O52" s="3">
        <v>187382529961</v>
      </c>
      <c r="Q52" s="3">
        <v>-24114878632</v>
      </c>
    </row>
    <row r="53" spans="1:17" ht="21" x14ac:dyDescent="0.25">
      <c r="A53" s="1" t="s">
        <v>22</v>
      </c>
      <c r="C53" s="3">
        <v>18245071</v>
      </c>
      <c r="E53" s="3">
        <v>485514448393</v>
      </c>
      <c r="G53" s="3">
        <v>408942091235</v>
      </c>
      <c r="I53" s="3">
        <f t="shared" si="0"/>
        <v>76572357158</v>
      </c>
      <c r="K53" s="3">
        <v>18245071</v>
      </c>
      <c r="M53" s="3">
        <v>485514448393</v>
      </c>
      <c r="O53" s="3">
        <v>383274989218</v>
      </c>
      <c r="Q53" s="3">
        <v>102239459175</v>
      </c>
    </row>
    <row r="54" spans="1:17" ht="21" x14ac:dyDescent="0.25">
      <c r="A54" s="1" t="s">
        <v>18</v>
      </c>
      <c r="C54" s="3">
        <v>106065075</v>
      </c>
      <c r="E54" s="3">
        <v>306918338496</v>
      </c>
      <c r="G54" s="3">
        <v>221516808375</v>
      </c>
      <c r="I54" s="3">
        <f t="shared" si="0"/>
        <v>85401530121</v>
      </c>
      <c r="K54" s="3">
        <v>106065075</v>
      </c>
      <c r="M54" s="3">
        <v>306918338496</v>
      </c>
      <c r="O54" s="3">
        <v>133518036313</v>
      </c>
      <c r="Q54" s="3">
        <v>173400302183</v>
      </c>
    </row>
    <row r="55" spans="1:17" ht="21" x14ac:dyDescent="0.25">
      <c r="A55" s="1" t="s">
        <v>32</v>
      </c>
      <c r="C55" s="3">
        <v>5401936</v>
      </c>
      <c r="E55" s="3">
        <v>175592279522</v>
      </c>
      <c r="G55" s="3">
        <v>160556854975</v>
      </c>
      <c r="I55" s="3">
        <f t="shared" si="0"/>
        <v>15035424547</v>
      </c>
      <c r="K55" s="3">
        <v>5401936</v>
      </c>
      <c r="M55" s="3">
        <v>175592279522</v>
      </c>
      <c r="O55" s="3">
        <v>204300030953</v>
      </c>
      <c r="Q55" s="3">
        <v>-28707751430</v>
      </c>
    </row>
    <row r="56" spans="1:17" ht="21" x14ac:dyDescent="0.25">
      <c r="A56" s="1" t="s">
        <v>96</v>
      </c>
      <c r="C56" s="3">
        <v>600000</v>
      </c>
      <c r="E56" s="3">
        <v>8320198500</v>
      </c>
      <c r="G56" s="3">
        <v>7721158524</v>
      </c>
      <c r="I56" s="3">
        <f t="shared" si="0"/>
        <v>599039976</v>
      </c>
      <c r="K56" s="3">
        <v>600000</v>
      </c>
      <c r="M56" s="3">
        <v>8320198500</v>
      </c>
      <c r="O56" s="3">
        <v>7721158524</v>
      </c>
      <c r="Q56" s="3">
        <v>599039976</v>
      </c>
    </row>
    <row r="57" spans="1:17" ht="21" x14ac:dyDescent="0.25">
      <c r="A57" s="1" t="s">
        <v>64</v>
      </c>
      <c r="C57" s="3">
        <v>45140390</v>
      </c>
      <c r="E57" s="3">
        <v>1284231049927</v>
      </c>
      <c r="G57" s="3">
        <v>1059872026529</v>
      </c>
      <c r="I57" s="3">
        <f t="shared" si="0"/>
        <v>224359023398</v>
      </c>
      <c r="K57" s="3">
        <v>45140390</v>
      </c>
      <c r="M57" s="3">
        <v>1284231049927</v>
      </c>
      <c r="O57" s="3">
        <v>769776683242</v>
      </c>
      <c r="Q57" s="3">
        <v>514454366685</v>
      </c>
    </row>
    <row r="58" spans="1:17" ht="21" x14ac:dyDescent="0.25">
      <c r="A58" s="1" t="s">
        <v>94</v>
      </c>
      <c r="C58" s="3">
        <v>3407324</v>
      </c>
      <c r="E58" s="3">
        <v>102966332834</v>
      </c>
      <c r="G58" s="3">
        <v>89412171050</v>
      </c>
      <c r="I58" s="3">
        <f t="shared" si="0"/>
        <v>13554161784</v>
      </c>
      <c r="K58" s="3">
        <v>3407324</v>
      </c>
      <c r="M58" s="3">
        <v>102966332834</v>
      </c>
      <c r="O58" s="3">
        <v>100209094631</v>
      </c>
      <c r="Q58" s="3">
        <v>2757238203</v>
      </c>
    </row>
    <row r="59" spans="1:17" ht="21" x14ac:dyDescent="0.25">
      <c r="A59" s="1" t="s">
        <v>15</v>
      </c>
      <c r="C59" s="3">
        <v>85291613</v>
      </c>
      <c r="E59" s="3">
        <v>38576778195</v>
      </c>
      <c r="G59" s="3">
        <v>38586739325</v>
      </c>
      <c r="I59" s="3">
        <f t="shared" si="0"/>
        <v>-9961130</v>
      </c>
      <c r="K59" s="3">
        <v>85291613</v>
      </c>
      <c r="M59" s="3">
        <v>38576778195</v>
      </c>
      <c r="O59" s="3">
        <v>33508417809</v>
      </c>
      <c r="Q59" s="3">
        <v>5068360386</v>
      </c>
    </row>
    <row r="60" spans="1:17" ht="21" x14ac:dyDescent="0.25">
      <c r="A60" s="1" t="s">
        <v>29</v>
      </c>
      <c r="C60" s="3">
        <v>474965</v>
      </c>
      <c r="E60" s="3">
        <v>81618661712</v>
      </c>
      <c r="G60" s="3">
        <v>77633808905</v>
      </c>
      <c r="I60" s="3">
        <f t="shared" si="0"/>
        <v>3984852807</v>
      </c>
      <c r="K60" s="3">
        <v>474965</v>
      </c>
      <c r="M60" s="3">
        <v>81618661712</v>
      </c>
      <c r="O60" s="3">
        <v>78028434799</v>
      </c>
      <c r="Q60" s="3">
        <v>3590226913</v>
      </c>
    </row>
    <row r="61" spans="1:17" ht="21" x14ac:dyDescent="0.25">
      <c r="A61" s="1" t="s">
        <v>40</v>
      </c>
      <c r="C61" s="3">
        <v>1000000</v>
      </c>
      <c r="E61" s="3">
        <v>6769480500</v>
      </c>
      <c r="G61" s="3">
        <v>6391741500</v>
      </c>
      <c r="I61" s="3">
        <f t="shared" si="0"/>
        <v>377739000</v>
      </c>
      <c r="K61" s="3">
        <v>1000000</v>
      </c>
      <c r="M61" s="3">
        <v>6769480500</v>
      </c>
      <c r="O61" s="3">
        <v>5505994909</v>
      </c>
      <c r="Q61" s="3">
        <v>1263485591</v>
      </c>
    </row>
    <row r="62" spans="1:17" ht="21" x14ac:dyDescent="0.25">
      <c r="A62" s="1" t="s">
        <v>75</v>
      </c>
      <c r="C62" s="3">
        <v>426819844</v>
      </c>
      <c r="E62" s="3">
        <v>1846043437053</v>
      </c>
      <c r="G62" s="3">
        <v>1641974411211</v>
      </c>
      <c r="I62" s="3">
        <f t="shared" si="0"/>
        <v>204069025842</v>
      </c>
      <c r="K62" s="3">
        <v>426819844</v>
      </c>
      <c r="M62" s="3">
        <v>1846043437053</v>
      </c>
      <c r="O62" s="3">
        <v>1275997444270</v>
      </c>
      <c r="Q62" s="3">
        <v>570045992783</v>
      </c>
    </row>
    <row r="63" spans="1:17" ht="21" x14ac:dyDescent="0.25">
      <c r="A63" s="1" t="s">
        <v>37</v>
      </c>
      <c r="C63" s="3">
        <v>285750</v>
      </c>
      <c r="E63" s="3">
        <v>15253473588</v>
      </c>
      <c r="G63" s="3">
        <v>13648592289</v>
      </c>
      <c r="I63" s="3">
        <f t="shared" si="0"/>
        <v>1604881299</v>
      </c>
      <c r="K63" s="3">
        <v>285750</v>
      </c>
      <c r="M63" s="3">
        <v>15253473588</v>
      </c>
      <c r="O63" s="3">
        <v>12870711745</v>
      </c>
      <c r="Q63" s="3">
        <v>2382761843</v>
      </c>
    </row>
    <row r="64" spans="1:17" ht="21" x14ac:dyDescent="0.25">
      <c r="A64" s="1" t="s">
        <v>90</v>
      </c>
      <c r="C64" s="3">
        <v>250000</v>
      </c>
      <c r="E64" s="3">
        <v>3764964375</v>
      </c>
      <c r="G64" s="3">
        <v>3484145250</v>
      </c>
      <c r="I64" s="3">
        <f t="shared" si="0"/>
        <v>280819125</v>
      </c>
      <c r="K64" s="3">
        <v>250000</v>
      </c>
      <c r="M64" s="3">
        <v>3764964375</v>
      </c>
      <c r="O64" s="3">
        <v>3653564425</v>
      </c>
      <c r="Q64" s="3">
        <v>111399950</v>
      </c>
    </row>
    <row r="65" spans="1:17" ht="21" x14ac:dyDescent="0.25">
      <c r="A65" s="1" t="s">
        <v>45</v>
      </c>
      <c r="C65" s="3">
        <v>34274927</v>
      </c>
      <c r="E65" s="3">
        <v>111343999190</v>
      </c>
      <c r="G65" s="3">
        <v>97511176769</v>
      </c>
      <c r="I65" s="3">
        <f t="shared" si="0"/>
        <v>13832822421</v>
      </c>
      <c r="K65" s="3">
        <v>34274927</v>
      </c>
      <c r="M65" s="3">
        <v>111343999190</v>
      </c>
      <c r="O65" s="3">
        <v>106800672532</v>
      </c>
      <c r="Q65" s="3">
        <v>4543326658</v>
      </c>
    </row>
    <row r="66" spans="1:17" ht="21" x14ac:dyDescent="0.25">
      <c r="A66" s="1" t="s">
        <v>66</v>
      </c>
      <c r="C66" s="3">
        <v>57828394</v>
      </c>
      <c r="E66" s="3">
        <v>166014701880</v>
      </c>
      <c r="G66" s="3">
        <v>139284495379</v>
      </c>
      <c r="I66" s="3">
        <f t="shared" si="0"/>
        <v>26730206501</v>
      </c>
      <c r="K66" s="3">
        <v>57828394</v>
      </c>
      <c r="M66" s="3">
        <v>166014701880</v>
      </c>
      <c r="O66" s="3">
        <v>121095977658</v>
      </c>
      <c r="Q66" s="3">
        <v>44918724222</v>
      </c>
    </row>
    <row r="67" spans="1:17" ht="21" x14ac:dyDescent="0.25">
      <c r="A67" s="1" t="s">
        <v>21</v>
      </c>
      <c r="C67" s="3">
        <v>6277074</v>
      </c>
      <c r="E67" s="3">
        <v>246219564666</v>
      </c>
      <c r="G67" s="3">
        <v>225191690036</v>
      </c>
      <c r="I67" s="3">
        <f t="shared" si="0"/>
        <v>21027874630</v>
      </c>
      <c r="K67" s="3">
        <v>6277074</v>
      </c>
      <c r="M67" s="3">
        <v>246219564666</v>
      </c>
      <c r="O67" s="3">
        <v>310047254078</v>
      </c>
      <c r="Q67" s="3">
        <v>-63827689411</v>
      </c>
    </row>
    <row r="68" spans="1:17" ht="21" x14ac:dyDescent="0.25">
      <c r="A68" s="1" t="s">
        <v>80</v>
      </c>
      <c r="C68" s="3">
        <v>27038968</v>
      </c>
      <c r="E68" s="3">
        <v>255879380056</v>
      </c>
      <c r="G68" s="3">
        <v>255879380056</v>
      </c>
      <c r="I68" s="3">
        <f t="shared" si="0"/>
        <v>0</v>
      </c>
      <c r="K68" s="3">
        <v>27038968</v>
      </c>
      <c r="M68" s="3">
        <v>255879380056</v>
      </c>
      <c r="O68" s="3">
        <v>210455414479</v>
      </c>
      <c r="Q68" s="3">
        <v>45423965577</v>
      </c>
    </row>
    <row r="69" spans="1:17" ht="21" x14ac:dyDescent="0.25">
      <c r="A69" s="1" t="s">
        <v>27</v>
      </c>
      <c r="C69" s="3">
        <v>3402614</v>
      </c>
      <c r="E69" s="3">
        <v>1013594352422</v>
      </c>
      <c r="G69" s="3">
        <v>857024517024</v>
      </c>
      <c r="I69" s="3">
        <f t="shared" si="0"/>
        <v>156569835398</v>
      </c>
      <c r="K69" s="3">
        <v>3402614</v>
      </c>
      <c r="M69" s="3">
        <v>1013594352422</v>
      </c>
      <c r="O69" s="3">
        <v>658310370781</v>
      </c>
      <c r="Q69" s="3">
        <v>355283981641</v>
      </c>
    </row>
    <row r="70" spans="1:17" ht="21" x14ac:dyDescent="0.25">
      <c r="A70" s="1" t="s">
        <v>35</v>
      </c>
      <c r="C70" s="3">
        <v>173085859</v>
      </c>
      <c r="E70" s="3">
        <v>439775131243</v>
      </c>
      <c r="G70" s="3">
        <v>405829570887</v>
      </c>
      <c r="I70" s="3">
        <f t="shared" si="0"/>
        <v>33945560356</v>
      </c>
      <c r="K70" s="3">
        <v>173085859</v>
      </c>
      <c r="M70" s="3">
        <v>439775131243</v>
      </c>
      <c r="O70" s="3">
        <v>369642985470</v>
      </c>
      <c r="Q70" s="3">
        <v>70132145773</v>
      </c>
    </row>
    <row r="71" spans="1:17" ht="21" x14ac:dyDescent="0.25">
      <c r="A71" s="1" t="s">
        <v>26</v>
      </c>
      <c r="C71" s="3">
        <v>13788440</v>
      </c>
      <c r="E71" s="3">
        <v>309764612473</v>
      </c>
      <c r="G71" s="3">
        <v>257269105138</v>
      </c>
      <c r="I71" s="3">
        <f t="shared" si="0"/>
        <v>52495507335</v>
      </c>
      <c r="K71" s="3">
        <v>13788440</v>
      </c>
      <c r="M71" s="3">
        <v>309764612473</v>
      </c>
      <c r="O71" s="3">
        <v>287868012199</v>
      </c>
      <c r="Q71" s="3">
        <v>21896600274</v>
      </c>
    </row>
    <row r="72" spans="1:17" ht="21" x14ac:dyDescent="0.25">
      <c r="A72" s="1" t="s">
        <v>53</v>
      </c>
      <c r="C72" s="3">
        <v>8397292</v>
      </c>
      <c r="E72" s="3">
        <v>209350989064</v>
      </c>
      <c r="G72" s="3">
        <v>196329157208</v>
      </c>
      <c r="I72" s="3">
        <f t="shared" si="0"/>
        <v>13021831856</v>
      </c>
      <c r="K72" s="3">
        <v>8397292</v>
      </c>
      <c r="M72" s="3">
        <v>209350989064</v>
      </c>
      <c r="O72" s="3">
        <v>166696142408</v>
      </c>
      <c r="Q72" s="3">
        <v>42654846656</v>
      </c>
    </row>
    <row r="73" spans="1:17" ht="21" x14ac:dyDescent="0.25">
      <c r="A73" s="1" t="s">
        <v>36</v>
      </c>
      <c r="C73" s="3">
        <v>64693925</v>
      </c>
      <c r="E73" s="3">
        <v>274470795552</v>
      </c>
      <c r="G73" s="3">
        <v>248361343422</v>
      </c>
      <c r="I73" s="3">
        <f t="shared" ref="I73:I90" si="1">+E73-G73</f>
        <v>26109452130</v>
      </c>
      <c r="K73" s="3">
        <v>64693925</v>
      </c>
      <c r="M73" s="3">
        <v>274470795552</v>
      </c>
      <c r="O73" s="3">
        <v>228504731000</v>
      </c>
      <c r="Q73" s="3">
        <v>45966064552</v>
      </c>
    </row>
    <row r="74" spans="1:17" ht="21" x14ac:dyDescent="0.25">
      <c r="A74" s="1" t="s">
        <v>76</v>
      </c>
      <c r="C74" s="3">
        <v>35800000</v>
      </c>
      <c r="E74" s="3">
        <v>80960402250</v>
      </c>
      <c r="G74" s="3">
        <v>69020239384</v>
      </c>
      <c r="I74" s="3">
        <f t="shared" si="1"/>
        <v>11940162866</v>
      </c>
      <c r="K74" s="3">
        <v>35800000</v>
      </c>
      <c r="M74" s="3">
        <v>80960402250</v>
      </c>
      <c r="O74" s="3">
        <v>60814754254</v>
      </c>
      <c r="Q74" s="3">
        <v>20145647996</v>
      </c>
    </row>
    <row r="75" spans="1:17" ht="21" x14ac:dyDescent="0.25">
      <c r="A75" s="1" t="s">
        <v>54</v>
      </c>
      <c r="C75" s="3">
        <v>23612395</v>
      </c>
      <c r="E75" s="3">
        <v>335413468858</v>
      </c>
      <c r="G75" s="3">
        <v>296215393771</v>
      </c>
      <c r="I75" s="3">
        <f t="shared" si="1"/>
        <v>39198075087</v>
      </c>
      <c r="K75" s="3">
        <v>23612395</v>
      </c>
      <c r="M75" s="3">
        <v>335413468858</v>
      </c>
      <c r="O75" s="3">
        <v>204909697910</v>
      </c>
      <c r="Q75" s="3">
        <v>130503770948</v>
      </c>
    </row>
    <row r="76" spans="1:17" ht="21" x14ac:dyDescent="0.25">
      <c r="A76" s="1" t="s">
        <v>77</v>
      </c>
      <c r="C76" s="3">
        <v>84593632</v>
      </c>
      <c r="E76" s="3">
        <v>105196965161</v>
      </c>
      <c r="G76" s="3">
        <v>106121958460</v>
      </c>
      <c r="I76" s="3">
        <f t="shared" si="1"/>
        <v>-924993299</v>
      </c>
      <c r="K76" s="3">
        <v>84593632</v>
      </c>
      <c r="M76" s="3">
        <v>105196965161</v>
      </c>
      <c r="O76" s="3">
        <v>129898337028</v>
      </c>
      <c r="Q76" s="3">
        <v>-24701371866</v>
      </c>
    </row>
    <row r="77" spans="1:17" ht="21" x14ac:dyDescent="0.25">
      <c r="A77" s="1" t="s">
        <v>86</v>
      </c>
      <c r="C77" s="3">
        <v>20091077</v>
      </c>
      <c r="E77" s="3">
        <v>285193521111</v>
      </c>
      <c r="G77" s="3">
        <v>265022270668</v>
      </c>
      <c r="I77" s="3">
        <f t="shared" si="1"/>
        <v>20171250443</v>
      </c>
      <c r="K77" s="3">
        <v>20091077</v>
      </c>
      <c r="M77" s="3">
        <v>285193521111</v>
      </c>
      <c r="O77" s="3">
        <v>280106942674</v>
      </c>
      <c r="Q77" s="3">
        <v>5086578437</v>
      </c>
    </row>
    <row r="78" spans="1:17" ht="21" x14ac:dyDescent="0.25">
      <c r="A78" s="1" t="s">
        <v>97</v>
      </c>
      <c r="C78" s="3">
        <v>163600000</v>
      </c>
      <c r="E78" s="3">
        <v>102129492240</v>
      </c>
      <c r="G78" s="3">
        <v>86555847606</v>
      </c>
      <c r="I78" s="3">
        <f t="shared" si="1"/>
        <v>15573644634</v>
      </c>
      <c r="K78" s="3">
        <v>163600000</v>
      </c>
      <c r="M78" s="3">
        <v>102129492240</v>
      </c>
      <c r="O78" s="3">
        <v>86555847606</v>
      </c>
      <c r="Q78" s="3">
        <v>15573644634</v>
      </c>
    </row>
    <row r="79" spans="1:17" ht="21" x14ac:dyDescent="0.25">
      <c r="A79" s="1" t="s">
        <v>83</v>
      </c>
      <c r="C79" s="3">
        <v>105890232</v>
      </c>
      <c r="E79" s="3">
        <v>230625065597</v>
      </c>
      <c r="G79" s="3">
        <v>244940448071</v>
      </c>
      <c r="I79" s="3">
        <f t="shared" si="1"/>
        <v>-14315382474</v>
      </c>
      <c r="K79" s="3">
        <v>105890232</v>
      </c>
      <c r="M79" s="3">
        <v>230625065597</v>
      </c>
      <c r="O79" s="3">
        <v>286193012059</v>
      </c>
      <c r="Q79" s="3">
        <v>-55567946461</v>
      </c>
    </row>
    <row r="80" spans="1:17" ht="21" x14ac:dyDescent="0.25">
      <c r="A80" s="1" t="s">
        <v>31</v>
      </c>
      <c r="C80" s="3">
        <v>10083993</v>
      </c>
      <c r="E80" s="3">
        <v>411885882299</v>
      </c>
      <c r="G80" s="3">
        <v>356173884239</v>
      </c>
      <c r="I80" s="3">
        <f t="shared" si="1"/>
        <v>55711998060</v>
      </c>
      <c r="K80" s="3">
        <v>10083993</v>
      </c>
      <c r="M80" s="3">
        <v>411885882299</v>
      </c>
      <c r="O80" s="3">
        <v>281511249901</v>
      </c>
      <c r="Q80" s="3">
        <v>130374632398</v>
      </c>
    </row>
    <row r="81" spans="1:17" ht="21" x14ac:dyDescent="0.25">
      <c r="A81" s="1" t="s">
        <v>20</v>
      </c>
      <c r="C81" s="3">
        <v>65424261</v>
      </c>
      <c r="E81" s="3">
        <v>295063734417</v>
      </c>
      <c r="G81" s="3">
        <v>253182590538</v>
      </c>
      <c r="I81" s="3">
        <f t="shared" si="1"/>
        <v>41881143879</v>
      </c>
      <c r="K81" s="3">
        <v>65424261</v>
      </c>
      <c r="M81" s="3">
        <v>295063734417</v>
      </c>
      <c r="O81" s="3">
        <v>251825355332</v>
      </c>
      <c r="Q81" s="3">
        <v>43238379085</v>
      </c>
    </row>
    <row r="82" spans="1:17" ht="21" x14ac:dyDescent="0.25">
      <c r="A82" s="1" t="s">
        <v>50</v>
      </c>
      <c r="C82" s="3">
        <v>60733</v>
      </c>
      <c r="E82" s="3">
        <v>265333351</v>
      </c>
      <c r="G82" s="3">
        <v>75518868185</v>
      </c>
      <c r="I82" s="3">
        <f t="shared" si="1"/>
        <v>-75253534834</v>
      </c>
      <c r="K82" s="3">
        <v>60733</v>
      </c>
      <c r="M82" s="3">
        <v>265333351</v>
      </c>
      <c r="O82" s="3">
        <v>-157311492</v>
      </c>
      <c r="Q82" s="3">
        <v>422644843</v>
      </c>
    </row>
    <row r="83" spans="1:17" ht="21" x14ac:dyDescent="0.25">
      <c r="A83" s="1" t="s">
        <v>34</v>
      </c>
      <c r="C83" s="3">
        <v>175343766</v>
      </c>
      <c r="E83" s="3">
        <v>277137748241</v>
      </c>
      <c r="G83" s="3">
        <v>256744592967</v>
      </c>
      <c r="I83" s="3">
        <f t="shared" si="1"/>
        <v>20393155274</v>
      </c>
      <c r="K83" s="3">
        <v>175343766</v>
      </c>
      <c r="M83" s="3">
        <v>277137748241</v>
      </c>
      <c r="O83" s="3">
        <v>208629153082</v>
      </c>
      <c r="Q83" s="3">
        <v>68508595159</v>
      </c>
    </row>
    <row r="84" spans="1:17" ht="21" x14ac:dyDescent="0.25">
      <c r="A84" s="1" t="s">
        <v>51</v>
      </c>
      <c r="C84" s="3">
        <v>125545427</v>
      </c>
      <c r="E84" s="3">
        <v>44428241688</v>
      </c>
      <c r="G84" s="3">
        <v>44428241688</v>
      </c>
      <c r="I84" s="3">
        <f t="shared" si="1"/>
        <v>0</v>
      </c>
      <c r="K84" s="3">
        <v>125545427</v>
      </c>
      <c r="M84" s="3">
        <v>44428241688</v>
      </c>
      <c r="O84" s="3">
        <v>36618421575</v>
      </c>
      <c r="Q84" s="3">
        <v>7809820113</v>
      </c>
    </row>
    <row r="85" spans="1:17" ht="21" x14ac:dyDescent="0.25">
      <c r="A85" s="1" t="s">
        <v>71</v>
      </c>
      <c r="C85" s="3">
        <v>10750602</v>
      </c>
      <c r="E85" s="3">
        <v>266952165234</v>
      </c>
      <c r="G85" s="3">
        <v>259257787373</v>
      </c>
      <c r="I85" s="3">
        <f t="shared" si="1"/>
        <v>7694377861</v>
      </c>
      <c r="K85" s="3">
        <v>10750602</v>
      </c>
      <c r="M85" s="3">
        <v>266952165234</v>
      </c>
      <c r="O85" s="3">
        <v>194069308272</v>
      </c>
      <c r="Q85" s="3">
        <v>72882856962</v>
      </c>
    </row>
    <row r="86" spans="1:17" ht="21" x14ac:dyDescent="0.25">
      <c r="A86" s="1" t="s">
        <v>24</v>
      </c>
      <c r="C86" s="3">
        <v>53548073</v>
      </c>
      <c r="E86" s="3">
        <v>511002834870</v>
      </c>
      <c r="G86" s="3">
        <v>484308499035</v>
      </c>
      <c r="I86" s="3">
        <f t="shared" si="1"/>
        <v>26694335835</v>
      </c>
      <c r="K86" s="3">
        <v>53548073</v>
      </c>
      <c r="M86" s="3">
        <v>511002834870</v>
      </c>
      <c r="O86" s="3">
        <v>473288851815</v>
      </c>
      <c r="Q86" s="3">
        <v>37713983055</v>
      </c>
    </row>
    <row r="87" spans="1:17" ht="21" x14ac:dyDescent="0.25">
      <c r="A87" s="1" t="s">
        <v>95</v>
      </c>
      <c r="C87" s="3">
        <v>139290035</v>
      </c>
      <c r="E87" s="3">
        <v>848767519458</v>
      </c>
      <c r="G87" s="3">
        <v>704767809795</v>
      </c>
      <c r="I87" s="3">
        <f t="shared" si="1"/>
        <v>143999709663</v>
      </c>
      <c r="K87" s="3">
        <v>139290035</v>
      </c>
      <c r="M87" s="3">
        <v>848767519458</v>
      </c>
      <c r="O87" s="3">
        <v>538910926882</v>
      </c>
      <c r="Q87" s="3">
        <v>309856592576</v>
      </c>
    </row>
    <row r="88" spans="1:17" ht="21" x14ac:dyDescent="0.25">
      <c r="A88" s="1" t="s">
        <v>88</v>
      </c>
      <c r="C88" s="3">
        <v>22742425</v>
      </c>
      <c r="E88" s="3">
        <v>184473997781</v>
      </c>
      <c r="G88" s="3">
        <v>153502260408</v>
      </c>
      <c r="I88" s="3">
        <f t="shared" si="1"/>
        <v>30971737373</v>
      </c>
      <c r="K88" s="3">
        <v>22742425</v>
      </c>
      <c r="M88" s="3">
        <v>184473997781</v>
      </c>
      <c r="O88" s="3">
        <v>163223316664</v>
      </c>
      <c r="Q88" s="3">
        <v>21250681117</v>
      </c>
    </row>
    <row r="89" spans="1:17" ht="21" x14ac:dyDescent="0.25">
      <c r="A89" s="1" t="s">
        <v>41</v>
      </c>
      <c r="C89" s="3">
        <v>72357391</v>
      </c>
      <c r="E89" s="3">
        <v>140113532091</v>
      </c>
      <c r="G89" s="3">
        <v>125872012916</v>
      </c>
      <c r="I89" s="3">
        <f t="shared" si="1"/>
        <v>14241519175</v>
      </c>
      <c r="K89" s="3">
        <v>72357391</v>
      </c>
      <c r="M89" s="3">
        <v>140113532091</v>
      </c>
      <c r="O89" s="3">
        <v>118171608120</v>
      </c>
      <c r="Q89" s="3">
        <v>21941923971</v>
      </c>
    </row>
    <row r="90" spans="1:17" ht="21" x14ac:dyDescent="0.25">
      <c r="A90" s="1" t="s">
        <v>49</v>
      </c>
      <c r="C90" s="3">
        <v>50764845</v>
      </c>
      <c r="E90" s="3">
        <v>201144697570</v>
      </c>
      <c r="G90" s="3">
        <v>175471987680</v>
      </c>
      <c r="I90" s="3">
        <f t="shared" si="1"/>
        <v>25672709890</v>
      </c>
      <c r="K90" s="3">
        <v>50764845</v>
      </c>
      <c r="M90" s="3">
        <v>201144697570</v>
      </c>
      <c r="O90" s="3">
        <v>203258085681</v>
      </c>
      <c r="Q90" s="3">
        <v>-2113388110</v>
      </c>
    </row>
    <row r="91" spans="1:17" ht="21" x14ac:dyDescent="0.25">
      <c r="A91" s="1" t="s">
        <v>100</v>
      </c>
      <c r="C91" s="2" t="s">
        <v>100</v>
      </c>
      <c r="E91" s="4">
        <f>SUM(E8:E90)</f>
        <v>30646177137773</v>
      </c>
      <c r="F91" s="1"/>
      <c r="G91" s="4">
        <f>SUM(G8:G90)</f>
        <v>27542338158753</v>
      </c>
      <c r="H91" s="1"/>
      <c r="I91" s="4">
        <f>SUM(I8:I90)</f>
        <v>3103838979020</v>
      </c>
      <c r="J91" s="1"/>
      <c r="K91" s="1" t="s">
        <v>100</v>
      </c>
      <c r="L91" s="1"/>
      <c r="M91" s="4">
        <f>SUM(M8:M90)</f>
        <v>30646177137773</v>
      </c>
      <c r="N91" s="1"/>
      <c r="O91" s="4">
        <f>SUM(O8:O90)</f>
        <v>22703563332529</v>
      </c>
      <c r="P91" s="1"/>
      <c r="Q91" s="4">
        <f>SUM(Q8:Q90)</f>
        <v>7942613805258</v>
      </c>
    </row>
    <row r="93" spans="1:17" x14ac:dyDescent="0.25">
      <c r="I93" s="3"/>
    </row>
    <row r="94" spans="1:17" x14ac:dyDescent="0.25">
      <c r="I94" s="3"/>
    </row>
    <row r="96" spans="1:17" x14ac:dyDescent="0.25">
      <c r="I9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E13" sqref="E13"/>
    </sheetView>
  </sheetViews>
  <sheetFormatPr defaultRowHeight="18.75" x14ac:dyDescent="0.25"/>
  <cols>
    <col min="1" max="1" width="31.5703125" style="2" customWidth="1"/>
    <col min="2" max="2" width="1" style="2" customWidth="1"/>
    <col min="3" max="3" width="21" style="2" customWidth="1"/>
    <col min="4" max="4" width="1" style="2" customWidth="1"/>
    <col min="5" max="5" width="15" style="2" customWidth="1"/>
    <col min="6" max="6" width="1" style="2" customWidth="1"/>
    <col min="7" max="7" width="16" style="2" customWidth="1"/>
    <col min="8" max="8" width="1" style="2" customWidth="1"/>
    <col min="9" max="9" width="13" style="2" customWidth="1"/>
    <col min="10" max="10" width="1" style="2" customWidth="1"/>
    <col min="11" max="11" width="21" style="2" customWidth="1"/>
    <col min="12" max="12" width="1" style="2" customWidth="1"/>
    <col min="13" max="13" width="15" style="2" customWidth="1"/>
    <col min="14" max="14" width="1" style="2" customWidth="1"/>
    <col min="15" max="15" width="20" style="2" customWidth="1"/>
    <col min="16" max="16" width="1" style="2" customWidth="1"/>
    <col min="17" max="17" width="27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2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</row>
    <row r="4" spans="1:17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25">
      <c r="A6" s="20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6.25" x14ac:dyDescent="0.25">
      <c r="A7" s="20" t="s">
        <v>3</v>
      </c>
      <c r="C7" s="20" t="s">
        <v>101</v>
      </c>
      <c r="E7" s="20" t="s">
        <v>102</v>
      </c>
      <c r="G7" s="20" t="s">
        <v>103</v>
      </c>
      <c r="I7" s="20" t="s">
        <v>104</v>
      </c>
      <c r="K7" s="20" t="s">
        <v>101</v>
      </c>
      <c r="M7" s="20" t="s">
        <v>102</v>
      </c>
      <c r="O7" s="20" t="s">
        <v>103</v>
      </c>
      <c r="Q7" s="20" t="s">
        <v>104</v>
      </c>
    </row>
    <row r="8" spans="1:17" ht="21" x14ac:dyDescent="0.25">
      <c r="A8" s="1" t="s">
        <v>105</v>
      </c>
      <c r="C8" s="3">
        <v>69000000</v>
      </c>
      <c r="E8" s="3">
        <v>6167</v>
      </c>
      <c r="G8" s="2" t="s">
        <v>106</v>
      </c>
      <c r="I8" s="3">
        <v>0</v>
      </c>
      <c r="K8" s="3">
        <v>69000000</v>
      </c>
      <c r="M8" s="3">
        <v>6167</v>
      </c>
      <c r="O8" s="2" t="s">
        <v>106</v>
      </c>
      <c r="Q8" s="3">
        <v>0.210917126755613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rightToLeft="1" workbookViewId="0">
      <selection activeCell="M93" sqref="M93"/>
    </sheetView>
  </sheetViews>
  <sheetFormatPr defaultRowHeight="18.75" x14ac:dyDescent="0.25"/>
  <cols>
    <col min="1" max="1" width="18.5703125" style="2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6.25" x14ac:dyDescent="0.2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</row>
    <row r="4" spans="1:11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7" thickBot="1" x14ac:dyDescent="0.3">
      <c r="A6" s="20" t="s">
        <v>108</v>
      </c>
      <c r="C6" s="20" t="s">
        <v>4</v>
      </c>
      <c r="E6" s="20" t="s">
        <v>5</v>
      </c>
      <c r="F6" s="20" t="s">
        <v>5</v>
      </c>
      <c r="G6" s="20" t="s">
        <v>5</v>
      </c>
      <c r="I6" s="20" t="s">
        <v>6</v>
      </c>
      <c r="J6" s="20" t="s">
        <v>6</v>
      </c>
      <c r="K6" s="20" t="s">
        <v>6</v>
      </c>
    </row>
    <row r="7" spans="1:11" ht="27" thickBot="1" x14ac:dyDescent="0.3">
      <c r="A7" s="20" t="s">
        <v>108</v>
      </c>
      <c r="C7" s="20" t="s">
        <v>109</v>
      </c>
      <c r="E7" s="20" t="s">
        <v>110</v>
      </c>
      <c r="G7" s="20" t="s">
        <v>111</v>
      </c>
      <c r="I7" s="20" t="s">
        <v>109</v>
      </c>
      <c r="K7" s="20" t="s">
        <v>107</v>
      </c>
    </row>
    <row r="8" spans="1:11" ht="21" x14ac:dyDescent="0.25">
      <c r="A8" s="1" t="s">
        <v>112</v>
      </c>
      <c r="C8" s="3">
        <v>36628311</v>
      </c>
      <c r="D8" s="3"/>
      <c r="E8" s="3">
        <v>66092000000</v>
      </c>
      <c r="F8" s="3"/>
      <c r="G8" s="3">
        <v>66121260000</v>
      </c>
      <c r="H8" s="3"/>
      <c r="I8" s="3">
        <v>7368311</v>
      </c>
      <c r="K8" s="15">
        <v>2.21782070971897E-7</v>
      </c>
    </row>
    <row r="9" spans="1:11" ht="21" x14ac:dyDescent="0.25">
      <c r="A9" s="1" t="s">
        <v>113</v>
      </c>
      <c r="C9" s="3">
        <v>1070878153</v>
      </c>
      <c r="D9" s="3"/>
      <c r="E9" s="3">
        <v>18100238755</v>
      </c>
      <c r="F9" s="3"/>
      <c r="G9" s="3">
        <v>19165372800</v>
      </c>
      <c r="H9" s="3"/>
      <c r="I9" s="3">
        <v>5744108</v>
      </c>
      <c r="K9" s="15">
        <v>1.7289446226227983E-7</v>
      </c>
    </row>
    <row r="10" spans="1:11" ht="21" x14ac:dyDescent="0.25">
      <c r="A10" s="1" t="s">
        <v>114</v>
      </c>
      <c r="C10" s="3">
        <v>45806636148</v>
      </c>
      <c r="D10" s="3"/>
      <c r="E10" s="3">
        <v>1647411357000</v>
      </c>
      <c r="F10" s="3"/>
      <c r="G10" s="3">
        <v>888794546004</v>
      </c>
      <c r="H10" s="3"/>
      <c r="I10" s="3">
        <v>804423447144</v>
      </c>
      <c r="K10" s="15">
        <v>2.4212699225907897E-2</v>
      </c>
    </row>
    <row r="11" spans="1:11" ht="21" x14ac:dyDescent="0.25">
      <c r="A11" s="1" t="s">
        <v>115</v>
      </c>
      <c r="C11" s="3">
        <v>50000000000</v>
      </c>
      <c r="D11" s="3"/>
      <c r="E11" s="3">
        <v>0</v>
      </c>
      <c r="F11" s="3"/>
      <c r="G11" s="3">
        <v>10000000000</v>
      </c>
      <c r="H11" s="3"/>
      <c r="I11" s="3">
        <v>40000000000</v>
      </c>
      <c r="K11" s="15">
        <v>1.2039777961158099E-3</v>
      </c>
    </row>
    <row r="12" spans="1:11" ht="21" x14ac:dyDescent="0.25">
      <c r="A12" s="1" t="s">
        <v>116</v>
      </c>
      <c r="C12" s="3">
        <v>4992299</v>
      </c>
      <c r="D12" s="3"/>
      <c r="E12" s="3">
        <v>527271768776</v>
      </c>
      <c r="F12" s="3"/>
      <c r="G12" s="3">
        <v>526656310000</v>
      </c>
      <c r="H12" s="3"/>
      <c r="I12" s="3">
        <v>620451075</v>
      </c>
      <c r="K12" s="15">
        <v>1.8675232946904628E-5</v>
      </c>
    </row>
    <row r="13" spans="1:11" ht="21" x14ac:dyDescent="0.25">
      <c r="A13" s="1" t="s">
        <v>117</v>
      </c>
      <c r="C13" s="3">
        <v>100000000000</v>
      </c>
      <c r="D13" s="3"/>
      <c r="E13" s="3">
        <v>0</v>
      </c>
      <c r="F13" s="3"/>
      <c r="G13" s="3">
        <v>0</v>
      </c>
      <c r="H13" s="3"/>
      <c r="I13" s="3">
        <v>100000000000</v>
      </c>
      <c r="K13" s="15">
        <v>3.0099444902895248E-3</v>
      </c>
    </row>
    <row r="14" spans="1:11" ht="21" x14ac:dyDescent="0.25">
      <c r="A14" s="1" t="s">
        <v>113</v>
      </c>
      <c r="C14" s="3">
        <v>250000000000</v>
      </c>
      <c r="D14" s="3"/>
      <c r="E14" s="3">
        <v>0</v>
      </c>
      <c r="F14" s="3"/>
      <c r="G14" s="3">
        <v>0</v>
      </c>
      <c r="H14" s="3"/>
      <c r="I14" s="3">
        <v>250000000000</v>
      </c>
      <c r="K14" s="15">
        <v>7.5248612257238119E-3</v>
      </c>
    </row>
    <row r="15" spans="1:11" ht="21" x14ac:dyDescent="0.25">
      <c r="A15" s="1" t="s">
        <v>118</v>
      </c>
      <c r="C15" s="3">
        <v>570000000000</v>
      </c>
      <c r="D15" s="3"/>
      <c r="E15" s="3">
        <v>0</v>
      </c>
      <c r="F15" s="3"/>
      <c r="G15" s="3">
        <v>500000000000</v>
      </c>
      <c r="H15" s="3"/>
      <c r="I15" s="3">
        <v>70000000000</v>
      </c>
      <c r="K15" s="15">
        <v>2.1069611432026672E-3</v>
      </c>
    </row>
    <row r="16" spans="1:11" ht="21.75" thickBot="1" x14ac:dyDescent="0.3">
      <c r="A16" s="1" t="s">
        <v>119</v>
      </c>
      <c r="C16" s="3">
        <v>500000000000</v>
      </c>
      <c r="D16" s="3"/>
      <c r="E16" s="3">
        <v>0</v>
      </c>
      <c r="F16" s="3"/>
      <c r="G16" s="3">
        <v>0</v>
      </c>
      <c r="H16" s="3"/>
      <c r="I16" s="3">
        <v>500000000000</v>
      </c>
      <c r="K16" s="15">
        <v>1.5049722451447624E-2</v>
      </c>
    </row>
    <row r="17" spans="1:11" ht="21.75" thickBot="1" x14ac:dyDescent="0.3">
      <c r="A17" s="1" t="s">
        <v>100</v>
      </c>
      <c r="C17" s="4">
        <f>SUM(C8:C16)</f>
        <v>1516919134911</v>
      </c>
      <c r="D17" s="1"/>
      <c r="E17" s="4">
        <f>SUM(E8:E16)</f>
        <v>2258875364531</v>
      </c>
      <c r="F17" s="1"/>
      <c r="G17" s="4">
        <f>SUM(G8:G16)</f>
        <v>2010737488804</v>
      </c>
      <c r="H17" s="1"/>
      <c r="I17" s="4">
        <f>SUM(I8:I16)</f>
        <v>1765057010638</v>
      </c>
      <c r="J17" s="1"/>
      <c r="K17" s="7">
        <f>SUM(K8:K16)</f>
        <v>5.3127236242167475E-2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9"/>
  <sheetViews>
    <sheetView rightToLeft="1" workbookViewId="0">
      <selection activeCell="M93" sqref="M93"/>
    </sheetView>
  </sheetViews>
  <sheetFormatPr defaultRowHeight="18.75" x14ac:dyDescent="0.25"/>
  <cols>
    <col min="1" max="1" width="28.71093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</row>
    <row r="3" spans="1:13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</row>
    <row r="4" spans="1:13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</row>
    <row r="6" spans="1:13" ht="27" thickBot="1" x14ac:dyDescent="0.3">
      <c r="A6" s="9" t="s">
        <v>121</v>
      </c>
      <c r="C6" s="20" t="s">
        <v>122</v>
      </c>
      <c r="D6" s="20" t="s">
        <v>122</v>
      </c>
      <c r="E6" s="20" t="s">
        <v>122</v>
      </c>
      <c r="F6" s="20" t="s">
        <v>122</v>
      </c>
      <c r="G6" s="20" t="s">
        <v>122</v>
      </c>
      <c r="I6" s="20" t="s">
        <v>123</v>
      </c>
      <c r="J6" s="20" t="s">
        <v>123</v>
      </c>
      <c r="K6" s="20" t="s">
        <v>123</v>
      </c>
      <c r="L6" s="20" t="s">
        <v>123</v>
      </c>
      <c r="M6" s="20" t="s">
        <v>123</v>
      </c>
    </row>
    <row r="7" spans="1:13" ht="27" thickBot="1" x14ac:dyDescent="0.3">
      <c r="A7" s="20" t="s">
        <v>124</v>
      </c>
      <c r="C7" s="20" t="s">
        <v>125</v>
      </c>
      <c r="E7" s="20" t="s">
        <v>126</v>
      </c>
      <c r="G7" s="20" t="s">
        <v>127</v>
      </c>
      <c r="I7" s="20" t="s">
        <v>125</v>
      </c>
      <c r="K7" s="20" t="s">
        <v>126</v>
      </c>
      <c r="M7" s="20" t="s">
        <v>127</v>
      </c>
    </row>
    <row r="8" spans="1:13" ht="21.75" thickBot="1" x14ac:dyDescent="0.3">
      <c r="A8" s="1" t="s">
        <v>128</v>
      </c>
      <c r="C8" s="3">
        <v>0</v>
      </c>
      <c r="E8" s="2">
        <v>0</v>
      </c>
      <c r="G8" s="3">
        <v>0</v>
      </c>
      <c r="I8" s="3">
        <v>930609994</v>
      </c>
      <c r="K8" s="2" t="s">
        <v>100</v>
      </c>
      <c r="M8" s="3">
        <v>930609994</v>
      </c>
    </row>
    <row r="9" spans="1:13" ht="21.75" thickBot="1" x14ac:dyDescent="0.3">
      <c r="A9" s="1" t="s">
        <v>100</v>
      </c>
      <c r="C9" s="16">
        <f>SUM(C8:C8)</f>
        <v>0</v>
      </c>
      <c r="E9" s="16">
        <f>SUM(E8:E8)</f>
        <v>0</v>
      </c>
      <c r="G9" s="16">
        <f>SUM(G8:G8)</f>
        <v>0</v>
      </c>
      <c r="I9" s="4">
        <f>SUM(I8:I8)</f>
        <v>930609994</v>
      </c>
      <c r="J9" s="1"/>
      <c r="K9" s="4">
        <f>SUM(K8:K8)</f>
        <v>0</v>
      </c>
      <c r="L9" s="1"/>
      <c r="M9" s="4">
        <f>SUM(M8:M8)</f>
        <v>930609994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20"/>
  <sheetViews>
    <sheetView rightToLeft="1" workbookViewId="0">
      <selection activeCell="M93" sqref="M93"/>
    </sheetView>
  </sheetViews>
  <sheetFormatPr defaultRowHeight="18.75" x14ac:dyDescent="0.25"/>
  <cols>
    <col min="1" max="1" width="24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9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9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</row>
    <row r="4" spans="1:9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9" ht="26.25" x14ac:dyDescent="0.25">
      <c r="A6" s="20" t="s">
        <v>124</v>
      </c>
      <c r="C6" s="20" t="s">
        <v>109</v>
      </c>
      <c r="E6" s="20" t="s">
        <v>165</v>
      </c>
      <c r="G6" s="20" t="s">
        <v>13</v>
      </c>
    </row>
    <row r="7" spans="1:9" ht="21" x14ac:dyDescent="0.25">
      <c r="A7" s="1" t="s">
        <v>175</v>
      </c>
      <c r="C7" s="3">
        <f>+'سرمایه‌گذاری در سهام'!I123</f>
        <v>3369093741218</v>
      </c>
      <c r="E7" s="15">
        <f>+C7/$C$9</f>
        <v>0.99003717272768088</v>
      </c>
      <c r="F7" s="15"/>
      <c r="G7" s="15">
        <v>0.10140785143648041</v>
      </c>
    </row>
    <row r="8" spans="1:9" ht="21.75" thickBot="1" x14ac:dyDescent="0.3">
      <c r="A8" s="1" t="s">
        <v>176</v>
      </c>
      <c r="C8" s="3">
        <f>+'سود سپرده بانکی'!G23</f>
        <v>33903473458</v>
      </c>
      <c r="E8" s="15">
        <f>+C8/$C$9</f>
        <v>9.9628272723191035E-3</v>
      </c>
      <c r="F8" s="15"/>
      <c r="G8" s="15">
        <v>1.0204757313658425E-3</v>
      </c>
    </row>
    <row r="9" spans="1:9" ht="21.75" thickBot="1" x14ac:dyDescent="0.3">
      <c r="A9" s="1" t="s">
        <v>100</v>
      </c>
      <c r="C9" s="4">
        <f>SUM(C7:C8)</f>
        <v>3402997214676</v>
      </c>
      <c r="E9" s="8">
        <f>SUM(E7:E8)</f>
        <v>1</v>
      </c>
      <c r="F9" s="1"/>
      <c r="G9" s="7">
        <f>SUM(G7:G8)</f>
        <v>0.10242832716784625</v>
      </c>
    </row>
    <row r="10" spans="1:9" ht="19.5" thickTop="1" x14ac:dyDescent="0.25"/>
    <row r="11" spans="1:9" x14ac:dyDescent="0.45">
      <c r="C11" s="17"/>
    </row>
    <row r="12" spans="1:9" x14ac:dyDescent="0.45">
      <c r="C12" s="3"/>
      <c r="E12" s="3"/>
      <c r="G12" s="17"/>
    </row>
    <row r="13" spans="1:9" x14ac:dyDescent="0.25">
      <c r="C13" s="3"/>
      <c r="E13" s="3"/>
      <c r="F13" s="3"/>
      <c r="G13" s="3"/>
      <c r="I13" s="3"/>
    </row>
    <row r="14" spans="1:9" x14ac:dyDescent="0.25">
      <c r="C14" s="3"/>
      <c r="E14" s="3"/>
      <c r="F14" s="3"/>
      <c r="G14" s="3"/>
      <c r="I14" s="3"/>
    </row>
    <row r="15" spans="1:9" x14ac:dyDescent="0.25">
      <c r="C15" s="3"/>
      <c r="E15" s="3"/>
      <c r="F15" s="3"/>
      <c r="G15" s="3"/>
      <c r="I15" s="3"/>
    </row>
    <row r="16" spans="1:9" x14ac:dyDescent="0.25">
      <c r="C16" s="3"/>
      <c r="E16" s="3"/>
      <c r="F16" s="3"/>
      <c r="G16" s="3"/>
    </row>
    <row r="17" spans="3:3" x14ac:dyDescent="0.25">
      <c r="C17" s="3"/>
    </row>
    <row r="18" spans="3:3" x14ac:dyDescent="0.25">
      <c r="C18" s="3"/>
    </row>
    <row r="20" spans="3:3" x14ac:dyDescent="0.25">
      <c r="C20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5"/>
  <sheetViews>
    <sheetView rightToLeft="1" topLeftCell="A101" workbookViewId="0">
      <selection activeCell="M93" sqref="M93"/>
    </sheetView>
  </sheetViews>
  <sheetFormatPr defaultRowHeight="18.75" x14ac:dyDescent="0.25"/>
  <cols>
    <col min="1" max="1" width="33.710937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  <c r="N3" s="21" t="s">
        <v>120</v>
      </c>
      <c r="O3" s="21" t="s">
        <v>120</v>
      </c>
      <c r="P3" s="21" t="s">
        <v>120</v>
      </c>
      <c r="Q3" s="21" t="s">
        <v>120</v>
      </c>
      <c r="R3" s="21" t="s">
        <v>120</v>
      </c>
      <c r="S3" s="21" t="s">
        <v>120</v>
      </c>
      <c r="T3" s="21" t="s">
        <v>120</v>
      </c>
      <c r="U3" s="21" t="s">
        <v>120</v>
      </c>
    </row>
    <row r="4" spans="1:21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6.25" x14ac:dyDescent="0.25">
      <c r="A6" s="20" t="s">
        <v>3</v>
      </c>
      <c r="C6" s="20" t="s">
        <v>122</v>
      </c>
      <c r="D6" s="20" t="s">
        <v>122</v>
      </c>
      <c r="E6" s="20" t="s">
        <v>122</v>
      </c>
      <c r="F6" s="20" t="s">
        <v>122</v>
      </c>
      <c r="G6" s="20" t="s">
        <v>122</v>
      </c>
      <c r="H6" s="20" t="s">
        <v>122</v>
      </c>
      <c r="I6" s="20" t="s">
        <v>122</v>
      </c>
      <c r="J6" s="20" t="s">
        <v>122</v>
      </c>
      <c r="K6" s="20" t="s">
        <v>122</v>
      </c>
      <c r="M6" s="20" t="s">
        <v>123</v>
      </c>
      <c r="N6" s="20" t="s">
        <v>123</v>
      </c>
      <c r="O6" s="20" t="s">
        <v>123</v>
      </c>
      <c r="P6" s="20" t="s">
        <v>123</v>
      </c>
      <c r="Q6" s="20" t="s">
        <v>123</v>
      </c>
      <c r="R6" s="20" t="s">
        <v>123</v>
      </c>
      <c r="S6" s="20" t="s">
        <v>123</v>
      </c>
      <c r="T6" s="20" t="s">
        <v>123</v>
      </c>
      <c r="U6" s="20" t="s">
        <v>123</v>
      </c>
    </row>
    <row r="7" spans="1:21" ht="26.25" x14ac:dyDescent="0.25">
      <c r="A7" s="20" t="s">
        <v>3</v>
      </c>
      <c r="C7" s="20" t="s">
        <v>162</v>
      </c>
      <c r="E7" s="20" t="s">
        <v>163</v>
      </c>
      <c r="G7" s="20" t="s">
        <v>164</v>
      </c>
      <c r="I7" s="20" t="s">
        <v>109</v>
      </c>
      <c r="K7" s="20" t="s">
        <v>165</v>
      </c>
      <c r="M7" s="20" t="s">
        <v>162</v>
      </c>
      <c r="O7" s="20" t="s">
        <v>163</v>
      </c>
      <c r="Q7" s="20" t="s">
        <v>164</v>
      </c>
      <c r="S7" s="20" t="s">
        <v>109</v>
      </c>
      <c r="U7" s="20" t="s">
        <v>165</v>
      </c>
    </row>
    <row r="8" spans="1:21" ht="21" x14ac:dyDescent="0.25">
      <c r="A8" s="1" t="s">
        <v>75</v>
      </c>
      <c r="C8" s="3">
        <v>0</v>
      </c>
      <c r="E8" s="3">
        <v>204069025842</v>
      </c>
      <c r="G8" s="3">
        <v>2459164482</v>
      </c>
      <c r="I8" s="3">
        <f>+G8+E8+C8</f>
        <v>206528190324</v>
      </c>
      <c r="K8" s="15">
        <f>+I8/$I$123</f>
        <v>6.1300814458589571E-2</v>
      </c>
      <c r="M8" s="3">
        <v>0</v>
      </c>
      <c r="O8" s="3">
        <v>570045992783</v>
      </c>
      <c r="Q8" s="3">
        <v>15454426707</v>
      </c>
      <c r="S8" s="3">
        <f>+Q8+O8+M8</f>
        <v>585500419490</v>
      </c>
      <c r="U8" s="15">
        <f>+S8/$S$123</f>
        <v>5.6151218164894552E-2</v>
      </c>
    </row>
    <row r="9" spans="1:21" ht="21" x14ac:dyDescent="0.25">
      <c r="A9" s="1" t="s">
        <v>65</v>
      </c>
      <c r="C9" s="3">
        <v>0</v>
      </c>
      <c r="E9" s="3">
        <v>22725409275</v>
      </c>
      <c r="G9" s="3">
        <v>5479973107</v>
      </c>
      <c r="I9" s="3">
        <f t="shared" ref="I9:I72" si="0">+G9+E9+C9</f>
        <v>28205382382</v>
      </c>
      <c r="K9" s="15">
        <f t="shared" ref="K9:K72" si="1">+I9/$I$123</f>
        <v>8.3718010089571283E-3</v>
      </c>
      <c r="M9" s="3">
        <v>95949023400</v>
      </c>
      <c r="O9" s="3">
        <v>411344521647</v>
      </c>
      <c r="Q9" s="3">
        <v>6810014552</v>
      </c>
      <c r="S9" s="3">
        <f t="shared" ref="S9:S72" si="2">+Q9+O9+M9</f>
        <v>514103559599</v>
      </c>
      <c r="U9" s="15">
        <f t="shared" ref="U9:U72" si="3">+S9/$S$123</f>
        <v>4.9304048594085353E-2</v>
      </c>
    </row>
    <row r="10" spans="1:21" ht="21" x14ac:dyDescent="0.25">
      <c r="A10" s="1" t="s">
        <v>62</v>
      </c>
      <c r="C10" s="3">
        <v>0</v>
      </c>
      <c r="E10" s="3">
        <v>94481263497</v>
      </c>
      <c r="G10" s="3">
        <v>11725431484</v>
      </c>
      <c r="I10" s="3">
        <f t="shared" si="0"/>
        <v>106206694981</v>
      </c>
      <c r="K10" s="15">
        <f t="shared" si="1"/>
        <v>3.1523817126739843E-2</v>
      </c>
      <c r="M10" s="3">
        <v>0</v>
      </c>
      <c r="O10" s="3">
        <v>310891372884</v>
      </c>
      <c r="Q10" s="3">
        <v>11725431484</v>
      </c>
      <c r="S10" s="3">
        <f t="shared" si="2"/>
        <v>322616804368</v>
      </c>
      <c r="U10" s="15">
        <f t="shared" si="3"/>
        <v>3.0939903649442345E-2</v>
      </c>
    </row>
    <row r="11" spans="1:21" ht="21" x14ac:dyDescent="0.25">
      <c r="A11" s="1" t="s">
        <v>61</v>
      </c>
      <c r="C11" s="3">
        <v>0</v>
      </c>
      <c r="E11" s="3">
        <v>20178639697</v>
      </c>
      <c r="G11" s="3">
        <v>9384967550</v>
      </c>
      <c r="I11" s="3">
        <f t="shared" si="0"/>
        <v>29563607247</v>
      </c>
      <c r="K11" s="15">
        <f t="shared" si="1"/>
        <v>8.774943506413722E-3</v>
      </c>
      <c r="M11" s="3">
        <v>0</v>
      </c>
      <c r="O11" s="3">
        <v>148241459876</v>
      </c>
      <c r="Q11" s="3">
        <v>9384967550</v>
      </c>
      <c r="S11" s="3">
        <f t="shared" si="2"/>
        <v>157626427426</v>
      </c>
      <c r="U11" s="15">
        <f t="shared" si="3"/>
        <v>1.5116839579141263E-2</v>
      </c>
    </row>
    <row r="12" spans="1:21" ht="21" x14ac:dyDescent="0.25">
      <c r="A12" s="1" t="s">
        <v>23</v>
      </c>
      <c r="C12" s="3">
        <v>0</v>
      </c>
      <c r="E12" s="3">
        <v>7338774910</v>
      </c>
      <c r="G12" s="3">
        <v>-2917</v>
      </c>
      <c r="I12" s="3">
        <f t="shared" si="0"/>
        <v>7338771993</v>
      </c>
      <c r="K12" s="15">
        <f t="shared" si="1"/>
        <v>2.1782629266785779E-3</v>
      </c>
      <c r="M12" s="3">
        <v>0</v>
      </c>
      <c r="O12" s="3">
        <v>21437521862</v>
      </c>
      <c r="Q12" s="3">
        <v>-12203157435</v>
      </c>
      <c r="S12" s="3">
        <f t="shared" si="2"/>
        <v>9234364427</v>
      </c>
      <c r="U12" s="15">
        <f t="shared" si="3"/>
        <v>8.8560280111545596E-4</v>
      </c>
    </row>
    <row r="13" spans="1:21" ht="21" x14ac:dyDescent="0.25">
      <c r="A13" s="1" t="s">
        <v>74</v>
      </c>
      <c r="C13" s="3">
        <v>0</v>
      </c>
      <c r="E13" s="3">
        <v>12378853414</v>
      </c>
      <c r="G13" s="3">
        <v>-12808917878</v>
      </c>
      <c r="I13" s="3">
        <f t="shared" si="0"/>
        <v>-430064464</v>
      </c>
      <c r="K13" s="15">
        <f t="shared" si="1"/>
        <v>-1.2764989550113331E-4</v>
      </c>
      <c r="M13" s="3">
        <v>0</v>
      </c>
      <c r="O13" s="3">
        <v>-78611546977</v>
      </c>
      <c r="Q13" s="3">
        <v>-25101434263</v>
      </c>
      <c r="S13" s="3">
        <f t="shared" si="2"/>
        <v>-103712981240</v>
      </c>
      <c r="U13" s="15">
        <f t="shared" si="3"/>
        <v>-9.9463809799000841E-3</v>
      </c>
    </row>
    <row r="14" spans="1:21" ht="21" x14ac:dyDescent="0.25">
      <c r="A14" s="1" t="s">
        <v>60</v>
      </c>
      <c r="C14" s="3">
        <v>0</v>
      </c>
      <c r="E14" s="3">
        <v>109899872630</v>
      </c>
      <c r="G14" s="3">
        <v>1134363280</v>
      </c>
      <c r="I14" s="3">
        <f t="shared" si="0"/>
        <v>111034235910</v>
      </c>
      <c r="K14" s="15">
        <f t="shared" si="1"/>
        <v>3.2956707185552735E-2</v>
      </c>
      <c r="M14" s="3">
        <v>0</v>
      </c>
      <c r="O14" s="3">
        <v>230902274888</v>
      </c>
      <c r="Q14" s="3">
        <v>1134363280</v>
      </c>
      <c r="S14" s="3">
        <f t="shared" si="2"/>
        <v>232036638168</v>
      </c>
      <c r="U14" s="15">
        <f t="shared" si="3"/>
        <v>2.2252998389598246E-2</v>
      </c>
    </row>
    <row r="15" spans="1:21" ht="21" x14ac:dyDescent="0.25">
      <c r="A15" s="1" t="s">
        <v>46</v>
      </c>
      <c r="C15" s="3">
        <v>0</v>
      </c>
      <c r="E15" s="3">
        <v>-21803041353</v>
      </c>
      <c r="G15" s="3">
        <v>-5280</v>
      </c>
      <c r="I15" s="3">
        <f t="shared" si="0"/>
        <v>-21803046633</v>
      </c>
      <c r="K15" s="15">
        <f t="shared" si="1"/>
        <v>-6.4714870845706211E-3</v>
      </c>
      <c r="M15" s="3">
        <v>0</v>
      </c>
      <c r="O15" s="3">
        <v>-86776464604</v>
      </c>
      <c r="Q15" s="3">
        <v>-5280</v>
      </c>
      <c r="S15" s="3">
        <f t="shared" si="2"/>
        <v>-86776469884</v>
      </c>
      <c r="U15" s="15">
        <f t="shared" si="3"/>
        <v>-8.3221195576258806E-3</v>
      </c>
    </row>
    <row r="16" spans="1:21" ht="21" x14ac:dyDescent="0.25">
      <c r="A16" s="1" t="s">
        <v>83</v>
      </c>
      <c r="C16" s="3">
        <v>0</v>
      </c>
      <c r="E16" s="3">
        <v>-14315382473</v>
      </c>
      <c r="G16" s="3">
        <v>-2702</v>
      </c>
      <c r="I16" s="3">
        <f t="shared" si="0"/>
        <v>-14315385175</v>
      </c>
      <c r="K16" s="15">
        <f t="shared" si="1"/>
        <v>-4.2490314234547473E-3</v>
      </c>
      <c r="M16" s="3">
        <v>0</v>
      </c>
      <c r="O16" s="3">
        <v>-55567946461</v>
      </c>
      <c r="Q16" s="3">
        <v>-5760</v>
      </c>
      <c r="S16" s="3">
        <f t="shared" si="2"/>
        <v>-55567952221</v>
      </c>
      <c r="U16" s="15">
        <f t="shared" si="3"/>
        <v>-5.3291306107955726E-3</v>
      </c>
    </row>
    <row r="17" spans="1:21" ht="21" x14ac:dyDescent="0.25">
      <c r="A17" s="1" t="s">
        <v>47</v>
      </c>
      <c r="C17" s="3">
        <v>0</v>
      </c>
      <c r="E17" s="3">
        <v>-15776957429</v>
      </c>
      <c r="G17" s="3">
        <v>33136718489</v>
      </c>
      <c r="I17" s="3">
        <f t="shared" si="0"/>
        <v>17359761060</v>
      </c>
      <c r="K17" s="15">
        <f t="shared" si="1"/>
        <v>5.1526500576751753E-3</v>
      </c>
      <c r="M17" s="3">
        <v>0</v>
      </c>
      <c r="O17" s="3">
        <v>15953423858</v>
      </c>
      <c r="Q17" s="3">
        <v>34667914605</v>
      </c>
      <c r="S17" s="3">
        <f t="shared" si="2"/>
        <v>50621338463</v>
      </c>
      <c r="U17" s="15">
        <f t="shared" si="3"/>
        <v>4.8547357528980015E-3</v>
      </c>
    </row>
    <row r="18" spans="1:21" ht="21" x14ac:dyDescent="0.25">
      <c r="A18" s="1" t="s">
        <v>84</v>
      </c>
      <c r="C18" s="3">
        <v>0</v>
      </c>
      <c r="E18" s="3">
        <v>3580055643</v>
      </c>
      <c r="G18" s="3">
        <v>20779670657</v>
      </c>
      <c r="I18" s="3">
        <f t="shared" si="0"/>
        <v>24359726300</v>
      </c>
      <c r="K18" s="15">
        <f t="shared" si="1"/>
        <v>7.2303498124672051E-3</v>
      </c>
      <c r="M18" s="3">
        <v>0</v>
      </c>
      <c r="O18" s="3">
        <v>106721055310</v>
      </c>
      <c r="Q18" s="3">
        <v>39430372237</v>
      </c>
      <c r="S18" s="3">
        <f t="shared" si="2"/>
        <v>146151427547</v>
      </c>
      <c r="U18" s="15">
        <f t="shared" si="3"/>
        <v>1.4016353225589005E-2</v>
      </c>
    </row>
    <row r="19" spans="1:21" ht="21" x14ac:dyDescent="0.25">
      <c r="A19" s="1" t="s">
        <v>44</v>
      </c>
      <c r="C19" s="3">
        <v>0</v>
      </c>
      <c r="E19" s="3">
        <v>-8211669402</v>
      </c>
      <c r="G19" s="3">
        <v>-1701</v>
      </c>
      <c r="I19" s="3">
        <f t="shared" si="0"/>
        <v>-8211671103</v>
      </c>
      <c r="K19" s="15">
        <f t="shared" si="1"/>
        <v>-2.4373531085042782E-3</v>
      </c>
      <c r="M19" s="3">
        <v>0</v>
      </c>
      <c r="O19" s="3">
        <v>-16691650174</v>
      </c>
      <c r="Q19" s="3">
        <v>-1701</v>
      </c>
      <c r="S19" s="3">
        <f t="shared" si="2"/>
        <v>-16691651875</v>
      </c>
      <c r="U19" s="15">
        <f t="shared" si="3"/>
        <v>-1.6007786754140901E-3</v>
      </c>
    </row>
    <row r="20" spans="1:21" ht="21" x14ac:dyDescent="0.25">
      <c r="A20" s="1" t="s">
        <v>59</v>
      </c>
      <c r="C20" s="3">
        <v>0</v>
      </c>
      <c r="E20" s="3">
        <v>-40783556260</v>
      </c>
      <c r="G20" s="3">
        <v>86545413084</v>
      </c>
      <c r="I20" s="3">
        <f t="shared" si="0"/>
        <v>45761856824</v>
      </c>
      <c r="K20" s="15">
        <f t="shared" si="1"/>
        <v>1.3582838691646526E-2</v>
      </c>
      <c r="M20" s="3">
        <v>0</v>
      </c>
      <c r="O20" s="3">
        <v>192600855383</v>
      </c>
      <c r="Q20" s="3">
        <v>86637790430</v>
      </c>
      <c r="S20" s="3">
        <f t="shared" si="2"/>
        <v>279238645813</v>
      </c>
      <c r="U20" s="15">
        <f t="shared" si="3"/>
        <v>2.6779810225880257E-2</v>
      </c>
    </row>
    <row r="21" spans="1:21" ht="21" x14ac:dyDescent="0.25">
      <c r="A21" s="1" t="s">
        <v>50</v>
      </c>
      <c r="C21" s="3">
        <v>0</v>
      </c>
      <c r="E21" s="3">
        <v>-75253534833</v>
      </c>
      <c r="G21" s="3">
        <v>75700145214</v>
      </c>
      <c r="I21" s="3">
        <f t="shared" si="0"/>
        <v>446610381</v>
      </c>
      <c r="K21" s="15">
        <f t="shared" si="1"/>
        <v>1.3256098384443904E-4</v>
      </c>
      <c r="M21" s="3">
        <v>0</v>
      </c>
      <c r="O21" s="3">
        <v>422644843</v>
      </c>
      <c r="Q21" s="3">
        <v>75700145214</v>
      </c>
      <c r="S21" s="3">
        <f t="shared" si="2"/>
        <v>76122790057</v>
      </c>
      <c r="U21" s="15">
        <f t="shared" si="3"/>
        <v>7.3004002209499305E-3</v>
      </c>
    </row>
    <row r="22" spans="1:21" ht="21" x14ac:dyDescent="0.25">
      <c r="A22" s="1" t="s">
        <v>34</v>
      </c>
      <c r="C22" s="3">
        <v>0</v>
      </c>
      <c r="E22" s="3">
        <v>20393155274</v>
      </c>
      <c r="G22" s="3">
        <v>-1190</v>
      </c>
      <c r="I22" s="3">
        <f t="shared" si="0"/>
        <v>20393154084</v>
      </c>
      <c r="K22" s="15">
        <f t="shared" si="1"/>
        <v>6.0530088060498531E-3</v>
      </c>
      <c r="M22" s="3">
        <v>0</v>
      </c>
      <c r="O22" s="3">
        <v>68508595159</v>
      </c>
      <c r="Q22" s="3">
        <v>529490436</v>
      </c>
      <c r="S22" s="3">
        <f t="shared" si="2"/>
        <v>69038085595</v>
      </c>
      <c r="U22" s="15">
        <f t="shared" si="3"/>
        <v>6.620956154580037E-3</v>
      </c>
    </row>
    <row r="23" spans="1:21" ht="21" x14ac:dyDescent="0.25">
      <c r="A23" s="1" t="s">
        <v>43</v>
      </c>
      <c r="C23" s="3">
        <v>0</v>
      </c>
      <c r="E23" s="3">
        <v>0</v>
      </c>
      <c r="G23" s="3">
        <v>0</v>
      </c>
      <c r="I23" s="3">
        <f t="shared" si="0"/>
        <v>0</v>
      </c>
      <c r="K23" s="15">
        <f t="shared" si="1"/>
        <v>0</v>
      </c>
      <c r="M23" s="3">
        <v>0</v>
      </c>
      <c r="O23" s="3">
        <v>0</v>
      </c>
      <c r="Q23" s="3">
        <v>0</v>
      </c>
      <c r="S23" s="3">
        <f t="shared" si="2"/>
        <v>0</v>
      </c>
      <c r="U23" s="15">
        <f t="shared" si="3"/>
        <v>0</v>
      </c>
    </row>
    <row r="24" spans="1:21" ht="21" x14ac:dyDescent="0.25">
      <c r="A24" s="1" t="s">
        <v>99</v>
      </c>
      <c r="C24" s="3">
        <v>0</v>
      </c>
      <c r="E24" s="3">
        <v>0</v>
      </c>
      <c r="G24" s="3">
        <v>0</v>
      </c>
      <c r="I24" s="3">
        <f t="shared" si="0"/>
        <v>0</v>
      </c>
      <c r="K24" s="15">
        <f t="shared" si="1"/>
        <v>0</v>
      </c>
      <c r="M24" s="3">
        <v>0</v>
      </c>
      <c r="O24" s="3">
        <v>0</v>
      </c>
      <c r="Q24" s="3">
        <v>0</v>
      </c>
      <c r="S24" s="3">
        <f t="shared" si="2"/>
        <v>0</v>
      </c>
      <c r="U24" s="15">
        <f t="shared" si="3"/>
        <v>0</v>
      </c>
    </row>
    <row r="25" spans="1:21" ht="21" x14ac:dyDescent="0.25">
      <c r="A25" s="1" t="s">
        <v>36</v>
      </c>
      <c r="C25" s="3">
        <v>0</v>
      </c>
      <c r="E25" s="3">
        <v>26109452130</v>
      </c>
      <c r="G25" s="3">
        <v>-3532</v>
      </c>
      <c r="I25" s="3">
        <f t="shared" si="0"/>
        <v>26109448598</v>
      </c>
      <c r="K25" s="15">
        <f t="shared" si="1"/>
        <v>7.74969490417351E-3</v>
      </c>
      <c r="M25" s="3">
        <v>0</v>
      </c>
      <c r="O25" s="3">
        <v>45966064552</v>
      </c>
      <c r="Q25" s="3">
        <v>-3532</v>
      </c>
      <c r="S25" s="3">
        <f t="shared" si="2"/>
        <v>45966061020</v>
      </c>
      <c r="U25" s="15">
        <f t="shared" si="3"/>
        <v>4.4082809074041289E-3</v>
      </c>
    </row>
    <row r="26" spans="1:21" ht="21" x14ac:dyDescent="0.25">
      <c r="A26" s="1" t="s">
        <v>56</v>
      </c>
      <c r="C26" s="3">
        <v>0</v>
      </c>
      <c r="E26" s="3">
        <v>363573107013</v>
      </c>
      <c r="G26" s="3">
        <v>0</v>
      </c>
      <c r="I26" s="3">
        <f t="shared" si="0"/>
        <v>363573107013</v>
      </c>
      <c r="K26" s="15">
        <f t="shared" si="1"/>
        <v>0.10791421519828667</v>
      </c>
      <c r="M26" s="3">
        <v>341452205802</v>
      </c>
      <c r="O26" s="3">
        <v>650925873588</v>
      </c>
      <c r="Q26" s="3">
        <v>72891082825</v>
      </c>
      <c r="S26" s="3">
        <f t="shared" si="2"/>
        <v>1065269162215</v>
      </c>
      <c r="U26" s="15">
        <f t="shared" si="3"/>
        <v>0.10216245649144327</v>
      </c>
    </row>
    <row r="27" spans="1:21" ht="21" x14ac:dyDescent="0.25">
      <c r="A27" s="1" t="s">
        <v>57</v>
      </c>
      <c r="C27" s="3">
        <v>0</v>
      </c>
      <c r="E27" s="3">
        <v>163047697056</v>
      </c>
      <c r="G27" s="3">
        <v>0</v>
      </c>
      <c r="I27" s="3">
        <f t="shared" si="0"/>
        <v>163047697056</v>
      </c>
      <c r="K27" s="15">
        <f t="shared" si="1"/>
        <v>4.8395120343862778E-2</v>
      </c>
      <c r="M27" s="3">
        <v>0</v>
      </c>
      <c r="O27" s="3">
        <v>524298356703</v>
      </c>
      <c r="Q27" s="3">
        <v>19543023100</v>
      </c>
      <c r="S27" s="3">
        <f t="shared" si="2"/>
        <v>543841379803</v>
      </c>
      <c r="U27" s="15">
        <f t="shared" si="3"/>
        <v>5.2155993314257722E-2</v>
      </c>
    </row>
    <row r="28" spans="1:21" ht="21" x14ac:dyDescent="0.25">
      <c r="A28" s="1" t="s">
        <v>40</v>
      </c>
      <c r="C28" s="3">
        <v>0</v>
      </c>
      <c r="E28" s="3">
        <v>377739000</v>
      </c>
      <c r="G28" s="3">
        <v>0</v>
      </c>
      <c r="I28" s="3">
        <f t="shared" si="0"/>
        <v>377739000</v>
      </c>
      <c r="K28" s="15">
        <f t="shared" si="1"/>
        <v>1.1211887498964015E-4</v>
      </c>
      <c r="M28" s="3">
        <v>0</v>
      </c>
      <c r="O28" s="3">
        <v>1263485591</v>
      </c>
      <c r="Q28" s="3">
        <v>2247595172</v>
      </c>
      <c r="S28" s="3">
        <f t="shared" si="2"/>
        <v>3511080763</v>
      </c>
      <c r="U28" s="15">
        <f t="shared" si="3"/>
        <v>3.3672300711501825E-4</v>
      </c>
    </row>
    <row r="29" spans="1:21" ht="21" x14ac:dyDescent="0.25">
      <c r="A29" s="1" t="s">
        <v>155</v>
      </c>
      <c r="C29" s="3">
        <v>0</v>
      </c>
      <c r="E29" s="3">
        <v>0</v>
      </c>
      <c r="G29" s="3">
        <v>0</v>
      </c>
      <c r="I29" s="3">
        <f t="shared" si="0"/>
        <v>0</v>
      </c>
      <c r="K29" s="15">
        <f t="shared" si="1"/>
        <v>0</v>
      </c>
      <c r="M29" s="3">
        <v>0</v>
      </c>
      <c r="O29" s="3">
        <v>0</v>
      </c>
      <c r="Q29" s="3">
        <v>-420918002</v>
      </c>
      <c r="S29" s="3">
        <f t="shared" si="2"/>
        <v>-420918002</v>
      </c>
      <c r="U29" s="15">
        <f t="shared" si="3"/>
        <v>-4.0367278610015058E-5</v>
      </c>
    </row>
    <row r="30" spans="1:21" ht="21" x14ac:dyDescent="0.25">
      <c r="A30" s="1" t="s">
        <v>37</v>
      </c>
      <c r="C30" s="3">
        <v>0</v>
      </c>
      <c r="E30" s="3">
        <v>1604881299</v>
      </c>
      <c r="G30" s="3">
        <v>0</v>
      </c>
      <c r="I30" s="3">
        <f t="shared" si="0"/>
        <v>1604881299</v>
      </c>
      <c r="K30" s="15">
        <f t="shared" si="1"/>
        <v>4.7635400563826428E-4</v>
      </c>
      <c r="M30" s="3">
        <v>1231158954</v>
      </c>
      <c r="O30" s="3">
        <v>2382761843</v>
      </c>
      <c r="Q30" s="3">
        <v>2737824184</v>
      </c>
      <c r="S30" s="3">
        <f t="shared" si="2"/>
        <v>6351744981</v>
      </c>
      <c r="U30" s="15">
        <f t="shared" si="3"/>
        <v>6.0915108902325312E-4</v>
      </c>
    </row>
    <row r="31" spans="1:21" ht="21" x14ac:dyDescent="0.25">
      <c r="A31" s="1" t="s">
        <v>90</v>
      </c>
      <c r="C31" s="3">
        <v>0</v>
      </c>
      <c r="E31" s="3">
        <v>280819125</v>
      </c>
      <c r="G31" s="3">
        <v>0</v>
      </c>
      <c r="I31" s="3">
        <f t="shared" si="0"/>
        <v>280819125</v>
      </c>
      <c r="K31" s="15">
        <f t="shared" si="1"/>
        <v>8.3351532064666694E-5</v>
      </c>
      <c r="M31" s="3">
        <v>0</v>
      </c>
      <c r="O31" s="3">
        <v>111399950</v>
      </c>
      <c r="Q31" s="3">
        <v>1180003743</v>
      </c>
      <c r="S31" s="3">
        <f t="shared" si="2"/>
        <v>1291403693</v>
      </c>
      <c r="U31" s="15">
        <f t="shared" si="3"/>
        <v>1.2384942536464229E-4</v>
      </c>
    </row>
    <row r="32" spans="1:21" ht="21" x14ac:dyDescent="0.25">
      <c r="A32" s="1" t="s">
        <v>156</v>
      </c>
      <c r="C32" s="3">
        <v>0</v>
      </c>
      <c r="E32" s="3">
        <v>0</v>
      </c>
      <c r="G32" s="3">
        <v>0</v>
      </c>
      <c r="I32" s="3">
        <f t="shared" si="0"/>
        <v>0</v>
      </c>
      <c r="K32" s="15">
        <f t="shared" si="1"/>
        <v>0</v>
      </c>
      <c r="M32" s="3">
        <v>0</v>
      </c>
      <c r="O32" s="3">
        <v>0</v>
      </c>
      <c r="Q32" s="3">
        <v>-350231950</v>
      </c>
      <c r="S32" s="3">
        <f t="shared" si="2"/>
        <v>-350231950</v>
      </c>
      <c r="U32" s="15">
        <f t="shared" si="3"/>
        <v>-3.3588277613697463E-5</v>
      </c>
    </row>
    <row r="33" spans="1:21" ht="21" x14ac:dyDescent="0.25">
      <c r="A33" s="1" t="s">
        <v>25</v>
      </c>
      <c r="C33" s="3">
        <v>0</v>
      </c>
      <c r="E33" s="3">
        <v>73554862417</v>
      </c>
      <c r="G33" s="3">
        <v>0</v>
      </c>
      <c r="I33" s="3">
        <f t="shared" si="0"/>
        <v>73554862417</v>
      </c>
      <c r="K33" s="15">
        <f t="shared" si="1"/>
        <v>2.1832239785173901E-2</v>
      </c>
      <c r="M33" s="3">
        <v>0</v>
      </c>
      <c r="O33" s="3">
        <v>261159286425</v>
      </c>
      <c r="Q33" s="3">
        <v>6258665214</v>
      </c>
      <c r="S33" s="3">
        <f t="shared" si="2"/>
        <v>267417951639</v>
      </c>
      <c r="U33" s="15">
        <f t="shared" si="3"/>
        <v>2.5646170769220385E-2</v>
      </c>
    </row>
    <row r="34" spans="1:21" ht="21" x14ac:dyDescent="0.25">
      <c r="A34" s="1" t="s">
        <v>157</v>
      </c>
      <c r="C34" s="3">
        <v>0</v>
      </c>
      <c r="E34" s="3">
        <v>0</v>
      </c>
      <c r="G34" s="3">
        <v>0</v>
      </c>
      <c r="I34" s="3">
        <f t="shared" si="0"/>
        <v>0</v>
      </c>
      <c r="K34" s="15">
        <f t="shared" si="1"/>
        <v>0</v>
      </c>
      <c r="M34" s="3">
        <v>0</v>
      </c>
      <c r="O34" s="3">
        <v>0</v>
      </c>
      <c r="Q34" s="3">
        <v>50521650948</v>
      </c>
      <c r="S34" s="3">
        <f t="shared" si="2"/>
        <v>50521650948</v>
      </c>
      <c r="U34" s="15">
        <f t="shared" si="3"/>
        <v>4.8451754260105213E-3</v>
      </c>
    </row>
    <row r="35" spans="1:21" ht="21" x14ac:dyDescent="0.25">
      <c r="A35" s="1" t="s">
        <v>52</v>
      </c>
      <c r="C35" s="3">
        <v>0</v>
      </c>
      <c r="E35" s="3">
        <v>53203972650</v>
      </c>
      <c r="G35" s="3">
        <v>0</v>
      </c>
      <c r="I35" s="3">
        <f t="shared" si="0"/>
        <v>53203972650</v>
      </c>
      <c r="K35" s="15">
        <f t="shared" si="1"/>
        <v>1.5791775692998562E-2</v>
      </c>
      <c r="M35" s="3">
        <v>61297475400</v>
      </c>
      <c r="O35" s="3">
        <v>88673287779</v>
      </c>
      <c r="Q35" s="3">
        <v>12147569188</v>
      </c>
      <c r="S35" s="3">
        <f t="shared" si="2"/>
        <v>162118332367</v>
      </c>
      <c r="U35" s="15">
        <f t="shared" si="3"/>
        <v>1.5547626519546463E-2</v>
      </c>
    </row>
    <row r="36" spans="1:21" ht="21" x14ac:dyDescent="0.25">
      <c r="A36" s="1" t="s">
        <v>158</v>
      </c>
      <c r="C36" s="3">
        <v>0</v>
      </c>
      <c r="E36" s="3">
        <v>0</v>
      </c>
      <c r="G36" s="3">
        <v>0</v>
      </c>
      <c r="I36" s="3">
        <f t="shared" si="0"/>
        <v>0</v>
      </c>
      <c r="K36" s="15">
        <f t="shared" si="1"/>
        <v>0</v>
      </c>
      <c r="M36" s="3">
        <v>0</v>
      </c>
      <c r="O36" s="3">
        <v>0</v>
      </c>
      <c r="Q36" s="3">
        <v>1900440950</v>
      </c>
      <c r="S36" s="3">
        <f t="shared" si="2"/>
        <v>1900440950</v>
      </c>
      <c r="U36" s="15">
        <f t="shared" si="3"/>
        <v>1.8225789570894073E-4</v>
      </c>
    </row>
    <row r="37" spans="1:21" ht="21" x14ac:dyDescent="0.25">
      <c r="A37" s="1" t="s">
        <v>79</v>
      </c>
      <c r="C37" s="3">
        <v>0</v>
      </c>
      <c r="E37" s="3">
        <v>-999030269</v>
      </c>
      <c r="G37" s="3">
        <v>0</v>
      </c>
      <c r="I37" s="3">
        <f t="shared" si="0"/>
        <v>-999030269</v>
      </c>
      <c r="K37" s="15">
        <f t="shared" si="1"/>
        <v>-2.9652789317724033E-4</v>
      </c>
      <c r="M37" s="3">
        <v>11897146352</v>
      </c>
      <c r="O37" s="3">
        <v>25250490190</v>
      </c>
      <c r="Q37" s="3">
        <v>6940513136</v>
      </c>
      <c r="S37" s="3">
        <f t="shared" si="2"/>
        <v>44088149678</v>
      </c>
      <c r="U37" s="15">
        <f t="shared" si="3"/>
        <v>4.2281836675920354E-3</v>
      </c>
    </row>
    <row r="38" spans="1:21" ht="21" x14ac:dyDescent="0.25">
      <c r="A38" s="1" t="s">
        <v>33</v>
      </c>
      <c r="C38" s="3">
        <v>0</v>
      </c>
      <c r="E38" s="3">
        <v>57963966696</v>
      </c>
      <c r="G38" s="3">
        <v>0</v>
      </c>
      <c r="I38" s="3">
        <f t="shared" si="0"/>
        <v>57963966696</v>
      </c>
      <c r="K38" s="15">
        <f t="shared" si="1"/>
        <v>1.7204616774790238E-2</v>
      </c>
      <c r="M38" s="3">
        <v>0</v>
      </c>
      <c r="O38" s="3">
        <v>195500939280</v>
      </c>
      <c r="Q38" s="3">
        <v>1001596921</v>
      </c>
      <c r="S38" s="3">
        <f t="shared" si="2"/>
        <v>196502536201</v>
      </c>
      <c r="U38" s="15">
        <f t="shared" si="3"/>
        <v>1.8845173142298478E-2</v>
      </c>
    </row>
    <row r="39" spans="1:21" ht="21" x14ac:dyDescent="0.25">
      <c r="A39" s="1" t="s">
        <v>70</v>
      </c>
      <c r="C39" s="3">
        <v>0</v>
      </c>
      <c r="E39" s="3">
        <v>1473182100</v>
      </c>
      <c r="G39" s="3">
        <v>0</v>
      </c>
      <c r="I39" s="3">
        <f t="shared" si="0"/>
        <v>1473182100</v>
      </c>
      <c r="K39" s="15">
        <f t="shared" si="1"/>
        <v>4.3726361245959662E-4</v>
      </c>
      <c r="M39" s="3">
        <v>0</v>
      </c>
      <c r="O39" s="3">
        <v>2821566555</v>
      </c>
      <c r="Q39" s="3">
        <v>1287250494</v>
      </c>
      <c r="S39" s="3">
        <f t="shared" si="2"/>
        <v>4108817049</v>
      </c>
      <c r="U39" s="15">
        <f t="shared" si="3"/>
        <v>3.9404768098885658E-4</v>
      </c>
    </row>
    <row r="40" spans="1:21" ht="21" x14ac:dyDescent="0.25">
      <c r="A40" s="1" t="s">
        <v>78</v>
      </c>
      <c r="C40" s="3">
        <v>0</v>
      </c>
      <c r="E40" s="3">
        <v>198751120987</v>
      </c>
      <c r="G40" s="3">
        <v>0</v>
      </c>
      <c r="I40" s="3">
        <f t="shared" si="0"/>
        <v>198751120987</v>
      </c>
      <c r="K40" s="15">
        <f t="shared" si="1"/>
        <v>5.8992457988167227E-2</v>
      </c>
      <c r="M40" s="3">
        <v>234486962480</v>
      </c>
      <c r="O40" s="3">
        <v>781471691834</v>
      </c>
      <c r="Q40" s="3">
        <v>436656412759</v>
      </c>
      <c r="S40" s="3">
        <f t="shared" si="2"/>
        <v>1452615067073</v>
      </c>
      <c r="U40" s="15">
        <f t="shared" si="3"/>
        <v>0.13931007190716804</v>
      </c>
    </row>
    <row r="41" spans="1:21" ht="21" x14ac:dyDescent="0.25">
      <c r="A41" s="1" t="s">
        <v>18</v>
      </c>
      <c r="C41" s="3">
        <v>0</v>
      </c>
      <c r="E41" s="3">
        <v>85401530121</v>
      </c>
      <c r="G41" s="3">
        <v>0</v>
      </c>
      <c r="I41" s="3">
        <f t="shared" si="0"/>
        <v>85401530121</v>
      </c>
      <c r="K41" s="15">
        <f t="shared" si="1"/>
        <v>2.5348517043674038E-2</v>
      </c>
      <c r="M41" s="3">
        <v>0</v>
      </c>
      <c r="O41" s="3">
        <v>173400302183</v>
      </c>
      <c r="Q41" s="3">
        <v>-1246577297</v>
      </c>
      <c r="S41" s="3">
        <f t="shared" si="2"/>
        <v>172153724886</v>
      </c>
      <c r="U41" s="15">
        <f t="shared" si="3"/>
        <v>1.6510050278688355E-2</v>
      </c>
    </row>
    <row r="42" spans="1:21" ht="21" x14ac:dyDescent="0.25">
      <c r="A42" s="1" t="s">
        <v>159</v>
      </c>
      <c r="C42" s="3">
        <v>0</v>
      </c>
      <c r="E42" s="3">
        <v>0</v>
      </c>
      <c r="G42" s="3">
        <v>0</v>
      </c>
      <c r="I42" s="3">
        <f t="shared" si="0"/>
        <v>0</v>
      </c>
      <c r="K42" s="15">
        <f t="shared" si="1"/>
        <v>0</v>
      </c>
      <c r="M42" s="3">
        <v>0</v>
      </c>
      <c r="O42" s="3">
        <v>0</v>
      </c>
      <c r="Q42" s="3">
        <v>0</v>
      </c>
      <c r="S42" s="3">
        <f t="shared" si="2"/>
        <v>0</v>
      </c>
      <c r="U42" s="15">
        <f t="shared" si="3"/>
        <v>0</v>
      </c>
    </row>
    <row r="43" spans="1:21" ht="21" x14ac:dyDescent="0.25">
      <c r="A43" s="1" t="s">
        <v>15</v>
      </c>
      <c r="C43" s="3">
        <v>0</v>
      </c>
      <c r="E43" s="3">
        <v>-9961129</v>
      </c>
      <c r="G43" s="3">
        <v>0</v>
      </c>
      <c r="I43" s="3">
        <f t="shared" si="0"/>
        <v>-9961129</v>
      </c>
      <c r="K43" s="15">
        <f t="shared" si="1"/>
        <v>-2.9566197218361863E-6</v>
      </c>
      <c r="M43" s="3">
        <v>0</v>
      </c>
      <c r="O43" s="3">
        <v>5068360386</v>
      </c>
      <c r="Q43" s="3">
        <v>2241003082</v>
      </c>
      <c r="S43" s="3">
        <f t="shared" si="2"/>
        <v>7309363468</v>
      </c>
      <c r="U43" s="15">
        <f t="shared" si="3"/>
        <v>7.0098952806162444E-4</v>
      </c>
    </row>
    <row r="44" spans="1:21" ht="21" x14ac:dyDescent="0.25">
      <c r="A44" s="1" t="s">
        <v>39</v>
      </c>
      <c r="C44" s="3">
        <v>0</v>
      </c>
      <c r="E44" s="3">
        <v>40502998807</v>
      </c>
      <c r="G44" s="3">
        <v>0</v>
      </c>
      <c r="I44" s="3">
        <f t="shared" si="0"/>
        <v>40502998807</v>
      </c>
      <c r="K44" s="15">
        <f t="shared" si="1"/>
        <v>1.2021926938832308E-2</v>
      </c>
      <c r="M44" s="3">
        <v>0</v>
      </c>
      <c r="O44" s="3">
        <v>29159099006</v>
      </c>
      <c r="Q44" s="3">
        <v>-11973</v>
      </c>
      <c r="S44" s="3">
        <f t="shared" si="2"/>
        <v>29159087033</v>
      </c>
      <c r="U44" s="15">
        <f t="shared" si="3"/>
        <v>2.7964425011092501E-3</v>
      </c>
    </row>
    <row r="45" spans="1:21" ht="21" x14ac:dyDescent="0.25">
      <c r="A45" s="1" t="s">
        <v>66</v>
      </c>
      <c r="C45" s="3">
        <v>0</v>
      </c>
      <c r="E45" s="3">
        <v>26730206501</v>
      </c>
      <c r="G45" s="3">
        <v>0</v>
      </c>
      <c r="I45" s="3">
        <f t="shared" si="0"/>
        <v>26730206501</v>
      </c>
      <c r="K45" s="15">
        <f t="shared" si="1"/>
        <v>7.9339456109453494E-3</v>
      </c>
      <c r="M45" s="3">
        <v>0</v>
      </c>
      <c r="O45" s="3">
        <v>44918724222</v>
      </c>
      <c r="Q45" s="3">
        <v>958338143</v>
      </c>
      <c r="S45" s="3">
        <f t="shared" si="2"/>
        <v>45877062365</v>
      </c>
      <c r="U45" s="15">
        <f t="shared" si="3"/>
        <v>4.39974567373574E-3</v>
      </c>
    </row>
    <row r="46" spans="1:21" ht="21" x14ac:dyDescent="0.25">
      <c r="A46" s="1" t="s">
        <v>77</v>
      </c>
      <c r="C46" s="3">
        <v>0</v>
      </c>
      <c r="E46" s="3">
        <v>-924993298</v>
      </c>
      <c r="G46" s="3">
        <v>0</v>
      </c>
      <c r="I46" s="3">
        <f t="shared" si="0"/>
        <v>-924993298</v>
      </c>
      <c r="K46" s="15">
        <f t="shared" si="1"/>
        <v>-2.7455255598367382E-4</v>
      </c>
      <c r="M46" s="3">
        <v>0</v>
      </c>
      <c r="O46" s="3">
        <v>-24701371866</v>
      </c>
      <c r="Q46" s="3">
        <v>-1534</v>
      </c>
      <c r="S46" s="3">
        <f t="shared" si="2"/>
        <v>-24701373400</v>
      </c>
      <c r="U46" s="15">
        <f t="shared" si="3"/>
        <v>-2.3689346080470442E-3</v>
      </c>
    </row>
    <row r="47" spans="1:21" ht="21" x14ac:dyDescent="0.25">
      <c r="A47" s="1" t="s">
        <v>24</v>
      </c>
      <c r="C47" s="3">
        <v>0</v>
      </c>
      <c r="E47" s="3">
        <v>26694335835</v>
      </c>
      <c r="G47" s="3">
        <v>0</v>
      </c>
      <c r="I47" s="3">
        <f t="shared" si="0"/>
        <v>26694335835</v>
      </c>
      <c r="K47" s="15">
        <f t="shared" si="1"/>
        <v>7.9232986332251534E-3</v>
      </c>
      <c r="M47" s="3">
        <v>0</v>
      </c>
      <c r="O47" s="3">
        <v>37713983055</v>
      </c>
      <c r="Q47" s="3">
        <v>-30657826</v>
      </c>
      <c r="S47" s="3">
        <f t="shared" si="2"/>
        <v>37683325229</v>
      </c>
      <c r="U47" s="15">
        <f t="shared" si="3"/>
        <v>3.6139421009388252E-3</v>
      </c>
    </row>
    <row r="48" spans="1:21" ht="21" x14ac:dyDescent="0.25">
      <c r="A48" s="1" t="s">
        <v>95</v>
      </c>
      <c r="C48" s="3">
        <v>0</v>
      </c>
      <c r="E48" s="3">
        <v>143999709663</v>
      </c>
      <c r="G48" s="3">
        <v>0</v>
      </c>
      <c r="I48" s="3">
        <f t="shared" si="0"/>
        <v>143999709663</v>
      </c>
      <c r="K48" s="15">
        <f t="shared" si="1"/>
        <v>4.2741378163891931E-2</v>
      </c>
      <c r="M48" s="3">
        <v>95284812783</v>
      </c>
      <c r="O48" s="3">
        <v>309856592576</v>
      </c>
      <c r="Q48" s="3">
        <v>1094851600</v>
      </c>
      <c r="S48" s="3">
        <f t="shared" si="2"/>
        <v>406236256959</v>
      </c>
      <c r="U48" s="15">
        <f t="shared" si="3"/>
        <v>3.8959255931642532E-2</v>
      </c>
    </row>
    <row r="49" spans="1:21" ht="21" x14ac:dyDescent="0.25">
      <c r="A49" s="1" t="s">
        <v>38</v>
      </c>
      <c r="C49" s="3">
        <v>0</v>
      </c>
      <c r="E49" s="3">
        <v>196821900</v>
      </c>
      <c r="G49" s="3">
        <v>0</v>
      </c>
      <c r="I49" s="3">
        <f t="shared" si="0"/>
        <v>196821900</v>
      </c>
      <c r="K49" s="15">
        <f t="shared" si="1"/>
        <v>5.8419834863023031E-5</v>
      </c>
      <c r="M49" s="3">
        <v>284510326</v>
      </c>
      <c r="O49" s="3">
        <v>-78537184</v>
      </c>
      <c r="Q49" s="3">
        <v>421569423</v>
      </c>
      <c r="S49" s="3">
        <f t="shared" si="2"/>
        <v>627542565</v>
      </c>
      <c r="U49" s="15">
        <f t="shared" si="3"/>
        <v>6.0183183994583549E-5</v>
      </c>
    </row>
    <row r="50" spans="1:21" ht="21" x14ac:dyDescent="0.25">
      <c r="A50" s="1" t="s">
        <v>69</v>
      </c>
      <c r="C50" s="3">
        <v>0</v>
      </c>
      <c r="E50" s="3">
        <v>166502709</v>
      </c>
      <c r="G50" s="3">
        <v>0</v>
      </c>
      <c r="I50" s="3">
        <f t="shared" si="0"/>
        <v>166502709</v>
      </c>
      <c r="K50" s="15">
        <f t="shared" si="1"/>
        <v>4.9420622217476705E-5</v>
      </c>
      <c r="M50" s="3">
        <v>0</v>
      </c>
      <c r="O50" s="3">
        <v>284419991</v>
      </c>
      <c r="Q50" s="3">
        <v>587608759</v>
      </c>
      <c r="S50" s="3">
        <f t="shared" si="2"/>
        <v>872028750</v>
      </c>
      <c r="U50" s="15">
        <f t="shared" si="3"/>
        <v>8.3630130666621319E-5</v>
      </c>
    </row>
    <row r="51" spans="1:21" ht="21" x14ac:dyDescent="0.25">
      <c r="A51" s="1" t="s">
        <v>58</v>
      </c>
      <c r="C51" s="3">
        <v>0</v>
      </c>
      <c r="E51" s="3">
        <v>321396316220</v>
      </c>
      <c r="G51" s="3">
        <v>0</v>
      </c>
      <c r="I51" s="3">
        <f t="shared" si="0"/>
        <v>321396316220</v>
      </c>
      <c r="K51" s="15">
        <f t="shared" si="1"/>
        <v>9.5395480478322428E-2</v>
      </c>
      <c r="M51" s="3">
        <v>225169334910</v>
      </c>
      <c r="O51" s="3">
        <v>740513158185</v>
      </c>
      <c r="Q51" s="3">
        <v>76939687825</v>
      </c>
      <c r="S51" s="3">
        <f t="shared" si="2"/>
        <v>1042622180920</v>
      </c>
      <c r="U51" s="15">
        <f t="shared" si="3"/>
        <v>9.9990544149212157E-2</v>
      </c>
    </row>
    <row r="52" spans="1:21" ht="21" x14ac:dyDescent="0.25">
      <c r="A52" s="1" t="s">
        <v>82</v>
      </c>
      <c r="C52" s="3">
        <v>0</v>
      </c>
      <c r="E52" s="3">
        <v>349905600</v>
      </c>
      <c r="G52" s="3">
        <v>0</v>
      </c>
      <c r="I52" s="3">
        <f t="shared" si="0"/>
        <v>349905600</v>
      </c>
      <c r="K52" s="15">
        <f t="shared" si="1"/>
        <v>1.0385748420092983E-4</v>
      </c>
      <c r="M52" s="3">
        <v>0</v>
      </c>
      <c r="O52" s="3">
        <v>256541715</v>
      </c>
      <c r="Q52" s="3">
        <v>3580645018</v>
      </c>
      <c r="S52" s="3">
        <f t="shared" si="2"/>
        <v>3837186733</v>
      </c>
      <c r="U52" s="15">
        <f t="shared" si="3"/>
        <v>3.6799753204583649E-4</v>
      </c>
    </row>
    <row r="53" spans="1:21" ht="21" x14ac:dyDescent="0.25">
      <c r="A53" s="1" t="s">
        <v>160</v>
      </c>
      <c r="C53" s="3">
        <v>0</v>
      </c>
      <c r="E53" s="3">
        <v>0</v>
      </c>
      <c r="G53" s="3">
        <v>0</v>
      </c>
      <c r="I53" s="3">
        <f t="shared" si="0"/>
        <v>0</v>
      </c>
      <c r="K53" s="15">
        <f t="shared" si="1"/>
        <v>0</v>
      </c>
      <c r="M53" s="3">
        <v>0</v>
      </c>
      <c r="O53" s="3">
        <v>0</v>
      </c>
      <c r="Q53" s="3">
        <v>0</v>
      </c>
      <c r="S53" s="3">
        <f t="shared" si="2"/>
        <v>0</v>
      </c>
      <c r="U53" s="15">
        <f t="shared" si="3"/>
        <v>0</v>
      </c>
    </row>
    <row r="54" spans="1:21" ht="21" x14ac:dyDescent="0.25">
      <c r="A54" s="1" t="s">
        <v>55</v>
      </c>
      <c r="C54" s="3">
        <v>7210956389</v>
      </c>
      <c r="E54" s="3">
        <v>-4243959216</v>
      </c>
      <c r="G54" s="3">
        <v>0</v>
      </c>
      <c r="I54" s="3">
        <f t="shared" si="0"/>
        <v>2966997173</v>
      </c>
      <c r="K54" s="15">
        <f t="shared" si="1"/>
        <v>8.8065141575056514E-4</v>
      </c>
      <c r="M54" s="3">
        <v>7210956389</v>
      </c>
      <c r="O54" s="3">
        <v>6003653705</v>
      </c>
      <c r="Q54" s="3">
        <v>849912808</v>
      </c>
      <c r="S54" s="3">
        <f t="shared" si="2"/>
        <v>14064522902</v>
      </c>
      <c r="U54" s="15">
        <f t="shared" si="3"/>
        <v>1.3488292536891105E-3</v>
      </c>
    </row>
    <row r="55" spans="1:21" ht="21" x14ac:dyDescent="0.25">
      <c r="A55" s="1" t="s">
        <v>81</v>
      </c>
      <c r="C55" s="3">
        <v>14436747021</v>
      </c>
      <c r="E55" s="3">
        <v>-9212412053</v>
      </c>
      <c r="G55" s="3">
        <v>0</v>
      </c>
      <c r="I55" s="3">
        <f t="shared" si="0"/>
        <v>5224334968</v>
      </c>
      <c r="K55" s="15">
        <f t="shared" si="1"/>
        <v>1.5506647690103424E-3</v>
      </c>
      <c r="M55" s="3">
        <v>14436747021</v>
      </c>
      <c r="O55" s="3">
        <v>11466512951</v>
      </c>
      <c r="Q55" s="3">
        <v>37945771670</v>
      </c>
      <c r="S55" s="3">
        <f t="shared" si="2"/>
        <v>63849031642</v>
      </c>
      <c r="U55" s="15">
        <f t="shared" si="3"/>
        <v>6.1233105664895782E-3</v>
      </c>
    </row>
    <row r="56" spans="1:21" ht="21" x14ac:dyDescent="0.25">
      <c r="A56" s="1" t="s">
        <v>19</v>
      </c>
      <c r="C56" s="3">
        <v>0</v>
      </c>
      <c r="E56" s="3">
        <v>13596273786</v>
      </c>
      <c r="G56" s="3">
        <v>0</v>
      </c>
      <c r="I56" s="3">
        <f t="shared" si="0"/>
        <v>13596273786</v>
      </c>
      <c r="K56" s="15">
        <f t="shared" si="1"/>
        <v>4.035587855470194E-3</v>
      </c>
      <c r="M56" s="3">
        <v>0</v>
      </c>
      <c r="O56" s="3">
        <v>-24114878632</v>
      </c>
      <c r="Q56" s="3">
        <v>-1657</v>
      </c>
      <c r="S56" s="3">
        <f t="shared" si="2"/>
        <v>-24114880289</v>
      </c>
      <c r="U56" s="15">
        <f t="shared" si="3"/>
        <v>-2.3126881878366978E-3</v>
      </c>
    </row>
    <row r="57" spans="1:21" ht="21" x14ac:dyDescent="0.25">
      <c r="A57" s="1" t="s">
        <v>22</v>
      </c>
      <c r="C57" s="3">
        <v>0</v>
      </c>
      <c r="E57" s="3">
        <v>76572357158</v>
      </c>
      <c r="G57" s="3">
        <v>0</v>
      </c>
      <c r="I57" s="3">
        <f t="shared" si="0"/>
        <v>76572357158</v>
      </c>
      <c r="K57" s="15">
        <f t="shared" si="1"/>
        <v>2.2727879673160249E-2</v>
      </c>
      <c r="M57" s="3">
        <v>0</v>
      </c>
      <c r="O57" s="3">
        <v>102239459175</v>
      </c>
      <c r="Q57" s="3">
        <v>493048829</v>
      </c>
      <c r="S57" s="3">
        <f t="shared" si="2"/>
        <v>102732508004</v>
      </c>
      <c r="U57" s="15">
        <f t="shared" si="3"/>
        <v>9.8523507029834052E-3</v>
      </c>
    </row>
    <row r="58" spans="1:21" ht="21" x14ac:dyDescent="0.25">
      <c r="A58" s="1" t="s">
        <v>161</v>
      </c>
      <c r="C58" s="3">
        <v>0</v>
      </c>
      <c r="E58" s="3">
        <v>0</v>
      </c>
      <c r="G58" s="3">
        <v>0</v>
      </c>
      <c r="I58" s="3">
        <f t="shared" si="0"/>
        <v>0</v>
      </c>
      <c r="K58" s="15">
        <f t="shared" si="1"/>
        <v>0</v>
      </c>
      <c r="M58" s="3">
        <v>0</v>
      </c>
      <c r="O58" s="3">
        <v>0</v>
      </c>
      <c r="Q58" s="3">
        <v>5270692550</v>
      </c>
      <c r="S58" s="3">
        <f t="shared" si="2"/>
        <v>5270692550</v>
      </c>
      <c r="U58" s="15">
        <f t="shared" si="3"/>
        <v>5.0547497047555767E-4</v>
      </c>
    </row>
    <row r="59" spans="1:21" ht="21" x14ac:dyDescent="0.25">
      <c r="A59" s="1" t="s">
        <v>35</v>
      </c>
      <c r="C59" s="3">
        <v>0</v>
      </c>
      <c r="E59" s="3">
        <v>33945560356</v>
      </c>
      <c r="G59" s="3">
        <v>0</v>
      </c>
      <c r="I59" s="3">
        <f t="shared" si="0"/>
        <v>33945560356</v>
      </c>
      <c r="K59" s="15">
        <f t="shared" si="1"/>
        <v>1.0075576093566322E-2</v>
      </c>
      <c r="M59" s="3">
        <v>0</v>
      </c>
      <c r="O59" s="3">
        <v>70132145773</v>
      </c>
      <c r="Q59" s="3">
        <v>-2100</v>
      </c>
      <c r="S59" s="3">
        <f t="shared" si="2"/>
        <v>70132143673</v>
      </c>
      <c r="U59" s="15">
        <f t="shared" si="3"/>
        <v>6.7258795530574528E-3</v>
      </c>
    </row>
    <row r="60" spans="1:21" ht="21" x14ac:dyDescent="0.25">
      <c r="A60" s="1" t="s">
        <v>85</v>
      </c>
      <c r="C60" s="3">
        <v>0</v>
      </c>
      <c r="E60" s="3">
        <v>24621029777</v>
      </c>
      <c r="G60" s="3">
        <v>0</v>
      </c>
      <c r="I60" s="3">
        <f t="shared" si="0"/>
        <v>24621029777</v>
      </c>
      <c r="K60" s="15">
        <f t="shared" si="1"/>
        <v>7.307908793329973E-3</v>
      </c>
      <c r="M60" s="3">
        <v>19081497289</v>
      </c>
      <c r="O60" s="3">
        <v>12997633481</v>
      </c>
      <c r="Q60" s="3">
        <v>0</v>
      </c>
      <c r="S60" s="3">
        <f t="shared" si="2"/>
        <v>32079130770</v>
      </c>
      <c r="U60" s="15">
        <f t="shared" si="3"/>
        <v>3.0764833131553659E-3</v>
      </c>
    </row>
    <row r="61" spans="1:21" ht="21" x14ac:dyDescent="0.25">
      <c r="A61" s="1" t="s">
        <v>64</v>
      </c>
      <c r="C61" s="3">
        <v>0</v>
      </c>
      <c r="E61" s="3">
        <v>224359023398</v>
      </c>
      <c r="G61" s="3">
        <v>0</v>
      </c>
      <c r="I61" s="3">
        <f t="shared" si="0"/>
        <v>224359023398</v>
      </c>
      <c r="K61" s="15">
        <f t="shared" si="1"/>
        <v>6.6593286097432647E-2</v>
      </c>
      <c r="M61" s="3">
        <v>143073540876</v>
      </c>
      <c r="O61" s="3">
        <v>514454366685</v>
      </c>
      <c r="Q61" s="3">
        <v>0</v>
      </c>
      <c r="S61" s="3">
        <f t="shared" si="2"/>
        <v>657527907561</v>
      </c>
      <c r="U61" s="15">
        <f t="shared" si="3"/>
        <v>6.3058866839283148E-2</v>
      </c>
    </row>
    <row r="62" spans="1:21" ht="21" x14ac:dyDescent="0.25">
      <c r="A62" s="1" t="s">
        <v>27</v>
      </c>
      <c r="C62" s="3">
        <v>0</v>
      </c>
      <c r="E62" s="3">
        <v>156569835398</v>
      </c>
      <c r="G62" s="3">
        <v>0</v>
      </c>
      <c r="I62" s="3">
        <f t="shared" si="0"/>
        <v>156569835398</v>
      </c>
      <c r="K62" s="15">
        <f t="shared" si="1"/>
        <v>4.6472389142071371E-2</v>
      </c>
      <c r="M62" s="3">
        <v>125896718000</v>
      </c>
      <c r="O62" s="3">
        <v>355283981641</v>
      </c>
      <c r="Q62" s="3">
        <v>0</v>
      </c>
      <c r="S62" s="3">
        <f t="shared" si="2"/>
        <v>481180699641</v>
      </c>
      <c r="U62" s="15">
        <f t="shared" si="3"/>
        <v>4.6146649161777173E-2</v>
      </c>
    </row>
    <row r="63" spans="1:21" ht="21" x14ac:dyDescent="0.25">
      <c r="A63" s="1" t="s">
        <v>80</v>
      </c>
      <c r="C63" s="3">
        <v>0</v>
      </c>
      <c r="E63" s="3">
        <v>0</v>
      </c>
      <c r="G63" s="3">
        <v>0</v>
      </c>
      <c r="I63" s="3">
        <f t="shared" si="0"/>
        <v>0</v>
      </c>
      <c r="K63" s="15">
        <f t="shared" si="1"/>
        <v>0</v>
      </c>
      <c r="M63" s="3">
        <v>48670142400</v>
      </c>
      <c r="O63" s="3">
        <v>45423965577</v>
      </c>
      <c r="Q63" s="3">
        <v>0</v>
      </c>
      <c r="S63" s="3">
        <f t="shared" si="2"/>
        <v>94094107977</v>
      </c>
      <c r="U63" s="15">
        <f t="shared" si="3"/>
        <v>9.023902646645177E-3</v>
      </c>
    </row>
    <row r="64" spans="1:21" ht="21" x14ac:dyDescent="0.25">
      <c r="A64" s="1" t="s">
        <v>21</v>
      </c>
      <c r="C64" s="3">
        <v>0</v>
      </c>
      <c r="E64" s="3">
        <v>21027874630</v>
      </c>
      <c r="G64" s="3">
        <v>0</v>
      </c>
      <c r="I64" s="3">
        <f t="shared" si="0"/>
        <v>21027874630</v>
      </c>
      <c r="K64" s="15">
        <f t="shared" si="1"/>
        <v>6.2414038448208838E-3</v>
      </c>
      <c r="M64" s="3">
        <v>54931448921</v>
      </c>
      <c r="O64" s="3">
        <v>-63827689411</v>
      </c>
      <c r="Q64" s="3">
        <v>0</v>
      </c>
      <c r="S64" s="3">
        <f t="shared" si="2"/>
        <v>-8896240490</v>
      </c>
      <c r="U64" s="15">
        <f t="shared" si="3"/>
        <v>-8.5317571768177053E-4</v>
      </c>
    </row>
    <row r="65" spans="1:21" ht="21" x14ac:dyDescent="0.25">
      <c r="A65" s="1" t="s">
        <v>68</v>
      </c>
      <c r="C65" s="3">
        <v>10070146628</v>
      </c>
      <c r="E65" s="3">
        <v>-3319132950</v>
      </c>
      <c r="G65" s="3">
        <v>0</v>
      </c>
      <c r="I65" s="3">
        <f t="shared" si="0"/>
        <v>6751013678</v>
      </c>
      <c r="K65" s="15">
        <f t="shared" si="1"/>
        <v>2.0038070165300189E-3</v>
      </c>
      <c r="M65" s="3">
        <v>10070146628</v>
      </c>
      <c r="O65" s="3">
        <v>-21495097971</v>
      </c>
      <c r="Q65" s="3">
        <v>0</v>
      </c>
      <c r="S65" s="3">
        <f t="shared" si="2"/>
        <v>-11424951343</v>
      </c>
      <c r="U65" s="15">
        <f t="shared" si="3"/>
        <v>-1.0956865512460232E-3</v>
      </c>
    </row>
    <row r="66" spans="1:21" ht="21" x14ac:dyDescent="0.25">
      <c r="A66" s="1" t="s">
        <v>89</v>
      </c>
      <c r="C66" s="3">
        <v>0</v>
      </c>
      <c r="E66" s="3">
        <v>936171176</v>
      </c>
      <c r="G66" s="3">
        <v>0</v>
      </c>
      <c r="I66" s="3">
        <f t="shared" si="0"/>
        <v>936171176</v>
      </c>
      <c r="K66" s="15">
        <f t="shared" si="1"/>
        <v>2.7787032594158508E-4</v>
      </c>
      <c r="M66" s="3">
        <v>0</v>
      </c>
      <c r="O66" s="3">
        <v>-3277166333</v>
      </c>
      <c r="Q66" s="3">
        <v>0</v>
      </c>
      <c r="S66" s="3">
        <f t="shared" si="2"/>
        <v>-3277166333</v>
      </c>
      <c r="U66" s="15">
        <f t="shared" si="3"/>
        <v>-3.142899229469696E-4</v>
      </c>
    </row>
    <row r="67" spans="1:21" ht="21" x14ac:dyDescent="0.25">
      <c r="A67" s="1" t="s">
        <v>48</v>
      </c>
      <c r="C67" s="3">
        <v>0</v>
      </c>
      <c r="E67" s="3">
        <v>-23573254259</v>
      </c>
      <c r="G67" s="3">
        <v>0</v>
      </c>
      <c r="I67" s="3">
        <f t="shared" si="0"/>
        <v>-23573254259</v>
      </c>
      <c r="K67" s="15">
        <f t="shared" si="1"/>
        <v>-6.996912543750641E-3</v>
      </c>
      <c r="M67" s="3">
        <v>0</v>
      </c>
      <c r="O67" s="3">
        <v>-24813951851</v>
      </c>
      <c r="Q67" s="3">
        <v>0</v>
      </c>
      <c r="S67" s="3">
        <f t="shared" si="2"/>
        <v>-24813951851</v>
      </c>
      <c r="U67" s="15">
        <f t="shared" si="3"/>
        <v>-2.379731213740808E-3</v>
      </c>
    </row>
    <row r="68" spans="1:21" ht="21" x14ac:dyDescent="0.25">
      <c r="A68" s="1" t="s">
        <v>91</v>
      </c>
      <c r="C68" s="3">
        <v>0</v>
      </c>
      <c r="E68" s="3">
        <v>16403492584</v>
      </c>
      <c r="G68" s="3">
        <v>0</v>
      </c>
      <c r="I68" s="3">
        <f t="shared" si="0"/>
        <v>16403492584</v>
      </c>
      <c r="K68" s="15">
        <f t="shared" si="1"/>
        <v>4.8688145370718548E-3</v>
      </c>
      <c r="M68" s="3">
        <v>0</v>
      </c>
      <c r="O68" s="3">
        <v>-8177482357</v>
      </c>
      <c r="Q68" s="3">
        <v>0</v>
      </c>
      <c r="S68" s="3">
        <f t="shared" si="2"/>
        <v>-8177482357</v>
      </c>
      <c r="U68" s="15">
        <f t="shared" si="3"/>
        <v>-7.8424469151951745E-4</v>
      </c>
    </row>
    <row r="69" spans="1:21" ht="21" x14ac:dyDescent="0.25">
      <c r="A69" s="1" t="s">
        <v>28</v>
      </c>
      <c r="C69" s="3">
        <v>0</v>
      </c>
      <c r="E69" s="3">
        <v>10000800186</v>
      </c>
      <c r="G69" s="3">
        <v>0</v>
      </c>
      <c r="I69" s="3">
        <f t="shared" si="0"/>
        <v>10000800186</v>
      </c>
      <c r="K69" s="15">
        <f t="shared" si="1"/>
        <v>2.9683947536539887E-3</v>
      </c>
      <c r="M69" s="3">
        <v>0</v>
      </c>
      <c r="O69" s="3">
        <v>-30680420910</v>
      </c>
      <c r="Q69" s="3">
        <v>0</v>
      </c>
      <c r="S69" s="3">
        <f t="shared" si="2"/>
        <v>-30680420910</v>
      </c>
      <c r="U69" s="15">
        <f t="shared" si="3"/>
        <v>-2.9423429096921872E-3</v>
      </c>
    </row>
    <row r="70" spans="1:21" ht="21" x14ac:dyDescent="0.25">
      <c r="A70" s="1" t="s">
        <v>42</v>
      </c>
      <c r="C70" s="3">
        <v>0</v>
      </c>
      <c r="E70" s="3">
        <v>120903718295</v>
      </c>
      <c r="G70" s="3">
        <v>0</v>
      </c>
      <c r="I70" s="3">
        <f t="shared" si="0"/>
        <v>120903718295</v>
      </c>
      <c r="K70" s="15">
        <f t="shared" si="1"/>
        <v>3.5886124750951778E-2</v>
      </c>
      <c r="M70" s="3">
        <v>0</v>
      </c>
      <c r="O70" s="3">
        <v>216943543332</v>
      </c>
      <c r="Q70" s="3">
        <v>0</v>
      </c>
      <c r="S70" s="3">
        <f t="shared" si="2"/>
        <v>216943543332</v>
      </c>
      <c r="U70" s="15">
        <f t="shared" si="3"/>
        <v>2.0805526051904805E-2</v>
      </c>
    </row>
    <row r="71" spans="1:21" ht="21" x14ac:dyDescent="0.25">
      <c r="A71" s="1" t="s">
        <v>63</v>
      </c>
      <c r="C71" s="3">
        <v>0</v>
      </c>
      <c r="E71" s="3">
        <v>5178787376</v>
      </c>
      <c r="G71" s="3">
        <v>0</v>
      </c>
      <c r="I71" s="3">
        <f t="shared" si="0"/>
        <v>5178787376</v>
      </c>
      <c r="K71" s="15">
        <f t="shared" si="1"/>
        <v>1.5371455274876848E-3</v>
      </c>
      <c r="M71" s="3">
        <v>0</v>
      </c>
      <c r="O71" s="3">
        <v>12569348526</v>
      </c>
      <c r="Q71" s="3">
        <v>0</v>
      </c>
      <c r="S71" s="3">
        <f t="shared" si="2"/>
        <v>12569348526</v>
      </c>
      <c r="U71" s="15">
        <f t="shared" si="3"/>
        <v>1.2054376184543044E-3</v>
      </c>
    </row>
    <row r="72" spans="1:21" ht="21" x14ac:dyDescent="0.25">
      <c r="A72" s="1" t="s">
        <v>72</v>
      </c>
      <c r="C72" s="3">
        <v>0</v>
      </c>
      <c r="E72" s="3">
        <v>9945054339</v>
      </c>
      <c r="G72" s="3">
        <v>0</v>
      </c>
      <c r="I72" s="3">
        <f t="shared" si="0"/>
        <v>9945054339</v>
      </c>
      <c r="K72" s="15">
        <f t="shared" si="1"/>
        <v>2.9518485096839864E-3</v>
      </c>
      <c r="M72" s="3">
        <v>0</v>
      </c>
      <c r="O72" s="3">
        <v>58153805743</v>
      </c>
      <c r="Q72" s="3">
        <v>0</v>
      </c>
      <c r="S72" s="3">
        <f t="shared" si="2"/>
        <v>58153805743</v>
      </c>
      <c r="U72" s="15">
        <f t="shared" si="3"/>
        <v>5.5771215949570506E-3</v>
      </c>
    </row>
    <row r="73" spans="1:21" ht="21" x14ac:dyDescent="0.25">
      <c r="A73" s="1" t="s">
        <v>73</v>
      </c>
      <c r="C73" s="3">
        <v>0</v>
      </c>
      <c r="E73" s="3">
        <v>7295947104</v>
      </c>
      <c r="G73" s="3">
        <v>0</v>
      </c>
      <c r="I73" s="3">
        <f t="shared" ref="I73:I122" si="4">+G73+E73+C73</f>
        <v>7295947104</v>
      </c>
      <c r="K73" s="15">
        <f t="shared" ref="K73:K122" si="5">+I73/$I$123</f>
        <v>2.1655518262196998E-3</v>
      </c>
      <c r="M73" s="3">
        <v>0</v>
      </c>
      <c r="O73" s="3">
        <v>8595225355</v>
      </c>
      <c r="Q73" s="3">
        <v>0</v>
      </c>
      <c r="S73" s="3">
        <f t="shared" ref="S73:S122" si="6">+Q73+O73+M73</f>
        <v>8595225355</v>
      </c>
      <c r="U73" s="15">
        <f t="shared" ref="U73:U122" si="7">+S73/$S$123</f>
        <v>8.2430747787582293E-4</v>
      </c>
    </row>
    <row r="74" spans="1:21" ht="21" x14ac:dyDescent="0.25">
      <c r="A74" s="1" t="s">
        <v>93</v>
      </c>
      <c r="C74" s="3">
        <v>0</v>
      </c>
      <c r="E74" s="3">
        <v>6763878619</v>
      </c>
      <c r="G74" s="3">
        <v>0</v>
      </c>
      <c r="I74" s="3">
        <f t="shared" si="4"/>
        <v>6763878619</v>
      </c>
      <c r="K74" s="15">
        <f t="shared" si="5"/>
        <v>2.0076255333146987E-3</v>
      </c>
      <c r="M74" s="3">
        <v>0</v>
      </c>
      <c r="O74" s="3">
        <v>-46581337595</v>
      </c>
      <c r="Q74" s="3">
        <v>0</v>
      </c>
      <c r="S74" s="3">
        <f t="shared" si="6"/>
        <v>-46581337595</v>
      </c>
      <c r="U74" s="15">
        <f t="shared" si="7"/>
        <v>-4.4672877467581773E-3</v>
      </c>
    </row>
    <row r="75" spans="1:21" ht="21" x14ac:dyDescent="0.25">
      <c r="A75" s="1" t="s">
        <v>17</v>
      </c>
      <c r="C75" s="3">
        <v>0</v>
      </c>
      <c r="E75" s="3">
        <v>56824271820</v>
      </c>
      <c r="G75" s="3">
        <v>0</v>
      </c>
      <c r="I75" s="3">
        <f t="shared" si="4"/>
        <v>56824271820</v>
      </c>
      <c r="K75" s="15">
        <f t="shared" si="5"/>
        <v>1.6866337414362595E-2</v>
      </c>
      <c r="M75" s="3">
        <v>0</v>
      </c>
      <c r="O75" s="3">
        <v>84812346000</v>
      </c>
      <c r="Q75" s="3">
        <v>0</v>
      </c>
      <c r="S75" s="3">
        <f t="shared" si="6"/>
        <v>84812346000</v>
      </c>
      <c r="U75" s="15">
        <f t="shared" si="7"/>
        <v>8.1337542806045066E-3</v>
      </c>
    </row>
    <row r="76" spans="1:21" ht="21" x14ac:dyDescent="0.25">
      <c r="A76" s="1" t="s">
        <v>92</v>
      </c>
      <c r="C76" s="3">
        <v>0</v>
      </c>
      <c r="E76" s="3">
        <v>122045508216</v>
      </c>
      <c r="G76" s="3">
        <v>0</v>
      </c>
      <c r="I76" s="3">
        <f t="shared" si="4"/>
        <v>122045508216</v>
      </c>
      <c r="K76" s="15">
        <f t="shared" si="5"/>
        <v>3.6225025953679137E-2</v>
      </c>
      <c r="M76" s="3">
        <v>0</v>
      </c>
      <c r="O76" s="3">
        <v>165210735464</v>
      </c>
      <c r="Q76" s="3">
        <v>0</v>
      </c>
      <c r="S76" s="3">
        <f t="shared" si="6"/>
        <v>165210735464</v>
      </c>
      <c r="U76" s="15">
        <f t="shared" si="7"/>
        <v>1.5844197102885572E-2</v>
      </c>
    </row>
    <row r="77" spans="1:21" ht="21" x14ac:dyDescent="0.25">
      <c r="A77" s="1" t="s">
        <v>67</v>
      </c>
      <c r="C77" s="3">
        <v>0</v>
      </c>
      <c r="E77" s="3">
        <v>-101602359127</v>
      </c>
      <c r="G77" s="3">
        <v>0</v>
      </c>
      <c r="I77" s="3">
        <f t="shared" si="4"/>
        <v>-101602359127</v>
      </c>
      <c r="K77" s="15">
        <f t="shared" si="5"/>
        <v>-3.0157177843994496E-2</v>
      </c>
      <c r="M77" s="3">
        <v>0</v>
      </c>
      <c r="O77" s="3">
        <v>123479278940</v>
      </c>
      <c r="Q77" s="3">
        <v>0</v>
      </c>
      <c r="S77" s="3">
        <f t="shared" si="6"/>
        <v>123479278940</v>
      </c>
      <c r="U77" s="15">
        <f t="shared" si="7"/>
        <v>1.1842027263863011E-2</v>
      </c>
    </row>
    <row r="78" spans="1:21" ht="21" x14ac:dyDescent="0.25">
      <c r="A78" s="1" t="s">
        <v>87</v>
      </c>
      <c r="C78" s="3">
        <v>0</v>
      </c>
      <c r="E78" s="3">
        <v>49221508828</v>
      </c>
      <c r="G78" s="3">
        <v>0</v>
      </c>
      <c r="I78" s="3">
        <f t="shared" si="4"/>
        <v>49221508828</v>
      </c>
      <c r="K78" s="15">
        <f t="shared" si="5"/>
        <v>1.4609717808031475E-2</v>
      </c>
      <c r="M78" s="3">
        <v>0</v>
      </c>
      <c r="O78" s="3">
        <v>87854472171</v>
      </c>
      <c r="Q78" s="3">
        <v>0</v>
      </c>
      <c r="S78" s="3">
        <f t="shared" si="6"/>
        <v>87854472171</v>
      </c>
      <c r="U78" s="15">
        <f t="shared" si="7"/>
        <v>8.4255031583623536E-3</v>
      </c>
    </row>
    <row r="79" spans="1:21" ht="21" x14ac:dyDescent="0.25">
      <c r="A79" s="1" t="s">
        <v>16</v>
      </c>
      <c r="C79" s="3">
        <v>0</v>
      </c>
      <c r="E79" s="3">
        <v>14771909684</v>
      </c>
      <c r="G79" s="3">
        <v>0</v>
      </c>
      <c r="I79" s="3">
        <f t="shared" si="4"/>
        <v>14771909684</v>
      </c>
      <c r="K79" s="15">
        <f t="shared" si="5"/>
        <v>4.3845350763851518E-3</v>
      </c>
      <c r="M79" s="3">
        <v>0</v>
      </c>
      <c r="O79" s="3">
        <v>40540113263</v>
      </c>
      <c r="Q79" s="3">
        <v>0</v>
      </c>
      <c r="S79" s="3">
        <f t="shared" si="6"/>
        <v>40540113263</v>
      </c>
      <c r="U79" s="15">
        <f t="shared" si="7"/>
        <v>3.8879165043862575E-3</v>
      </c>
    </row>
    <row r="80" spans="1:21" ht="21" x14ac:dyDescent="0.25">
      <c r="A80" s="1" t="s">
        <v>30</v>
      </c>
      <c r="C80" s="3">
        <v>0</v>
      </c>
      <c r="E80" s="3">
        <v>-8416124325</v>
      </c>
      <c r="G80" s="3">
        <v>0</v>
      </c>
      <c r="I80" s="3">
        <f t="shared" si="4"/>
        <v>-8416124325</v>
      </c>
      <c r="K80" s="15">
        <f t="shared" si="5"/>
        <v>-2.4980380397362852E-3</v>
      </c>
      <c r="M80" s="3">
        <v>0</v>
      </c>
      <c r="O80" s="3">
        <v>-5542325775</v>
      </c>
      <c r="Q80" s="3">
        <v>0</v>
      </c>
      <c r="S80" s="3">
        <f t="shared" si="6"/>
        <v>-5542325775</v>
      </c>
      <c r="U80" s="15">
        <f t="shared" si="7"/>
        <v>-5.315253984002629E-4</v>
      </c>
    </row>
    <row r="81" spans="1:21" ht="21" x14ac:dyDescent="0.25">
      <c r="A81" s="1" t="s">
        <v>98</v>
      </c>
      <c r="C81" s="3">
        <v>0</v>
      </c>
      <c r="E81" s="3">
        <v>5296906674</v>
      </c>
      <c r="G81" s="3">
        <v>0</v>
      </c>
      <c r="I81" s="3">
        <f t="shared" si="4"/>
        <v>5296906674</v>
      </c>
      <c r="K81" s="15">
        <f t="shared" si="5"/>
        <v>1.5722051925112224E-3</v>
      </c>
      <c r="M81" s="3">
        <v>0</v>
      </c>
      <c r="O81" s="3">
        <v>5296906674</v>
      </c>
      <c r="Q81" s="3">
        <v>0</v>
      </c>
      <c r="S81" s="3">
        <f t="shared" si="6"/>
        <v>5296906674</v>
      </c>
      <c r="U81" s="15">
        <f t="shared" si="7"/>
        <v>5.0798898233059232E-4</v>
      </c>
    </row>
    <row r="82" spans="1:21" ht="21" x14ac:dyDescent="0.25">
      <c r="A82" s="1" t="s">
        <v>32</v>
      </c>
      <c r="C82" s="3">
        <v>0</v>
      </c>
      <c r="E82" s="3">
        <v>15035424547</v>
      </c>
      <c r="G82" s="3">
        <v>0</v>
      </c>
      <c r="I82" s="3">
        <f t="shared" si="4"/>
        <v>15035424547</v>
      </c>
      <c r="K82" s="15">
        <f t="shared" si="5"/>
        <v>4.4627504313858512E-3</v>
      </c>
      <c r="M82" s="3">
        <v>0</v>
      </c>
      <c r="O82" s="3">
        <v>-28707751430</v>
      </c>
      <c r="Q82" s="3">
        <v>0</v>
      </c>
      <c r="S82" s="3">
        <f t="shared" si="6"/>
        <v>-28707751430</v>
      </c>
      <c r="U82" s="15">
        <f t="shared" si="7"/>
        <v>-2.7531580847945493E-3</v>
      </c>
    </row>
    <row r="83" spans="1:21" ht="21" x14ac:dyDescent="0.25">
      <c r="A83" s="1" t="s">
        <v>96</v>
      </c>
      <c r="C83" s="3">
        <v>0</v>
      </c>
      <c r="E83" s="3">
        <v>599039976</v>
      </c>
      <c r="G83" s="3">
        <v>0</v>
      </c>
      <c r="I83" s="3">
        <f t="shared" si="4"/>
        <v>599039976</v>
      </c>
      <c r="K83" s="15">
        <f t="shared" si="5"/>
        <v>1.778044845328151E-4</v>
      </c>
      <c r="M83" s="3">
        <v>0</v>
      </c>
      <c r="O83" s="3">
        <v>599039976</v>
      </c>
      <c r="Q83" s="3">
        <v>0</v>
      </c>
      <c r="S83" s="3">
        <f t="shared" si="6"/>
        <v>599039976</v>
      </c>
      <c r="U83" s="15">
        <f t="shared" si="7"/>
        <v>5.7449701592303803E-5</v>
      </c>
    </row>
    <row r="84" spans="1:21" ht="21" x14ac:dyDescent="0.25">
      <c r="A84" s="1" t="s">
        <v>94</v>
      </c>
      <c r="C84" s="3">
        <v>0</v>
      </c>
      <c r="E84" s="3">
        <v>13554161784</v>
      </c>
      <c r="G84" s="3">
        <v>0</v>
      </c>
      <c r="I84" s="3">
        <f t="shared" si="4"/>
        <v>13554161784</v>
      </c>
      <c r="K84" s="15">
        <f t="shared" si="5"/>
        <v>4.0230883510827689E-3</v>
      </c>
      <c r="M84" s="3">
        <v>0</v>
      </c>
      <c r="O84" s="3">
        <v>2757238203</v>
      </c>
      <c r="Q84" s="3">
        <v>0</v>
      </c>
      <c r="S84" s="3">
        <f t="shared" si="6"/>
        <v>2757238203</v>
      </c>
      <c r="U84" s="15">
        <f t="shared" si="7"/>
        <v>2.6442728086188688E-4</v>
      </c>
    </row>
    <row r="85" spans="1:21" ht="21" x14ac:dyDescent="0.25">
      <c r="A85" s="1" t="s">
        <v>29</v>
      </c>
      <c r="C85" s="3">
        <v>0</v>
      </c>
      <c r="E85" s="3">
        <v>3984852807</v>
      </c>
      <c r="G85" s="3">
        <v>0</v>
      </c>
      <c r="I85" s="3">
        <f t="shared" si="4"/>
        <v>3984852807</v>
      </c>
      <c r="K85" s="15">
        <f t="shared" si="5"/>
        <v>1.1827669732808889E-3</v>
      </c>
      <c r="M85" s="3">
        <v>0</v>
      </c>
      <c r="O85" s="3">
        <v>3590226913</v>
      </c>
      <c r="Q85" s="3">
        <v>0</v>
      </c>
      <c r="S85" s="3">
        <f t="shared" si="6"/>
        <v>3590226913</v>
      </c>
      <c r="U85" s="15">
        <f t="shared" si="7"/>
        <v>3.4431335647707768E-4</v>
      </c>
    </row>
    <row r="86" spans="1:21" ht="21" x14ac:dyDescent="0.25">
      <c r="A86" s="1" t="s">
        <v>45</v>
      </c>
      <c r="C86" s="3">
        <v>0</v>
      </c>
      <c r="E86" s="3">
        <v>13832822421</v>
      </c>
      <c r="G86" s="3">
        <v>0</v>
      </c>
      <c r="I86" s="3">
        <f t="shared" si="4"/>
        <v>13832822421</v>
      </c>
      <c r="K86" s="15">
        <f t="shared" si="5"/>
        <v>4.1057992099677041E-3</v>
      </c>
      <c r="M86" s="3">
        <v>0</v>
      </c>
      <c r="O86" s="3">
        <v>4543326658</v>
      </c>
      <c r="Q86" s="3">
        <v>0</v>
      </c>
      <c r="S86" s="3">
        <f t="shared" si="6"/>
        <v>4543326658</v>
      </c>
      <c r="U86" s="15">
        <f t="shared" si="7"/>
        <v>4.3571843482188393E-4</v>
      </c>
    </row>
    <row r="87" spans="1:21" ht="21" x14ac:dyDescent="0.25">
      <c r="A87" s="1" t="s">
        <v>26</v>
      </c>
      <c r="C87" s="3">
        <v>0</v>
      </c>
      <c r="E87" s="3">
        <v>52495507335</v>
      </c>
      <c r="G87" s="3">
        <v>0</v>
      </c>
      <c r="I87" s="3">
        <f t="shared" si="4"/>
        <v>52495507335</v>
      </c>
      <c r="K87" s="15">
        <f t="shared" si="5"/>
        <v>1.5581492047182321E-2</v>
      </c>
      <c r="M87" s="3">
        <v>0</v>
      </c>
      <c r="O87" s="3">
        <v>21896600274</v>
      </c>
      <c r="Q87" s="3">
        <v>0</v>
      </c>
      <c r="S87" s="3">
        <f t="shared" si="6"/>
        <v>21896600274</v>
      </c>
      <c r="U87" s="15">
        <f t="shared" si="7"/>
        <v>2.0999485877838272E-3</v>
      </c>
    </row>
    <row r="88" spans="1:21" ht="21" x14ac:dyDescent="0.25">
      <c r="A88" s="1" t="s">
        <v>53</v>
      </c>
      <c r="C88" s="3">
        <v>0</v>
      </c>
      <c r="E88" s="3">
        <v>13021831856</v>
      </c>
      <c r="G88" s="3">
        <v>0</v>
      </c>
      <c r="I88" s="3">
        <f t="shared" si="4"/>
        <v>13021831856</v>
      </c>
      <c r="K88" s="15">
        <f t="shared" si="5"/>
        <v>3.8650844577842844E-3</v>
      </c>
      <c r="M88" s="3">
        <v>0</v>
      </c>
      <c r="O88" s="3">
        <v>42654846656</v>
      </c>
      <c r="Q88" s="3">
        <v>0</v>
      </c>
      <c r="S88" s="3">
        <f t="shared" si="6"/>
        <v>42654846656</v>
      </c>
      <c r="U88" s="15">
        <f t="shared" si="7"/>
        <v>4.0907256778013055E-3</v>
      </c>
    </row>
    <row r="89" spans="1:21" ht="21" x14ac:dyDescent="0.25">
      <c r="A89" s="1" t="s">
        <v>76</v>
      </c>
      <c r="C89" s="3">
        <v>0</v>
      </c>
      <c r="E89" s="3">
        <v>11940162866</v>
      </c>
      <c r="G89" s="3">
        <v>0</v>
      </c>
      <c r="I89" s="3">
        <f t="shared" si="4"/>
        <v>11940162866</v>
      </c>
      <c r="K89" s="15">
        <f t="shared" si="5"/>
        <v>3.5440280927545144E-3</v>
      </c>
      <c r="M89" s="3">
        <v>0</v>
      </c>
      <c r="O89" s="3">
        <v>20145647996</v>
      </c>
      <c r="Q89" s="3">
        <v>0</v>
      </c>
      <c r="S89" s="3">
        <f t="shared" si="6"/>
        <v>20145647996</v>
      </c>
      <c r="U89" s="15">
        <f t="shared" si="7"/>
        <v>1.9320270968924335E-3</v>
      </c>
    </row>
    <row r="90" spans="1:21" ht="21" x14ac:dyDescent="0.25">
      <c r="A90" s="1" t="s">
        <v>54</v>
      </c>
      <c r="C90" s="3">
        <v>0</v>
      </c>
      <c r="E90" s="3">
        <v>39198075087</v>
      </c>
      <c r="G90" s="3">
        <v>0</v>
      </c>
      <c r="I90" s="3">
        <f t="shared" si="4"/>
        <v>39198075087</v>
      </c>
      <c r="K90" s="15">
        <f t="shared" si="5"/>
        <v>1.1634605059350189E-2</v>
      </c>
      <c r="M90" s="3">
        <v>0</v>
      </c>
      <c r="O90" s="3">
        <v>130503770948</v>
      </c>
      <c r="Q90" s="3">
        <v>0</v>
      </c>
      <c r="S90" s="3">
        <f t="shared" si="6"/>
        <v>130503770948</v>
      </c>
      <c r="U90" s="15">
        <f t="shared" si="7"/>
        <v>1.2515696778194594E-2</v>
      </c>
    </row>
    <row r="91" spans="1:21" ht="21" x14ac:dyDescent="0.25">
      <c r="A91" s="1" t="s">
        <v>86</v>
      </c>
      <c r="C91" s="3">
        <v>0</v>
      </c>
      <c r="E91" s="3">
        <v>20171250443</v>
      </c>
      <c r="G91" s="3">
        <v>0</v>
      </c>
      <c r="I91" s="3">
        <f t="shared" si="4"/>
        <v>20171250443</v>
      </c>
      <c r="K91" s="15">
        <f t="shared" si="5"/>
        <v>5.9871443160580207E-3</v>
      </c>
      <c r="M91" s="3">
        <v>0</v>
      </c>
      <c r="O91" s="3">
        <v>5086578437</v>
      </c>
      <c r="Q91" s="3">
        <v>0</v>
      </c>
      <c r="S91" s="3">
        <f t="shared" si="6"/>
        <v>5086578437</v>
      </c>
      <c r="U91" s="15">
        <f t="shared" si="7"/>
        <v>4.8781788367909705E-4</v>
      </c>
    </row>
    <row r="92" spans="1:21" ht="21" x14ac:dyDescent="0.25">
      <c r="A92" s="1" t="s">
        <v>97</v>
      </c>
      <c r="C92" s="3">
        <v>0</v>
      </c>
      <c r="E92" s="3">
        <v>15573644634</v>
      </c>
      <c r="G92" s="3">
        <v>0</v>
      </c>
      <c r="I92" s="3">
        <f t="shared" si="4"/>
        <v>15573644634</v>
      </c>
      <c r="K92" s="15">
        <f t="shared" si="5"/>
        <v>4.6225026164958506E-3</v>
      </c>
      <c r="M92" s="3">
        <v>0</v>
      </c>
      <c r="O92" s="3">
        <v>15573644634</v>
      </c>
      <c r="Q92" s="3">
        <v>0</v>
      </c>
      <c r="S92" s="3">
        <f t="shared" si="6"/>
        <v>15573644634</v>
      </c>
      <c r="U92" s="15">
        <f t="shared" si="7"/>
        <v>1.4935584815259197E-3</v>
      </c>
    </row>
    <row r="93" spans="1:21" ht="21" x14ac:dyDescent="0.25">
      <c r="A93" s="1" t="s">
        <v>31</v>
      </c>
      <c r="C93" s="3">
        <v>0</v>
      </c>
      <c r="E93" s="3">
        <v>55711998060</v>
      </c>
      <c r="G93" s="3">
        <v>0</v>
      </c>
      <c r="I93" s="3">
        <f t="shared" si="4"/>
        <v>55711998060</v>
      </c>
      <c r="K93" s="15">
        <f t="shared" si="5"/>
        <v>1.6536197072349466E-2</v>
      </c>
      <c r="M93" s="3">
        <v>0</v>
      </c>
      <c r="O93" s="3">
        <v>130374632398</v>
      </c>
      <c r="Q93" s="3">
        <v>0</v>
      </c>
      <c r="S93" s="3">
        <f t="shared" si="6"/>
        <v>130374632398</v>
      </c>
      <c r="U93" s="15">
        <f t="shared" si="7"/>
        <v>1.2503312010134368E-2</v>
      </c>
    </row>
    <row r="94" spans="1:21" ht="21" x14ac:dyDescent="0.25">
      <c r="A94" s="1" t="s">
        <v>20</v>
      </c>
      <c r="C94" s="3">
        <v>0</v>
      </c>
      <c r="E94" s="3">
        <v>41881143879</v>
      </c>
      <c r="G94" s="3">
        <v>0</v>
      </c>
      <c r="I94" s="3">
        <f t="shared" si="4"/>
        <v>41881143879</v>
      </c>
      <c r="K94" s="15">
        <f t="shared" si="5"/>
        <v>1.2430982066963522E-2</v>
      </c>
      <c r="M94" s="3">
        <v>0</v>
      </c>
      <c r="O94" s="3">
        <v>43238379085</v>
      </c>
      <c r="Q94" s="3">
        <v>0</v>
      </c>
      <c r="S94" s="3">
        <f t="shared" si="6"/>
        <v>43238379085</v>
      </c>
      <c r="U94" s="15">
        <f t="shared" si="7"/>
        <v>4.1466881598702524E-3</v>
      </c>
    </row>
    <row r="95" spans="1:21" ht="21" x14ac:dyDescent="0.25">
      <c r="A95" s="1" t="s">
        <v>51</v>
      </c>
      <c r="C95" s="3">
        <v>0</v>
      </c>
      <c r="E95" s="3">
        <v>0</v>
      </c>
      <c r="G95" s="3">
        <v>0</v>
      </c>
      <c r="I95" s="3">
        <f t="shared" si="4"/>
        <v>0</v>
      </c>
      <c r="K95" s="15">
        <f t="shared" si="5"/>
        <v>0</v>
      </c>
      <c r="M95" s="3">
        <v>0</v>
      </c>
      <c r="O95" s="3">
        <v>7809820113</v>
      </c>
      <c r="Q95" s="3">
        <v>0</v>
      </c>
      <c r="S95" s="3">
        <f t="shared" si="6"/>
        <v>7809820113</v>
      </c>
      <c r="U95" s="15">
        <f t="shared" si="7"/>
        <v>7.4898479727072899E-4</v>
      </c>
    </row>
    <row r="96" spans="1:21" ht="21" x14ac:dyDescent="0.25">
      <c r="A96" s="1" t="s">
        <v>71</v>
      </c>
      <c r="C96" s="3">
        <v>0</v>
      </c>
      <c r="E96" s="3">
        <v>7694377861</v>
      </c>
      <c r="G96" s="3">
        <v>0</v>
      </c>
      <c r="I96" s="3">
        <f t="shared" si="4"/>
        <v>7694377861</v>
      </c>
      <c r="K96" s="15">
        <f t="shared" si="5"/>
        <v>2.2838123400562658E-3</v>
      </c>
      <c r="M96" s="3">
        <v>0</v>
      </c>
      <c r="O96" s="3">
        <v>72882856962</v>
      </c>
      <c r="Q96" s="3">
        <v>0</v>
      </c>
      <c r="S96" s="3">
        <f t="shared" si="6"/>
        <v>72882856962</v>
      </c>
      <c r="U96" s="15">
        <f t="shared" si="7"/>
        <v>6.9896810754103362E-3</v>
      </c>
    </row>
    <row r="97" spans="1:21" ht="21" x14ac:dyDescent="0.25">
      <c r="A97" s="1" t="s">
        <v>88</v>
      </c>
      <c r="C97" s="3">
        <v>0</v>
      </c>
      <c r="E97" s="3">
        <v>30971737373</v>
      </c>
      <c r="G97" s="3">
        <v>0</v>
      </c>
      <c r="I97" s="3">
        <f t="shared" si="4"/>
        <v>30971737373</v>
      </c>
      <c r="K97" s="15">
        <f t="shared" si="5"/>
        <v>9.1928986700747159E-3</v>
      </c>
      <c r="M97" s="3">
        <v>0</v>
      </c>
      <c r="O97" s="3">
        <v>21250681117</v>
      </c>
      <c r="Q97" s="3">
        <v>0</v>
      </c>
      <c r="S97" s="3">
        <f t="shared" si="6"/>
        <v>21250681117</v>
      </c>
      <c r="U97" s="15">
        <f t="shared" si="7"/>
        <v>2.0380030343832268E-3</v>
      </c>
    </row>
    <row r="98" spans="1:21" ht="21" x14ac:dyDescent="0.25">
      <c r="A98" s="1" t="s">
        <v>41</v>
      </c>
      <c r="C98" s="3">
        <v>0</v>
      </c>
      <c r="E98" s="3">
        <v>14241519175</v>
      </c>
      <c r="G98" s="3">
        <v>0</v>
      </c>
      <c r="I98" s="3">
        <f t="shared" si="4"/>
        <v>14241519175</v>
      </c>
      <c r="K98" s="15">
        <f t="shared" si="5"/>
        <v>4.2271068331424296E-3</v>
      </c>
      <c r="M98" s="3">
        <v>0</v>
      </c>
      <c r="O98" s="3">
        <v>21941923971</v>
      </c>
      <c r="Q98" s="3">
        <v>0</v>
      </c>
      <c r="S98" s="3">
        <f t="shared" si="6"/>
        <v>21941923971</v>
      </c>
      <c r="U98" s="15">
        <f t="shared" si="7"/>
        <v>2.1042952640859609E-3</v>
      </c>
    </row>
    <row r="99" spans="1:21" ht="21" x14ac:dyDescent="0.25">
      <c r="A99" s="1" t="s">
        <v>49</v>
      </c>
      <c r="C99" s="3">
        <v>0</v>
      </c>
      <c r="E99" s="3">
        <v>25672709890</v>
      </c>
      <c r="G99" s="3">
        <v>0</v>
      </c>
      <c r="I99" s="3">
        <f t="shared" si="4"/>
        <v>25672709890</v>
      </c>
      <c r="K99" s="15">
        <f t="shared" si="5"/>
        <v>7.6200639881034479E-3</v>
      </c>
      <c r="M99" s="3">
        <v>0</v>
      </c>
      <c r="O99" s="3">
        <v>-2113388110</v>
      </c>
      <c r="Q99" s="3">
        <v>0</v>
      </c>
      <c r="S99" s="3">
        <f t="shared" si="6"/>
        <v>-2113388110</v>
      </c>
      <c r="U99" s="15">
        <f t="shared" si="7"/>
        <v>-2.0268015680513268E-4</v>
      </c>
    </row>
    <row r="100" spans="1:21" ht="21" x14ac:dyDescent="0.25">
      <c r="A100" s="1" t="s">
        <v>177</v>
      </c>
      <c r="C100" s="3">
        <v>0</v>
      </c>
      <c r="E100" s="3">
        <v>0</v>
      </c>
      <c r="G100" s="3">
        <v>0</v>
      </c>
      <c r="I100" s="3">
        <f t="shared" si="4"/>
        <v>0</v>
      </c>
      <c r="K100" s="15">
        <f t="shared" si="5"/>
        <v>0</v>
      </c>
      <c r="M100" s="3">
        <v>0</v>
      </c>
      <c r="O100" s="3">
        <v>0</v>
      </c>
      <c r="Q100" s="3">
        <v>-216753905</v>
      </c>
      <c r="S100" s="3">
        <f t="shared" si="6"/>
        <v>-216753905</v>
      </c>
      <c r="U100" s="15">
        <f t="shared" si="7"/>
        <v>-2.0787339176203104E-5</v>
      </c>
    </row>
    <row r="101" spans="1:21" ht="21" x14ac:dyDescent="0.25">
      <c r="A101" s="1" t="s">
        <v>178</v>
      </c>
      <c r="C101" s="3">
        <v>0</v>
      </c>
      <c r="E101" s="3">
        <v>0</v>
      </c>
      <c r="G101" s="3">
        <v>0</v>
      </c>
      <c r="I101" s="3">
        <f t="shared" si="4"/>
        <v>0</v>
      </c>
      <c r="K101" s="15">
        <f t="shared" si="5"/>
        <v>0</v>
      </c>
      <c r="M101" s="3">
        <v>0</v>
      </c>
      <c r="O101" s="3">
        <v>0</v>
      </c>
      <c r="Q101" s="3">
        <v>-835300072</v>
      </c>
      <c r="S101" s="3">
        <f t="shared" si="6"/>
        <v>-835300072</v>
      </c>
      <c r="U101" s="15">
        <f t="shared" si="7"/>
        <v>-8.0107742052309841E-5</v>
      </c>
    </row>
    <row r="102" spans="1:21" ht="21" x14ac:dyDescent="0.25">
      <c r="A102" s="1" t="s">
        <v>179</v>
      </c>
      <c r="C102" s="3">
        <v>0</v>
      </c>
      <c r="E102" s="3">
        <v>0</v>
      </c>
      <c r="G102" s="3">
        <v>0</v>
      </c>
      <c r="I102" s="3">
        <f t="shared" si="4"/>
        <v>0</v>
      </c>
      <c r="K102" s="15">
        <f t="shared" si="5"/>
        <v>0</v>
      </c>
      <c r="M102" s="3">
        <v>0</v>
      </c>
      <c r="O102" s="3">
        <v>0</v>
      </c>
      <c r="Q102" s="3">
        <v>1544512269</v>
      </c>
      <c r="S102" s="3">
        <f t="shared" si="6"/>
        <v>1544512269</v>
      </c>
      <c r="U102" s="15">
        <f t="shared" si="7"/>
        <v>1.4812328478008296E-4</v>
      </c>
    </row>
    <row r="103" spans="1:21" ht="21" x14ac:dyDescent="0.25">
      <c r="A103" s="1" t="s">
        <v>180</v>
      </c>
      <c r="C103" s="3">
        <v>0</v>
      </c>
      <c r="E103" s="3">
        <v>0</v>
      </c>
      <c r="G103" s="3">
        <v>0</v>
      </c>
      <c r="I103" s="3">
        <f t="shared" si="4"/>
        <v>0</v>
      </c>
      <c r="K103" s="15">
        <f t="shared" si="5"/>
        <v>0</v>
      </c>
      <c r="M103" s="3">
        <v>0</v>
      </c>
      <c r="O103" s="3">
        <v>0</v>
      </c>
      <c r="Q103" s="3">
        <v>2265410214</v>
      </c>
      <c r="S103" s="3">
        <f t="shared" si="6"/>
        <v>2265410214</v>
      </c>
      <c r="U103" s="15">
        <f t="shared" si="7"/>
        <v>2.1725952522817459E-4</v>
      </c>
    </row>
    <row r="104" spans="1:21" ht="21" x14ac:dyDescent="0.25">
      <c r="A104" s="1" t="s">
        <v>181</v>
      </c>
      <c r="C104" s="3">
        <v>0</v>
      </c>
      <c r="E104" s="3">
        <v>0</v>
      </c>
      <c r="G104" s="3">
        <v>0</v>
      </c>
      <c r="I104" s="3">
        <f t="shared" si="4"/>
        <v>0</v>
      </c>
      <c r="K104" s="15">
        <f t="shared" si="5"/>
        <v>0</v>
      </c>
      <c r="M104" s="3">
        <v>0</v>
      </c>
      <c r="O104" s="3">
        <v>0</v>
      </c>
      <c r="Q104" s="3">
        <v>1077471917</v>
      </c>
      <c r="S104" s="3">
        <f t="shared" si="6"/>
        <v>1077471917</v>
      </c>
      <c r="U104" s="15">
        <f t="shared" si="7"/>
        <v>1.0333273668823988E-4</v>
      </c>
    </row>
    <row r="105" spans="1:21" ht="21" x14ac:dyDescent="0.25">
      <c r="A105" s="1" t="s">
        <v>182</v>
      </c>
      <c r="C105" s="3">
        <v>0</v>
      </c>
      <c r="E105" s="3">
        <v>0</v>
      </c>
      <c r="G105" s="3">
        <v>0</v>
      </c>
      <c r="I105" s="3">
        <f t="shared" si="4"/>
        <v>0</v>
      </c>
      <c r="K105" s="15">
        <f t="shared" si="5"/>
        <v>0</v>
      </c>
      <c r="M105" s="3">
        <v>0</v>
      </c>
      <c r="O105" s="3">
        <v>0</v>
      </c>
      <c r="Q105" s="3">
        <v>155130391</v>
      </c>
      <c r="S105" s="3">
        <f t="shared" si="6"/>
        <v>155130391</v>
      </c>
      <c r="U105" s="15">
        <f t="shared" si="7"/>
        <v>1.4877462319555467E-5</v>
      </c>
    </row>
    <row r="106" spans="1:21" ht="21" x14ac:dyDescent="0.25">
      <c r="A106" s="1" t="s">
        <v>183</v>
      </c>
      <c r="C106" s="3">
        <v>0</v>
      </c>
      <c r="E106" s="3">
        <v>0</v>
      </c>
      <c r="G106" s="3">
        <v>0</v>
      </c>
      <c r="I106" s="3">
        <f t="shared" si="4"/>
        <v>0</v>
      </c>
      <c r="K106" s="15">
        <f t="shared" si="5"/>
        <v>0</v>
      </c>
      <c r="M106" s="3">
        <v>0</v>
      </c>
      <c r="O106" s="3">
        <v>0</v>
      </c>
      <c r="Q106" s="3">
        <v>356565594</v>
      </c>
      <c r="S106" s="3">
        <f t="shared" si="6"/>
        <v>356565594</v>
      </c>
      <c r="U106" s="15">
        <f t="shared" si="7"/>
        <v>3.4195692765222988E-5</v>
      </c>
    </row>
    <row r="107" spans="1:21" ht="21" x14ac:dyDescent="0.25">
      <c r="A107" s="1" t="s">
        <v>184</v>
      </c>
      <c r="C107" s="3">
        <v>0</v>
      </c>
      <c r="E107" s="3">
        <v>0</v>
      </c>
      <c r="G107" s="3">
        <v>0</v>
      </c>
      <c r="I107" s="3">
        <f t="shared" si="4"/>
        <v>0</v>
      </c>
      <c r="K107" s="15">
        <f t="shared" si="5"/>
        <v>0</v>
      </c>
      <c r="M107" s="3">
        <v>0</v>
      </c>
      <c r="O107" s="3">
        <v>0</v>
      </c>
      <c r="Q107" s="3">
        <v>2743189532</v>
      </c>
      <c r="S107" s="3">
        <f t="shared" si="6"/>
        <v>2743189532</v>
      </c>
      <c r="U107" s="15">
        <f t="shared" si="7"/>
        <v>2.6307997185238187E-4</v>
      </c>
    </row>
    <row r="108" spans="1:21" ht="21" x14ac:dyDescent="0.25">
      <c r="A108" s="1" t="s">
        <v>185</v>
      </c>
      <c r="C108" s="3">
        <v>0</v>
      </c>
      <c r="E108" s="3">
        <v>0</v>
      </c>
      <c r="G108" s="3">
        <v>0</v>
      </c>
      <c r="I108" s="3">
        <f t="shared" si="4"/>
        <v>0</v>
      </c>
      <c r="K108" s="15">
        <f t="shared" si="5"/>
        <v>0</v>
      </c>
      <c r="M108" s="3">
        <v>0</v>
      </c>
      <c r="O108" s="3">
        <v>0</v>
      </c>
      <c r="Q108" s="3">
        <v>-92100595</v>
      </c>
      <c r="S108" s="3">
        <f t="shared" si="6"/>
        <v>-92100595</v>
      </c>
      <c r="U108" s="15">
        <f t="shared" si="7"/>
        <v>-8.8327188688716625E-6</v>
      </c>
    </row>
    <row r="109" spans="1:21" ht="21" x14ac:dyDescent="0.25">
      <c r="A109" s="1" t="s">
        <v>186</v>
      </c>
      <c r="C109" s="3">
        <v>0</v>
      </c>
      <c r="E109" s="3">
        <v>0</v>
      </c>
      <c r="G109" s="3">
        <v>0</v>
      </c>
      <c r="I109" s="3">
        <f t="shared" si="4"/>
        <v>0</v>
      </c>
      <c r="K109" s="15">
        <f t="shared" si="5"/>
        <v>0</v>
      </c>
      <c r="M109" s="3">
        <v>0</v>
      </c>
      <c r="O109" s="3">
        <v>0</v>
      </c>
      <c r="Q109" s="3">
        <v>-2013461548</v>
      </c>
      <c r="S109" s="3">
        <f t="shared" si="6"/>
        <v>-2013461548</v>
      </c>
      <c r="U109" s="15">
        <f t="shared" si="7"/>
        <v>-1.9309690460487413E-4</v>
      </c>
    </row>
    <row r="110" spans="1:21" ht="21" x14ac:dyDescent="0.25">
      <c r="A110" s="1" t="s">
        <v>187</v>
      </c>
      <c r="C110" s="3">
        <v>0</v>
      </c>
      <c r="E110" s="3">
        <v>0</v>
      </c>
      <c r="G110" s="3">
        <v>0</v>
      </c>
      <c r="I110" s="3">
        <f t="shared" si="4"/>
        <v>0</v>
      </c>
      <c r="K110" s="15">
        <f t="shared" si="5"/>
        <v>0</v>
      </c>
      <c r="M110" s="3">
        <v>0</v>
      </c>
      <c r="O110" s="3">
        <v>0</v>
      </c>
      <c r="Q110" s="3">
        <v>777101848</v>
      </c>
      <c r="S110" s="3">
        <f t="shared" si="6"/>
        <v>777101848</v>
      </c>
      <c r="U110" s="15">
        <f t="shared" si="7"/>
        <v>7.4526360615418804E-5</v>
      </c>
    </row>
    <row r="111" spans="1:21" ht="21" x14ac:dyDescent="0.25">
      <c r="A111" s="1" t="s">
        <v>188</v>
      </c>
      <c r="C111" s="3">
        <v>0</v>
      </c>
      <c r="E111" s="3">
        <v>0</v>
      </c>
      <c r="G111" s="3">
        <v>0</v>
      </c>
      <c r="I111" s="3">
        <f t="shared" si="4"/>
        <v>0</v>
      </c>
      <c r="K111" s="15">
        <f t="shared" si="5"/>
        <v>0</v>
      </c>
      <c r="M111" s="3">
        <v>0</v>
      </c>
      <c r="O111" s="3">
        <v>0</v>
      </c>
      <c r="Q111" s="3">
        <v>-391351381</v>
      </c>
      <c r="S111" s="3">
        <f t="shared" si="6"/>
        <v>-391351381</v>
      </c>
      <c r="U111" s="15">
        <f t="shared" si="7"/>
        <v>-3.753175239875142E-5</v>
      </c>
    </row>
    <row r="112" spans="1:21" ht="21" x14ac:dyDescent="0.25">
      <c r="A112" s="1" t="s">
        <v>189</v>
      </c>
      <c r="C112" s="3">
        <v>0</v>
      </c>
      <c r="E112" s="3">
        <v>0</v>
      </c>
      <c r="G112" s="3">
        <v>0</v>
      </c>
      <c r="I112" s="3">
        <f t="shared" si="4"/>
        <v>0</v>
      </c>
      <c r="K112" s="15">
        <f t="shared" si="5"/>
        <v>0</v>
      </c>
      <c r="M112" s="3">
        <v>0</v>
      </c>
      <c r="O112" s="3">
        <v>0</v>
      </c>
      <c r="Q112" s="3">
        <v>5501663654</v>
      </c>
      <c r="S112" s="3">
        <f t="shared" si="6"/>
        <v>5501663654</v>
      </c>
      <c r="U112" s="15">
        <f t="shared" si="7"/>
        <v>5.2762578099382765E-4</v>
      </c>
    </row>
    <row r="113" spans="1:21" ht="21" x14ac:dyDescent="0.25">
      <c r="A113" s="1" t="s">
        <v>190</v>
      </c>
      <c r="C113" s="3">
        <v>0</v>
      </c>
      <c r="E113" s="3">
        <v>0</v>
      </c>
      <c r="G113" s="3">
        <v>0</v>
      </c>
      <c r="I113" s="3">
        <f t="shared" si="4"/>
        <v>0</v>
      </c>
      <c r="K113" s="15">
        <f t="shared" si="5"/>
        <v>0</v>
      </c>
      <c r="M113" s="3">
        <v>0</v>
      </c>
      <c r="O113" s="3">
        <v>0</v>
      </c>
      <c r="Q113" s="3">
        <v>576828568</v>
      </c>
      <c r="S113" s="3">
        <f t="shared" si="6"/>
        <v>576828568</v>
      </c>
      <c r="U113" s="15">
        <f t="shared" si="7"/>
        <v>5.5319562014532267E-5</v>
      </c>
    </row>
    <row r="114" spans="1:21" ht="21" x14ac:dyDescent="0.25">
      <c r="A114" s="1" t="s">
        <v>191</v>
      </c>
      <c r="C114" s="3">
        <v>0</v>
      </c>
      <c r="E114" s="3">
        <v>0</v>
      </c>
      <c r="G114" s="3">
        <v>0</v>
      </c>
      <c r="I114" s="3">
        <f t="shared" si="4"/>
        <v>0</v>
      </c>
      <c r="K114" s="15">
        <f t="shared" si="5"/>
        <v>0</v>
      </c>
      <c r="M114" s="3">
        <v>0</v>
      </c>
      <c r="O114" s="3">
        <v>0</v>
      </c>
      <c r="Q114" s="3">
        <v>-312482729</v>
      </c>
      <c r="S114" s="3">
        <f t="shared" si="6"/>
        <v>-312482729</v>
      </c>
      <c r="U114" s="15">
        <f t="shared" si="7"/>
        <v>-2.9968015913847356E-5</v>
      </c>
    </row>
    <row r="115" spans="1:21" ht="21" x14ac:dyDescent="0.25">
      <c r="A115" s="1" t="s">
        <v>192</v>
      </c>
      <c r="C115" s="3">
        <v>0</v>
      </c>
      <c r="E115" s="3">
        <v>0</v>
      </c>
      <c r="G115" s="3">
        <v>0</v>
      </c>
      <c r="I115" s="3">
        <f t="shared" si="4"/>
        <v>0</v>
      </c>
      <c r="K115" s="15">
        <f t="shared" si="5"/>
        <v>0</v>
      </c>
      <c r="M115" s="3">
        <v>0</v>
      </c>
      <c r="O115" s="3">
        <v>0</v>
      </c>
      <c r="Q115" s="3">
        <v>365028834</v>
      </c>
      <c r="S115" s="3">
        <f t="shared" si="6"/>
        <v>365028834</v>
      </c>
      <c r="U115" s="15">
        <f t="shared" si="7"/>
        <v>3.500734245803756E-5</v>
      </c>
    </row>
    <row r="116" spans="1:21" ht="21" x14ac:dyDescent="0.25">
      <c r="A116" s="1" t="s">
        <v>193</v>
      </c>
      <c r="C116" s="3">
        <v>0</v>
      </c>
      <c r="E116" s="3">
        <v>0</v>
      </c>
      <c r="G116" s="3">
        <v>0</v>
      </c>
      <c r="I116" s="3">
        <f t="shared" si="4"/>
        <v>0</v>
      </c>
      <c r="K116" s="15">
        <f t="shared" si="5"/>
        <v>0</v>
      </c>
      <c r="M116" s="3">
        <v>0</v>
      </c>
      <c r="O116" s="3">
        <v>0</v>
      </c>
      <c r="Q116" s="3">
        <v>-4179097356</v>
      </c>
      <c r="S116" s="3">
        <f t="shared" si="6"/>
        <v>-4179097356</v>
      </c>
      <c r="U116" s="15">
        <f t="shared" si="7"/>
        <v>-4.0078776984223472E-4</v>
      </c>
    </row>
    <row r="117" spans="1:21" ht="21" x14ac:dyDescent="0.25">
      <c r="A117" s="1" t="s">
        <v>194</v>
      </c>
      <c r="C117" s="3">
        <v>0</v>
      </c>
      <c r="E117" s="3">
        <v>0</v>
      </c>
      <c r="G117" s="3">
        <v>0</v>
      </c>
      <c r="I117" s="3">
        <f t="shared" si="4"/>
        <v>0</v>
      </c>
      <c r="K117" s="15">
        <f t="shared" si="5"/>
        <v>0</v>
      </c>
      <c r="M117" s="3">
        <v>0</v>
      </c>
      <c r="O117" s="3">
        <v>0</v>
      </c>
      <c r="Q117" s="3">
        <v>-14502482294</v>
      </c>
      <c r="S117" s="3">
        <f t="shared" si="6"/>
        <v>-14502482294</v>
      </c>
      <c r="U117" s="15">
        <f t="shared" si="7"/>
        <v>-1.3908308518928785E-3</v>
      </c>
    </row>
    <row r="118" spans="1:21" ht="21" x14ac:dyDescent="0.25">
      <c r="A118" s="1" t="s">
        <v>195</v>
      </c>
      <c r="C118" s="3">
        <v>0</v>
      </c>
      <c r="E118" s="3">
        <v>0</v>
      </c>
      <c r="G118" s="3">
        <v>0</v>
      </c>
      <c r="I118" s="3">
        <f t="shared" si="4"/>
        <v>0</v>
      </c>
      <c r="K118" s="15">
        <f t="shared" si="5"/>
        <v>0</v>
      </c>
      <c r="M118" s="3">
        <v>0</v>
      </c>
      <c r="O118" s="3">
        <v>0</v>
      </c>
      <c r="Q118" s="3">
        <v>167173046</v>
      </c>
      <c r="S118" s="3">
        <f t="shared" si="6"/>
        <v>167173046</v>
      </c>
      <c r="U118" s="15">
        <f t="shared" si="7"/>
        <v>1.6032388474482171E-5</v>
      </c>
    </row>
    <row r="119" spans="1:21" ht="21" x14ac:dyDescent="0.25">
      <c r="A119" s="1" t="s">
        <v>196</v>
      </c>
      <c r="C119" s="3">
        <v>0</v>
      </c>
      <c r="E119" s="3">
        <v>0</v>
      </c>
      <c r="G119" s="3">
        <v>0</v>
      </c>
      <c r="I119" s="3">
        <f t="shared" si="4"/>
        <v>0</v>
      </c>
      <c r="K119" s="15">
        <f t="shared" si="5"/>
        <v>0</v>
      </c>
      <c r="M119" s="3">
        <v>0</v>
      </c>
      <c r="O119" s="3">
        <v>0</v>
      </c>
      <c r="Q119" s="3">
        <v>5639300871</v>
      </c>
      <c r="S119" s="3">
        <f t="shared" si="6"/>
        <v>5639300871</v>
      </c>
      <c r="U119" s="15">
        <f t="shared" si="7"/>
        <v>5.4082559630071983E-4</v>
      </c>
    </row>
    <row r="120" spans="1:21" ht="21" x14ac:dyDescent="0.25">
      <c r="A120" s="1" t="s">
        <v>197</v>
      </c>
      <c r="C120" s="3">
        <v>0</v>
      </c>
      <c r="E120" s="3">
        <v>0</v>
      </c>
      <c r="G120" s="3">
        <v>0</v>
      </c>
      <c r="I120" s="3">
        <f t="shared" si="4"/>
        <v>0</v>
      </c>
      <c r="K120" s="15">
        <f t="shared" si="5"/>
        <v>0</v>
      </c>
      <c r="M120" s="3">
        <v>0</v>
      </c>
      <c r="O120" s="3">
        <v>0</v>
      </c>
      <c r="Q120" s="3">
        <v>2682555905</v>
      </c>
      <c r="S120" s="3">
        <f t="shared" si="6"/>
        <v>2682555905</v>
      </c>
      <c r="U120" s="15">
        <f t="shared" si="7"/>
        <v>2.5726502808040054E-4</v>
      </c>
    </row>
    <row r="121" spans="1:21" ht="21" x14ac:dyDescent="0.25">
      <c r="A121" s="1" t="s">
        <v>198</v>
      </c>
      <c r="C121" s="3">
        <v>0</v>
      </c>
      <c r="E121" s="3">
        <v>0</v>
      </c>
      <c r="G121" s="3">
        <v>0</v>
      </c>
      <c r="I121" s="3">
        <f t="shared" si="4"/>
        <v>0</v>
      </c>
      <c r="K121" s="15">
        <f t="shared" si="5"/>
        <v>0</v>
      </c>
      <c r="M121" s="3">
        <v>0</v>
      </c>
      <c r="O121" s="3">
        <v>0</v>
      </c>
      <c r="Q121" s="3">
        <v>4081820654</v>
      </c>
      <c r="S121" s="3">
        <f t="shared" si="6"/>
        <v>4081820654</v>
      </c>
      <c r="U121" s="15">
        <f t="shared" si="7"/>
        <v>3.9145864703627451E-4</v>
      </c>
    </row>
    <row r="122" spans="1:21" ht="21" x14ac:dyDescent="0.25">
      <c r="A122" s="1" t="s">
        <v>199</v>
      </c>
      <c r="C122" s="3">
        <v>0</v>
      </c>
      <c r="E122" s="3">
        <v>0</v>
      </c>
      <c r="G122" s="3">
        <v>0</v>
      </c>
      <c r="I122" s="3">
        <f t="shared" si="4"/>
        <v>0</v>
      </c>
      <c r="K122" s="15">
        <f t="shared" si="5"/>
        <v>0</v>
      </c>
      <c r="M122" s="3">
        <v>0</v>
      </c>
      <c r="O122" s="3">
        <v>0</v>
      </c>
      <c r="Q122" s="3">
        <v>960769278</v>
      </c>
      <c r="S122" s="3">
        <f t="shared" si="6"/>
        <v>960769278</v>
      </c>
      <c r="U122" s="15">
        <f t="shared" si="7"/>
        <v>9.2140609193923275E-5</v>
      </c>
    </row>
    <row r="123" spans="1:21" ht="21" x14ac:dyDescent="0.25">
      <c r="A123" s="1" t="s">
        <v>100</v>
      </c>
      <c r="C123" s="4">
        <f>SUM(C8:C122)</f>
        <v>31717850038</v>
      </c>
      <c r="D123" s="1"/>
      <c r="E123" s="4">
        <f>SUM(E8:E122)</f>
        <v>3103838979033</v>
      </c>
      <c r="F123" s="1"/>
      <c r="G123" s="4">
        <f>SUM(G8:G122)</f>
        <v>233536912147</v>
      </c>
      <c r="H123" s="1"/>
      <c r="I123" s="4">
        <f>SUM(I8:I122)</f>
        <v>3369093741218</v>
      </c>
      <c r="J123" s="1"/>
      <c r="K123" s="8">
        <f>SUM(K8:K122)</f>
        <v>1.0000000000000002</v>
      </c>
      <c r="L123" s="1"/>
      <c r="M123" s="4">
        <f>SUM(M8:M122)</f>
        <v>1490423827931</v>
      </c>
      <c r="N123" s="1"/>
      <c r="O123" s="4">
        <f>SUM(O8:O122)</f>
        <v>7942613805258</v>
      </c>
      <c r="P123" s="1"/>
      <c r="Q123" s="4">
        <f>SUM(Q8:Q122)</f>
        <v>994170157221</v>
      </c>
      <c r="R123" s="1"/>
      <c r="S123" s="4">
        <f>SUM(S8:S122)</f>
        <v>10427207790410</v>
      </c>
      <c r="T123" s="1"/>
      <c r="U123" s="8">
        <f>SUM(U8:U122)</f>
        <v>0.99999999999999967</v>
      </c>
    </row>
    <row r="125" spans="1:21" x14ac:dyDescent="0.25">
      <c r="C125" s="3"/>
      <c r="E125" s="3"/>
      <c r="G125" s="3"/>
      <c r="M125" s="3"/>
      <c r="O125" s="3"/>
      <c r="Q125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tabSelected="1" workbookViewId="0">
      <selection activeCell="I14" sqref="I14"/>
    </sheetView>
  </sheetViews>
  <sheetFormatPr defaultRowHeight="18.75" x14ac:dyDescent="0.25"/>
  <cols>
    <col min="1" max="1" width="30" style="2" customWidth="1"/>
    <col min="2" max="2" width="1" style="2" customWidth="1"/>
    <col min="3" max="3" width="21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1" style="2" customWidth="1"/>
    <col min="10" max="10" width="1" style="2" customWidth="1"/>
    <col min="11" max="11" width="21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21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  <c r="N3" s="21" t="s">
        <v>120</v>
      </c>
      <c r="O3" s="21" t="s">
        <v>120</v>
      </c>
      <c r="P3" s="21" t="s">
        <v>120</v>
      </c>
      <c r="Q3" s="21" t="s">
        <v>120</v>
      </c>
    </row>
    <row r="4" spans="1:17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25">
      <c r="A6" s="20" t="s">
        <v>124</v>
      </c>
      <c r="C6" s="20" t="s">
        <v>122</v>
      </c>
      <c r="D6" s="20" t="s">
        <v>122</v>
      </c>
      <c r="E6" s="20" t="s">
        <v>122</v>
      </c>
      <c r="F6" s="20" t="s">
        <v>122</v>
      </c>
      <c r="G6" s="20" t="s">
        <v>122</v>
      </c>
      <c r="H6" s="20" t="s">
        <v>122</v>
      </c>
      <c r="I6" s="20" t="s">
        <v>122</v>
      </c>
      <c r="K6" s="20" t="s">
        <v>123</v>
      </c>
      <c r="L6" s="20" t="s">
        <v>123</v>
      </c>
      <c r="M6" s="20" t="s">
        <v>123</v>
      </c>
      <c r="N6" s="20" t="s">
        <v>123</v>
      </c>
      <c r="O6" s="20" t="s">
        <v>123</v>
      </c>
      <c r="P6" s="20" t="s">
        <v>123</v>
      </c>
      <c r="Q6" s="20" t="s">
        <v>123</v>
      </c>
    </row>
    <row r="7" spans="1:17" ht="26.25" x14ac:dyDescent="0.25">
      <c r="A7" s="20" t="s">
        <v>124</v>
      </c>
      <c r="C7" s="20" t="s">
        <v>166</v>
      </c>
      <c r="E7" s="20" t="s">
        <v>163</v>
      </c>
      <c r="G7" s="20" t="s">
        <v>164</v>
      </c>
      <c r="I7" s="20" t="s">
        <v>167</v>
      </c>
      <c r="K7" s="20" t="s">
        <v>166</v>
      </c>
      <c r="M7" s="20" t="s">
        <v>163</v>
      </c>
      <c r="O7" s="20" t="s">
        <v>164</v>
      </c>
      <c r="Q7" s="20" t="s">
        <v>167</v>
      </c>
    </row>
    <row r="8" spans="1:17" ht="21" x14ac:dyDescent="0.25">
      <c r="A8" s="1" t="s">
        <v>128</v>
      </c>
      <c r="C8" s="3">
        <v>0</v>
      </c>
      <c r="E8" s="3">
        <v>0</v>
      </c>
      <c r="G8" s="3">
        <v>0</v>
      </c>
      <c r="I8" s="3">
        <v>0</v>
      </c>
      <c r="K8" s="3">
        <v>930609994</v>
      </c>
      <c r="M8" s="3">
        <v>0</v>
      </c>
      <c r="O8" s="3">
        <v>421102971</v>
      </c>
      <c r="Q8" s="3">
        <v>1351712965</v>
      </c>
    </row>
    <row r="9" spans="1:17" ht="21" x14ac:dyDescent="0.25">
      <c r="A9" s="1" t="s">
        <v>100</v>
      </c>
      <c r="C9" s="16">
        <f>SUM(C8:C8)</f>
        <v>0</v>
      </c>
      <c r="E9" s="16">
        <f>SUM(E8:E8)</f>
        <v>0</v>
      </c>
      <c r="G9" s="16">
        <f>SUM(G8:G8)</f>
        <v>0</v>
      </c>
      <c r="I9" s="16">
        <f>SUM(I8:I8)</f>
        <v>0</v>
      </c>
      <c r="K9" s="4">
        <f>SUM(K8:K8)</f>
        <v>930609994</v>
      </c>
      <c r="L9" s="1"/>
      <c r="M9" s="4">
        <f>SUM(M8:M8)</f>
        <v>0</v>
      </c>
      <c r="N9" s="1"/>
      <c r="O9" s="4">
        <f>SUM(O8:O8)</f>
        <v>421102971</v>
      </c>
      <c r="P9" s="1"/>
      <c r="Q9" s="4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5"/>
  <sheetViews>
    <sheetView rightToLeft="1" topLeftCell="A4" zoomScale="85" zoomScaleNormal="85" workbookViewId="0">
      <selection activeCell="M93" sqref="M93"/>
    </sheetView>
  </sheetViews>
  <sheetFormatPr defaultRowHeight="18.75" x14ac:dyDescent="0.25"/>
  <cols>
    <col min="1" max="1" width="26.140625" style="2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5.7109375" style="2" customWidth="1"/>
    <col min="10" max="10" width="1" style="2" customWidth="1"/>
    <col min="11" max="11" width="22" style="2" customWidth="1"/>
    <col min="12" max="12" width="1" style="2" customWidth="1"/>
    <col min="13" max="13" width="25.7109375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6.5703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  <c r="J3" s="21" t="s">
        <v>120</v>
      </c>
      <c r="K3" s="21" t="s">
        <v>120</v>
      </c>
      <c r="L3" s="21" t="s">
        <v>120</v>
      </c>
      <c r="M3" s="21" t="s">
        <v>120</v>
      </c>
      <c r="N3" s="21" t="s">
        <v>120</v>
      </c>
      <c r="O3" s="21" t="s">
        <v>120</v>
      </c>
      <c r="P3" s="21" t="s">
        <v>120</v>
      </c>
      <c r="Q3" s="21" t="s">
        <v>120</v>
      </c>
      <c r="R3" s="21" t="s">
        <v>120</v>
      </c>
      <c r="S3" s="21" t="s">
        <v>120</v>
      </c>
    </row>
    <row r="4" spans="1:19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6.25" x14ac:dyDescent="0.25">
      <c r="A6" s="20" t="s">
        <v>3</v>
      </c>
      <c r="C6" s="20" t="s">
        <v>130</v>
      </c>
      <c r="D6" s="20" t="s">
        <v>130</v>
      </c>
      <c r="E6" s="20" t="s">
        <v>130</v>
      </c>
      <c r="F6" s="20" t="s">
        <v>130</v>
      </c>
      <c r="G6" s="20" t="s">
        <v>130</v>
      </c>
      <c r="I6" s="20" t="s">
        <v>122</v>
      </c>
      <c r="J6" s="20" t="s">
        <v>122</v>
      </c>
      <c r="K6" s="20" t="s">
        <v>122</v>
      </c>
      <c r="L6" s="20" t="s">
        <v>122</v>
      </c>
      <c r="M6" s="20" t="s">
        <v>122</v>
      </c>
      <c r="O6" s="20" t="s">
        <v>123</v>
      </c>
      <c r="P6" s="20" t="s">
        <v>123</v>
      </c>
      <c r="Q6" s="20" t="s">
        <v>123</v>
      </c>
      <c r="R6" s="20" t="s">
        <v>123</v>
      </c>
      <c r="S6" s="20" t="s">
        <v>123</v>
      </c>
    </row>
    <row r="7" spans="1:19" ht="26.25" x14ac:dyDescent="0.25">
      <c r="A7" s="20" t="s">
        <v>3</v>
      </c>
      <c r="C7" s="20" t="s">
        <v>131</v>
      </c>
      <c r="E7" s="20" t="s">
        <v>132</v>
      </c>
      <c r="G7" s="20" t="s">
        <v>133</v>
      </c>
      <c r="I7" s="20" t="s">
        <v>134</v>
      </c>
      <c r="K7" s="20" t="s">
        <v>126</v>
      </c>
      <c r="M7" s="20" t="s">
        <v>135</v>
      </c>
      <c r="O7" s="20" t="s">
        <v>134</v>
      </c>
      <c r="Q7" s="20" t="s">
        <v>126</v>
      </c>
      <c r="S7" s="20" t="s">
        <v>135</v>
      </c>
    </row>
    <row r="8" spans="1:19" ht="21" x14ac:dyDescent="0.25">
      <c r="A8" s="1" t="s">
        <v>55</v>
      </c>
      <c r="C8" s="2" t="s">
        <v>136</v>
      </c>
      <c r="E8" s="3">
        <v>10413082</v>
      </c>
      <c r="G8" s="3">
        <v>720</v>
      </c>
      <c r="I8" s="3">
        <v>7497419040</v>
      </c>
      <c r="K8" s="3">
        <v>286462651</v>
      </c>
      <c r="M8" s="3">
        <f>+I8-K8</f>
        <v>7210956389</v>
      </c>
      <c r="O8" s="3">
        <v>7497419040</v>
      </c>
      <c r="Q8" s="3">
        <v>286462651</v>
      </c>
      <c r="S8" s="3">
        <f>+O8-Q8</f>
        <v>7210956389</v>
      </c>
    </row>
    <row r="9" spans="1:19" ht="21" x14ac:dyDescent="0.25">
      <c r="A9" s="1" t="s">
        <v>85</v>
      </c>
      <c r="C9" s="2" t="s">
        <v>137</v>
      </c>
      <c r="E9" s="3">
        <v>59075843</v>
      </c>
      <c r="G9" s="3">
        <v>323</v>
      </c>
      <c r="I9" s="3">
        <v>0</v>
      </c>
      <c r="K9" s="3">
        <v>0</v>
      </c>
      <c r="M9" s="3">
        <f t="shared" ref="M9:M24" si="0">+I9-K9</f>
        <v>0</v>
      </c>
      <c r="O9" s="3">
        <v>19081497289</v>
      </c>
      <c r="Q9" s="3">
        <v>0</v>
      </c>
      <c r="S9" s="3">
        <f t="shared" ref="S9:S24" si="1">+O9-Q9</f>
        <v>19081497289</v>
      </c>
    </row>
    <row r="10" spans="1:19" ht="21" x14ac:dyDescent="0.25">
      <c r="A10" s="1" t="s">
        <v>56</v>
      </c>
      <c r="C10" s="2" t="s">
        <v>138</v>
      </c>
      <c r="E10" s="3">
        <v>315301134</v>
      </c>
      <c r="G10" s="3">
        <v>1100</v>
      </c>
      <c r="I10" s="3">
        <v>0</v>
      </c>
      <c r="K10" s="3">
        <v>0</v>
      </c>
      <c r="M10" s="3">
        <f t="shared" si="0"/>
        <v>0</v>
      </c>
      <c r="O10" s="3">
        <v>346831247400</v>
      </c>
      <c r="Q10" s="3">
        <v>5379041598</v>
      </c>
      <c r="S10" s="3">
        <f t="shared" si="1"/>
        <v>341452205802</v>
      </c>
    </row>
    <row r="11" spans="1:19" ht="21" x14ac:dyDescent="0.25">
      <c r="A11" s="1" t="s">
        <v>58</v>
      </c>
      <c r="C11" s="2" t="s">
        <v>139</v>
      </c>
      <c r="E11" s="3">
        <v>192452423</v>
      </c>
      <c r="G11" s="3">
        <v>1170</v>
      </c>
      <c r="I11" s="3">
        <v>0</v>
      </c>
      <c r="K11" s="3">
        <v>0</v>
      </c>
      <c r="M11" s="3">
        <f t="shared" si="0"/>
        <v>0</v>
      </c>
      <c r="O11" s="3">
        <v>225169334910</v>
      </c>
      <c r="Q11" s="3">
        <v>0</v>
      </c>
      <c r="S11" s="3">
        <f t="shared" si="1"/>
        <v>225169334910</v>
      </c>
    </row>
    <row r="12" spans="1:19" ht="21" x14ac:dyDescent="0.25">
      <c r="A12" s="1" t="s">
        <v>79</v>
      </c>
      <c r="C12" s="2" t="s">
        <v>140</v>
      </c>
      <c r="E12" s="3">
        <v>25125252</v>
      </c>
      <c r="G12" s="3">
        <v>540</v>
      </c>
      <c r="I12" s="3">
        <v>0</v>
      </c>
      <c r="K12" s="3">
        <v>0</v>
      </c>
      <c r="M12" s="3">
        <f t="shared" si="0"/>
        <v>0</v>
      </c>
      <c r="O12" s="3">
        <v>13567636080</v>
      </c>
      <c r="Q12" s="3">
        <v>1670489728</v>
      </c>
      <c r="S12" s="3">
        <f t="shared" si="1"/>
        <v>11897146352</v>
      </c>
    </row>
    <row r="13" spans="1:19" ht="21" x14ac:dyDescent="0.25">
      <c r="A13" s="1" t="s">
        <v>64</v>
      </c>
      <c r="C13" s="2" t="s">
        <v>141</v>
      </c>
      <c r="E13" s="3">
        <v>45140390</v>
      </c>
      <c r="G13" s="3">
        <v>3328</v>
      </c>
      <c r="I13" s="3">
        <v>0</v>
      </c>
      <c r="K13" s="3">
        <v>0</v>
      </c>
      <c r="M13" s="3">
        <f t="shared" si="0"/>
        <v>0</v>
      </c>
      <c r="O13" s="3">
        <v>150227217920</v>
      </c>
      <c r="Q13" s="3">
        <v>7153677044</v>
      </c>
      <c r="S13" s="3">
        <f t="shared" si="1"/>
        <v>143073540876</v>
      </c>
    </row>
    <row r="14" spans="1:19" ht="21" x14ac:dyDescent="0.25">
      <c r="A14" s="1" t="s">
        <v>65</v>
      </c>
      <c r="C14" s="2" t="s">
        <v>142</v>
      </c>
      <c r="E14" s="3">
        <v>12542356</v>
      </c>
      <c r="G14" s="3">
        <v>7650</v>
      </c>
      <c r="I14" s="3">
        <v>0</v>
      </c>
      <c r="K14" s="3">
        <v>0</v>
      </c>
      <c r="M14" s="3">
        <f t="shared" si="0"/>
        <v>0</v>
      </c>
      <c r="O14" s="3">
        <v>95949023400</v>
      </c>
      <c r="Q14" s="3">
        <v>0</v>
      </c>
      <c r="S14" s="3">
        <f t="shared" si="1"/>
        <v>95949023400</v>
      </c>
    </row>
    <row r="15" spans="1:19" ht="21" x14ac:dyDescent="0.25">
      <c r="A15" s="1" t="s">
        <v>78</v>
      </c>
      <c r="C15" s="2" t="s">
        <v>143</v>
      </c>
      <c r="E15" s="3">
        <v>32387702</v>
      </c>
      <c r="G15" s="3">
        <v>7240</v>
      </c>
      <c r="I15" s="3">
        <v>0</v>
      </c>
      <c r="K15" s="3">
        <v>0</v>
      </c>
      <c r="M15" s="3">
        <f t="shared" si="0"/>
        <v>0</v>
      </c>
      <c r="O15" s="3">
        <v>234486962480</v>
      </c>
      <c r="Q15" s="3">
        <v>0</v>
      </c>
      <c r="S15" s="3">
        <f t="shared" si="1"/>
        <v>234486962480</v>
      </c>
    </row>
    <row r="16" spans="1:19" ht="21" x14ac:dyDescent="0.25">
      <c r="A16" s="1" t="s">
        <v>27</v>
      </c>
      <c r="C16" s="2" t="s">
        <v>144</v>
      </c>
      <c r="E16" s="3">
        <v>3402614</v>
      </c>
      <c r="G16" s="3">
        <v>37000</v>
      </c>
      <c r="I16" s="3">
        <v>0</v>
      </c>
      <c r="K16" s="3">
        <v>0</v>
      </c>
      <c r="M16" s="3">
        <f t="shared" si="0"/>
        <v>0</v>
      </c>
      <c r="O16" s="3">
        <v>125896718000</v>
      </c>
      <c r="Q16" s="3">
        <v>0</v>
      </c>
      <c r="S16" s="3">
        <f t="shared" si="1"/>
        <v>125896718000</v>
      </c>
    </row>
    <row r="17" spans="1:21" ht="21" x14ac:dyDescent="0.25">
      <c r="A17" s="1" t="s">
        <v>80</v>
      </c>
      <c r="C17" s="2" t="s">
        <v>145</v>
      </c>
      <c r="E17" s="3">
        <v>27038968</v>
      </c>
      <c r="G17" s="3">
        <v>1800</v>
      </c>
      <c r="I17" s="3">
        <v>0</v>
      </c>
      <c r="K17" s="3">
        <v>0</v>
      </c>
      <c r="M17" s="3">
        <f t="shared" si="0"/>
        <v>0</v>
      </c>
      <c r="O17" s="3">
        <v>48670142400</v>
      </c>
      <c r="Q17" s="3">
        <v>0</v>
      </c>
      <c r="S17" s="3">
        <f t="shared" si="1"/>
        <v>48670142400</v>
      </c>
    </row>
    <row r="18" spans="1:21" ht="21" x14ac:dyDescent="0.25">
      <c r="A18" s="1" t="s">
        <v>95</v>
      </c>
      <c r="C18" s="2" t="s">
        <v>146</v>
      </c>
      <c r="E18" s="3">
        <v>99657472</v>
      </c>
      <c r="G18" s="3">
        <v>1000</v>
      </c>
      <c r="I18" s="3">
        <v>0</v>
      </c>
      <c r="K18" s="3">
        <v>0</v>
      </c>
      <c r="M18" s="3">
        <f t="shared" si="0"/>
        <v>0</v>
      </c>
      <c r="O18" s="3">
        <v>99657472000</v>
      </c>
      <c r="Q18" s="3">
        <v>4372659217</v>
      </c>
      <c r="S18" s="3">
        <f t="shared" si="1"/>
        <v>95284812783</v>
      </c>
    </row>
    <row r="19" spans="1:21" ht="21" x14ac:dyDescent="0.25">
      <c r="A19" s="1" t="s">
        <v>81</v>
      </c>
      <c r="C19" s="2" t="s">
        <v>147</v>
      </c>
      <c r="E19" s="3">
        <v>9859100</v>
      </c>
      <c r="G19" s="3">
        <v>1700</v>
      </c>
      <c r="I19" s="3">
        <v>16760470000</v>
      </c>
      <c r="K19" s="3">
        <v>2323722979</v>
      </c>
      <c r="M19" s="3">
        <f t="shared" si="0"/>
        <v>14436747021</v>
      </c>
      <c r="O19" s="3">
        <v>16760470000</v>
      </c>
      <c r="Q19" s="3">
        <v>2323722979</v>
      </c>
      <c r="S19" s="3">
        <f t="shared" si="1"/>
        <v>14436747021</v>
      </c>
    </row>
    <row r="20" spans="1:21" ht="21" x14ac:dyDescent="0.25">
      <c r="A20" s="1" t="s">
        <v>52</v>
      </c>
      <c r="C20" s="2" t="s">
        <v>148</v>
      </c>
      <c r="E20" s="3">
        <v>408649836</v>
      </c>
      <c r="G20" s="3">
        <v>150</v>
      </c>
      <c r="I20" s="3">
        <v>0</v>
      </c>
      <c r="K20" s="3">
        <v>0</v>
      </c>
      <c r="M20" s="3">
        <f t="shared" si="0"/>
        <v>0</v>
      </c>
      <c r="O20" s="3">
        <v>61297475400</v>
      </c>
      <c r="Q20" s="3">
        <v>0</v>
      </c>
      <c r="S20" s="3">
        <f t="shared" si="1"/>
        <v>61297475400</v>
      </c>
    </row>
    <row r="21" spans="1:21" ht="21" x14ac:dyDescent="0.25">
      <c r="A21" s="1" t="s">
        <v>21</v>
      </c>
      <c r="C21" s="2" t="s">
        <v>149</v>
      </c>
      <c r="E21" s="3">
        <v>6277074</v>
      </c>
      <c r="G21" s="3">
        <v>8800</v>
      </c>
      <c r="I21" s="3">
        <v>0</v>
      </c>
      <c r="K21" s="3">
        <v>0</v>
      </c>
      <c r="M21" s="3">
        <f t="shared" si="0"/>
        <v>0</v>
      </c>
      <c r="O21" s="3">
        <v>55238251200</v>
      </c>
      <c r="Q21" s="3">
        <v>306802279</v>
      </c>
      <c r="S21" s="3">
        <f>+O21-Q21</f>
        <v>54931448921</v>
      </c>
      <c r="U21" s="3"/>
    </row>
    <row r="22" spans="1:21" ht="21" x14ac:dyDescent="0.25">
      <c r="A22" s="1" t="s">
        <v>68</v>
      </c>
      <c r="C22" s="2" t="s">
        <v>6</v>
      </c>
      <c r="E22" s="3">
        <v>21000000</v>
      </c>
      <c r="G22" s="3">
        <v>560</v>
      </c>
      <c r="I22" s="3">
        <v>11760000000</v>
      </c>
      <c r="K22" s="3">
        <v>1689853372</v>
      </c>
      <c r="M22" s="3">
        <f t="shared" si="0"/>
        <v>10070146628</v>
      </c>
      <c r="O22" s="3">
        <v>11760000000</v>
      </c>
      <c r="Q22" s="3">
        <v>1689853372</v>
      </c>
      <c r="S22" s="3">
        <f t="shared" si="1"/>
        <v>10070146628</v>
      </c>
    </row>
    <row r="23" spans="1:21" ht="21" x14ac:dyDescent="0.25">
      <c r="A23" s="1" t="s">
        <v>37</v>
      </c>
      <c r="C23" s="2" t="s">
        <v>140</v>
      </c>
      <c r="E23" s="3">
        <v>285750</v>
      </c>
      <c r="G23" s="3">
        <v>4400</v>
      </c>
      <c r="I23" s="3">
        <v>0</v>
      </c>
      <c r="K23" s="3">
        <v>0</v>
      </c>
      <c r="M23" s="3">
        <f t="shared" si="0"/>
        <v>0</v>
      </c>
      <c r="O23" s="3">
        <v>1257300000</v>
      </c>
      <c r="Q23" s="3">
        <v>26141046</v>
      </c>
      <c r="S23" s="3">
        <f t="shared" si="1"/>
        <v>1231158954</v>
      </c>
    </row>
    <row r="24" spans="1:21" ht="21" x14ac:dyDescent="0.25">
      <c r="A24" s="1" t="s">
        <v>38</v>
      </c>
      <c r="C24" s="2" t="s">
        <v>150</v>
      </c>
      <c r="E24" s="3">
        <v>900000</v>
      </c>
      <c r="G24" s="3">
        <v>325</v>
      </c>
      <c r="I24" s="3">
        <v>0</v>
      </c>
      <c r="K24" s="3">
        <v>0</v>
      </c>
      <c r="M24" s="3">
        <f t="shared" si="0"/>
        <v>0</v>
      </c>
      <c r="O24" s="3">
        <v>292500000</v>
      </c>
      <c r="Q24" s="3">
        <v>7989674</v>
      </c>
      <c r="S24" s="3">
        <f t="shared" si="1"/>
        <v>284510326</v>
      </c>
    </row>
    <row r="25" spans="1:21" ht="21" x14ac:dyDescent="0.25">
      <c r="A25" s="1" t="s">
        <v>100</v>
      </c>
      <c r="C25" s="2" t="s">
        <v>100</v>
      </c>
      <c r="E25" s="2" t="s">
        <v>100</v>
      </c>
      <c r="G25" s="2" t="s">
        <v>100</v>
      </c>
      <c r="I25" s="4">
        <f>SUM(I8:I24)</f>
        <v>36017889040</v>
      </c>
      <c r="J25" s="1"/>
      <c r="K25" s="4">
        <f>SUM(K8:K24)</f>
        <v>4300039002</v>
      </c>
      <c r="L25" s="1"/>
      <c r="M25" s="4">
        <f>SUM(M8:M24)</f>
        <v>31717850038</v>
      </c>
      <c r="N25" s="1"/>
      <c r="O25" s="4">
        <f>SUM(O8:O24)</f>
        <v>1513640667519</v>
      </c>
      <c r="P25" s="1"/>
      <c r="Q25" s="4">
        <f>SUM(Q8:Q24)</f>
        <v>23216839588</v>
      </c>
      <c r="R25" s="1"/>
      <c r="S25" s="4">
        <f>SUM(S8:S24)</f>
        <v>1490423827931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4"/>
  <sheetViews>
    <sheetView rightToLeft="1" topLeftCell="A8" workbookViewId="0">
      <selection activeCell="M93" sqref="M93"/>
    </sheetView>
  </sheetViews>
  <sheetFormatPr defaultRowHeight="18.75" x14ac:dyDescent="0.25"/>
  <cols>
    <col min="1" max="1" width="18.5703125" style="2" customWidth="1"/>
    <col min="2" max="2" width="1" style="2" customWidth="1"/>
    <col min="3" max="3" width="26.5703125" style="2" customWidth="1"/>
    <col min="4" max="4" width="1" style="2" customWidth="1"/>
    <col min="5" max="5" width="26.5703125" style="2" customWidth="1"/>
    <col min="6" max="6" width="1" style="2" customWidth="1"/>
    <col min="7" max="7" width="26.5703125" style="2" customWidth="1"/>
    <col min="8" max="8" width="1" style="2" customWidth="1"/>
    <col min="9" max="9" width="26.5703125" style="2" customWidth="1"/>
    <col min="10" max="10" width="1" style="2" customWidth="1"/>
    <col min="11" max="11" width="9.140625" style="2" customWidth="1"/>
    <col min="12" max="16384" width="9.140625" style="2"/>
  </cols>
  <sheetData>
    <row r="2" spans="1:9" ht="26.25" x14ac:dyDescent="0.2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</row>
    <row r="3" spans="1:9" ht="26.25" x14ac:dyDescent="0.25">
      <c r="A3" s="21" t="s">
        <v>120</v>
      </c>
      <c r="B3" s="21" t="s">
        <v>120</v>
      </c>
      <c r="C3" s="21" t="s">
        <v>120</v>
      </c>
      <c r="D3" s="21" t="s">
        <v>120</v>
      </c>
      <c r="E3" s="21" t="s">
        <v>120</v>
      </c>
      <c r="F3" s="21" t="s">
        <v>120</v>
      </c>
      <c r="G3" s="21" t="s">
        <v>120</v>
      </c>
      <c r="H3" s="21" t="s">
        <v>120</v>
      </c>
      <c r="I3" s="21" t="s">
        <v>120</v>
      </c>
    </row>
    <row r="4" spans="1:9" ht="26.25" x14ac:dyDescent="0.2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</row>
    <row r="6" spans="1:9" ht="27" thickBot="1" x14ac:dyDescent="0.3">
      <c r="A6" s="20" t="s">
        <v>168</v>
      </c>
      <c r="B6" s="20" t="s">
        <v>168</v>
      </c>
      <c r="C6" s="20" t="s">
        <v>122</v>
      </c>
      <c r="D6" s="20" t="s">
        <v>122</v>
      </c>
      <c r="E6" s="20" t="s">
        <v>122</v>
      </c>
      <c r="G6" s="20" t="s">
        <v>123</v>
      </c>
      <c r="H6" s="20" t="s">
        <v>123</v>
      </c>
      <c r="I6" s="20" t="s">
        <v>123</v>
      </c>
    </row>
    <row r="7" spans="1:9" ht="51" customHeight="1" thickBot="1" x14ac:dyDescent="0.3">
      <c r="A7" s="20" t="s">
        <v>169</v>
      </c>
      <c r="C7" s="22" t="s">
        <v>170</v>
      </c>
      <c r="E7" s="14" t="s">
        <v>171</v>
      </c>
      <c r="G7" s="22" t="s">
        <v>170</v>
      </c>
      <c r="I7" s="14" t="s">
        <v>171</v>
      </c>
    </row>
    <row r="8" spans="1:9" ht="21" x14ac:dyDescent="0.25">
      <c r="A8" s="1" t="s">
        <v>112</v>
      </c>
      <c r="C8" s="3">
        <v>0</v>
      </c>
      <c r="E8" s="15">
        <f>+C8/$C$23</f>
        <v>0</v>
      </c>
      <c r="G8" s="3">
        <v>133799258</v>
      </c>
      <c r="I8" s="15">
        <f>+G8/$G$23</f>
        <v>4.0503792296188722E-4</v>
      </c>
    </row>
    <row r="9" spans="1:9" ht="21" x14ac:dyDescent="0.25">
      <c r="A9" s="1" t="s">
        <v>113</v>
      </c>
      <c r="C9" s="3">
        <v>6757</v>
      </c>
      <c r="E9" s="15">
        <f t="shared" ref="E9:E22" si="0">+C9/$C$23</f>
        <v>1.9901890935091106E-7</v>
      </c>
      <c r="G9" s="3">
        <v>7743780</v>
      </c>
      <c r="I9" s="15">
        <f t="shared" ref="I9:I22" si="1">+G9/$G$23</f>
        <v>2.3442017646120303E-5</v>
      </c>
    </row>
    <row r="10" spans="1:9" ht="21" x14ac:dyDescent="0.25">
      <c r="A10" s="1" t="s">
        <v>114</v>
      </c>
      <c r="C10" s="3">
        <v>2041563878</v>
      </c>
      <c r="E10" s="15">
        <f t="shared" si="0"/>
        <v>6.0131688081955965E-2</v>
      </c>
      <c r="G10" s="3">
        <v>46886134365</v>
      </c>
      <c r="I10" s="15">
        <f t="shared" si="1"/>
        <v>0.14193398949126879</v>
      </c>
    </row>
    <row r="11" spans="1:9" ht="21" x14ac:dyDescent="0.25">
      <c r="A11" s="1" t="s">
        <v>115</v>
      </c>
      <c r="C11" s="3">
        <v>1130272101</v>
      </c>
      <c r="E11" s="15">
        <f t="shared" si="0"/>
        <v>3.3290738613405771E-2</v>
      </c>
      <c r="G11" s="3">
        <v>8508004343</v>
      </c>
      <c r="I11" s="15">
        <f t="shared" si="1"/>
        <v>2.57554821988582E-2</v>
      </c>
    </row>
    <row r="12" spans="1:9" ht="21" x14ac:dyDescent="0.25">
      <c r="A12" s="1" t="s">
        <v>116</v>
      </c>
      <c r="C12" s="3">
        <v>19398</v>
      </c>
      <c r="E12" s="15">
        <f t="shared" si="0"/>
        <v>5.7134361456104377E-7</v>
      </c>
      <c r="G12" s="3">
        <v>291180</v>
      </c>
      <c r="I12" s="15">
        <f t="shared" si="1"/>
        <v>8.8146185689641355E-7</v>
      </c>
    </row>
    <row r="13" spans="1:9" ht="21" x14ac:dyDescent="0.25">
      <c r="A13" s="1" t="s">
        <v>116</v>
      </c>
      <c r="C13" s="3">
        <v>0</v>
      </c>
      <c r="E13" s="15">
        <f t="shared" si="0"/>
        <v>0</v>
      </c>
      <c r="G13" s="3">
        <v>34933060157</v>
      </c>
      <c r="I13" s="15">
        <f t="shared" si="1"/>
        <v>0.10574957096319576</v>
      </c>
    </row>
    <row r="14" spans="1:9" ht="21" x14ac:dyDescent="0.25">
      <c r="A14" s="1" t="s">
        <v>116</v>
      </c>
      <c r="C14" s="3">
        <v>0</v>
      </c>
      <c r="E14" s="15">
        <f t="shared" si="0"/>
        <v>0</v>
      </c>
      <c r="G14" s="3">
        <v>14942622950</v>
      </c>
      <c r="I14" s="15">
        <f t="shared" si="1"/>
        <v>4.5234398559001188E-2</v>
      </c>
    </row>
    <row r="15" spans="1:9" ht="21" x14ac:dyDescent="0.25">
      <c r="A15" s="1" t="s">
        <v>129</v>
      </c>
      <c r="C15" s="3">
        <v>0</v>
      </c>
      <c r="E15" s="15">
        <f t="shared" si="0"/>
        <v>0</v>
      </c>
      <c r="G15" s="3">
        <v>14881147540</v>
      </c>
      <c r="I15" s="15">
        <f t="shared" si="1"/>
        <v>4.5048299826079732E-2</v>
      </c>
    </row>
    <row r="16" spans="1:9" ht="21" x14ac:dyDescent="0.25">
      <c r="A16" s="1" t="s">
        <v>117</v>
      </c>
      <c r="C16" s="3">
        <v>2546526686</v>
      </c>
      <c r="E16" s="15">
        <f t="shared" si="0"/>
        <v>7.5004730454448706E-2</v>
      </c>
      <c r="G16" s="3">
        <v>38594341068</v>
      </c>
      <c r="I16" s="15">
        <f t="shared" si="1"/>
        <v>0.11683302267838723</v>
      </c>
    </row>
    <row r="17" spans="1:9" ht="21" x14ac:dyDescent="0.25">
      <c r="A17" s="1" t="s">
        <v>113</v>
      </c>
      <c r="C17" s="3">
        <v>0</v>
      </c>
      <c r="E17" s="15">
        <f t="shared" si="0"/>
        <v>0</v>
      </c>
      <c r="G17" s="3">
        <v>24657534245</v>
      </c>
      <c r="I17" s="15">
        <f t="shared" si="1"/>
        <v>7.4643436781662909E-2</v>
      </c>
    </row>
    <row r="18" spans="1:9" ht="21" x14ac:dyDescent="0.25">
      <c r="A18" s="1" t="s">
        <v>113</v>
      </c>
      <c r="C18" s="3">
        <v>0</v>
      </c>
      <c r="E18" s="15">
        <f t="shared" si="0"/>
        <v>0</v>
      </c>
      <c r="G18" s="3">
        <v>27082191784</v>
      </c>
      <c r="I18" s="15">
        <f t="shared" si="1"/>
        <v>8.198337474671831E-2</v>
      </c>
    </row>
    <row r="19" spans="1:9" ht="21" x14ac:dyDescent="0.25">
      <c r="A19" s="1" t="s">
        <v>113</v>
      </c>
      <c r="C19" s="3">
        <v>6520781864</v>
      </c>
      <c r="E19" s="15">
        <f t="shared" si="0"/>
        <v>0.19206140220341583</v>
      </c>
      <c r="G19" s="3">
        <v>28849315056</v>
      </c>
      <c r="I19" s="15">
        <f t="shared" si="1"/>
        <v>8.7332821002305869E-2</v>
      </c>
    </row>
    <row r="20" spans="1:9" ht="21" x14ac:dyDescent="0.25">
      <c r="A20" s="1" t="s">
        <v>116</v>
      </c>
      <c r="C20" s="3">
        <v>0</v>
      </c>
      <c r="E20" s="15">
        <f t="shared" si="0"/>
        <v>0</v>
      </c>
      <c r="G20" s="3">
        <v>32459016390</v>
      </c>
      <c r="I20" s="15">
        <f t="shared" si="1"/>
        <v>9.8260130710078039E-2</v>
      </c>
    </row>
    <row r="21" spans="1:9" ht="21" x14ac:dyDescent="0.25">
      <c r="A21" s="1" t="s">
        <v>118</v>
      </c>
      <c r="C21" s="3">
        <v>9184979787</v>
      </c>
      <c r="E21" s="15">
        <f t="shared" si="0"/>
        <v>0.27053199047194071</v>
      </c>
      <c r="G21" s="3">
        <v>31011619122</v>
      </c>
      <c r="I21" s="15">
        <f t="shared" si="1"/>
        <v>9.3878560947326217E-2</v>
      </c>
    </row>
    <row r="22" spans="1:9" ht="21.75" thickBot="1" x14ac:dyDescent="0.3">
      <c r="A22" s="1" t="s">
        <v>119</v>
      </c>
      <c r="C22" s="3">
        <v>12527397259</v>
      </c>
      <c r="E22" s="15">
        <f t="shared" si="0"/>
        <v>0.36897867981230908</v>
      </c>
      <c r="G22" s="3">
        <v>27390785230</v>
      </c>
      <c r="I22" s="15">
        <f t="shared" si="1"/>
        <v>8.2917550692652858E-2</v>
      </c>
    </row>
    <row r="23" spans="1:9" ht="21.75" thickBot="1" x14ac:dyDescent="0.3">
      <c r="A23" s="1" t="s">
        <v>100</v>
      </c>
      <c r="C23" s="4">
        <f>SUM(C8:C22)</f>
        <v>33951547730</v>
      </c>
      <c r="D23" s="1"/>
      <c r="E23" s="6">
        <f>SUM(E8:E22)</f>
        <v>1</v>
      </c>
      <c r="F23" s="1"/>
      <c r="G23" s="4">
        <f>SUM(G8:G22)</f>
        <v>330337606468</v>
      </c>
      <c r="I23" s="6">
        <f>SUM(I8:I22)</f>
        <v>1.0000000000000002</v>
      </c>
    </row>
    <row r="24" spans="1:9" ht="19.5" thickTop="1" x14ac:dyDescent="0.25"/>
  </sheetData>
  <mergeCells count="9">
    <mergeCell ref="G7"/>
    <mergeCell ref="G6:I6"/>
    <mergeCell ref="A2:I2"/>
    <mergeCell ref="A3:I3"/>
    <mergeCell ref="A4:I4"/>
    <mergeCell ref="A7"/>
    <mergeCell ref="A6:B6"/>
    <mergeCell ref="C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سپرده</vt:lpstr>
      <vt:lpstr>اوراق بهادار </vt:lpstr>
      <vt:lpstr>درآمدها</vt:lpstr>
      <vt:lpstr>سرمایه‌گذاری در سهام</vt:lpstr>
      <vt:lpstr>سرمایه‌گذاری در اوراق بهادار</vt:lpstr>
      <vt:lpstr>درآمد سود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2025-04-24T08:31:19Z</dcterms:created>
  <dcterms:modified xsi:type="dcterms:W3CDTF">2025-04-26T15:17:18Z</dcterms:modified>
</cp:coreProperties>
</file>