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3\"/>
    </mc:Choice>
  </mc:AlternateContent>
  <xr:revisionPtr revIDLastSave="0" documentId="13_ncr:1_{80F56321-9CAD-4BAC-8146-35A57299FC77}" xr6:coauthVersionLast="47" xr6:coauthVersionMax="47" xr10:uidLastSave="{00000000-0000-0000-0000-000000000000}"/>
  <bookViews>
    <workbookView xWindow="-120" yWindow="-120" windowWidth="29040" windowHeight="15720" tabRatio="946" activeTab="5" xr2:uid="{00000000-000D-0000-FFFF-FFFF00000000}"/>
  </bookViews>
  <sheets>
    <sheet name="سهام" sheetId="1" r:id="rId1"/>
    <sheet name="تبعی" sheetId="2" r:id="rId2"/>
    <sheet name="سپرده" sheetId="6" r:id="rId3"/>
    <sheet name="جمع درآمدها" sheetId="15" r:id="rId4"/>
    <sheet name="سایر درآمدها" sheetId="14" r:id="rId5"/>
    <sheet name="درآمد سود سهام" sheetId="8" r:id="rId6"/>
    <sheet name="سرمایه‌گذاری در سهام" sheetId="11" r:id="rId7"/>
    <sheet name="درآمد سپرده بانکی" sheetId="13" r:id="rId8"/>
    <sheet name="سود سپرده بانکی" sheetId="16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Y86" i="1"/>
  <c r="K19" i="6"/>
  <c r="G10" i="15"/>
  <c r="E8" i="15"/>
  <c r="E9" i="15"/>
  <c r="E7" i="15"/>
  <c r="D29" i="16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8" i="11"/>
  <c r="I8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S147" i="11"/>
  <c r="Q147" i="11"/>
  <c r="O147" i="11"/>
  <c r="M147" i="11"/>
  <c r="G147" i="11"/>
  <c r="E147" i="11"/>
  <c r="C147" i="11"/>
  <c r="I88" i="9"/>
  <c r="E88" i="9"/>
  <c r="G88" i="9"/>
  <c r="M88" i="9"/>
  <c r="O88" i="9"/>
  <c r="Q88" i="9"/>
  <c r="O10" i="10"/>
  <c r="Q10" i="10" s="1"/>
  <c r="Q9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" i="10"/>
  <c r="G10" i="10"/>
  <c r="E10" i="15" l="1"/>
  <c r="U147" i="11"/>
  <c r="K147" i="11"/>
  <c r="I147" i="11"/>
  <c r="Q106" i="10"/>
  <c r="I9" i="10" l="1"/>
  <c r="I11" i="10"/>
  <c r="I12" i="10"/>
  <c r="I13" i="10"/>
  <c r="I14" i="10"/>
  <c r="I8" i="10"/>
  <c r="F29" i="16"/>
  <c r="K29" i="13" l="1"/>
  <c r="G29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8" i="13"/>
  <c r="C8" i="15"/>
  <c r="L29" i="16" l="1"/>
  <c r="J29" i="16"/>
  <c r="H29" i="16"/>
  <c r="B29" i="16"/>
  <c r="E11" i="14" l="1"/>
  <c r="C11" i="14"/>
  <c r="C9" i="15" s="1"/>
  <c r="I29" i="13"/>
  <c r="E29" i="13"/>
  <c r="C7" i="15"/>
  <c r="O106" i="10"/>
  <c r="M106" i="10"/>
  <c r="E106" i="10"/>
  <c r="S37" i="8"/>
  <c r="Q37" i="8"/>
  <c r="O37" i="8"/>
  <c r="M37" i="8"/>
  <c r="K37" i="8"/>
  <c r="I37" i="8"/>
  <c r="I19" i="6"/>
  <c r="G19" i="6"/>
  <c r="E19" i="6"/>
  <c r="C19" i="6"/>
  <c r="W86" i="1"/>
  <c r="U86" i="1"/>
  <c r="O86" i="1"/>
  <c r="K86" i="1"/>
  <c r="G86" i="1"/>
  <c r="E86" i="1"/>
  <c r="I10" i="10"/>
  <c r="I106" i="10" s="1"/>
  <c r="G106" i="10"/>
</calcChain>
</file>

<file path=xl/sharedStrings.xml><?xml version="1.0" encoding="utf-8"?>
<sst xmlns="http://schemas.openxmlformats.org/spreadsheetml/2006/main" count="1281" uniqueCount="259">
  <si>
    <t>صندوق سرمایه‌گذاری مشترک امید توسعه مفید</t>
  </si>
  <si>
    <t>صورت وضعیت پورتفوی</t>
  </si>
  <si>
    <t>برای ماه منتهی به 1404/03/31</t>
  </si>
  <si>
    <t>نام شرکت</t>
  </si>
  <si>
    <t>1404/02/31</t>
  </si>
  <si>
    <t>تغییرات طی دوره</t>
  </si>
  <si>
    <t>1404/03/31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</si>
  <si>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</si>
  <si>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</si>
  <si>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</si>
  <si>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</si>
  <si>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</si>
  <si>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</si>
  <si>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</si>
  <si>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</si>
  <si>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یاساتایرورابر</t>
  </si>
  <si>
    <t>بانک خاورمیانه</t>
  </si>
  <si>
    <t>بانک سامان</t>
  </si>
  <si>
    <t>بین المللی توسعه ص. معادن غدیر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</si>
  <si>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</si>
  <si>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</si>
  <si>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</si>
  <si>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</si>
  <si>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</si>
  <si>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</si>
  <si>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</si>
  <si>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شیراز</t>
  </si>
  <si>
    <t>پخش هجرت</t>
  </si>
  <si>
    <t>تامین سرمایه کاردان</t>
  </si>
  <si>
    <t>تراکتورسازی ایران</t>
  </si>
  <si>
    <t>توزیع دارو پخش</t>
  </si>
  <si>
    <t>توسعه معادن وص.معدنی خاورمیانه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</si>
  <si>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</si>
  <si>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</si>
  <si>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</si>
  <si>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</si>
  <si>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تولیدات پتروشیمی قائد بصیر</t>
  </si>
  <si>
    <t>توکاریل</t>
  </si>
  <si>
    <t>ح . پارس‌ دارو</t>
  </si>
  <si>
    <t>ح توسعه معدنی و صنعتی صبانور</t>
  </si>
  <si>
    <t>حمل و نقل گهرترابر سیرجان</t>
  </si>
  <si>
    <t>داروپخش‌ (هلدینگ‌</t>
  </si>
  <si>
    <t>دامداری تلیسه نمونه</t>
  </si>
  <si>
    <t>دریایی و کشتیرانی خط دریابندر</t>
  </si>
  <si>
    <t>زغال سنگ پروده طبس</t>
  </si>
  <si>
    <t>س.ص.بازنشستگی کارکنان بانکها</t>
  </si>
  <si>
    <t>سرمایه گذاری تامین اجتماعی</t>
  </si>
  <si>
    <t>سرمایه گذاری دارویی تامین</t>
  </si>
  <si>
    <t>سرمایه‌ گذاری‌ آتیه‌ دماوند</t>
  </si>
  <si>
    <t>سرمایه‌گذاری‌ سپه‌</t>
  </si>
  <si>
    <t>سرمایه‌گذاری‌صندوق‌بازنشستگی‌</t>
  </si>
  <si>
    <t>سرمایه‌گذاری‌غدیر(هلدینگ‌</t>
  </si>
  <si>
    <t>سیمان ساوه</t>
  </si>
  <si>
    <t>سیمان فارس نو</t>
  </si>
  <si>
    <t>سیمان هرمزگان</t>
  </si>
  <si>
    <t>سیمان‌ شمال‌</t>
  </si>
  <si>
    <t>شرکت صنایع غذایی مینو شرق</t>
  </si>
  <si>
    <t>شمش طلا</t>
  </si>
  <si>
    <t>صبا فولاد خلیج فارس</t>
  </si>
  <si>
    <t>صنایع الکترونیک مادیران</t>
  </si>
  <si>
    <t>صنایع پتروشیمی کرمانشاه</t>
  </si>
  <si>
    <t>صنایع فروآلیاژ ایران</t>
  </si>
  <si>
    <t>صنایع‌ کاشی‌ و سرامیک‌ سینا</t>
  </si>
  <si>
    <t>صنعتی دوده فام</t>
  </si>
  <si>
    <t>فولاد آلیاژی ایران</t>
  </si>
  <si>
    <t>فولاد سیرجان ایرانیان</t>
  </si>
  <si>
    <t>فولاد مبارکه اصفهان</t>
  </si>
  <si>
    <t>فولاد کاوه جنوب کیش</t>
  </si>
  <si>
    <t>گ.مدیریت ارزش سرمایه ص ب کشوری</t>
  </si>
  <si>
    <t>گروه توسعه مالی مهرآیندگان</t>
  </si>
  <si>
    <t>گروه مالی صبا تامین</t>
  </si>
  <si>
    <t>گروه‌صنعتی‌سپاهان‌</t>
  </si>
  <si>
    <t>گسترش سوخت سبززاگرس(سهامی عام)</t>
  </si>
  <si>
    <t>گلتاش‌</t>
  </si>
  <si>
    <t>مبین انرژی خلیج فارس</t>
  </si>
  <si>
    <t>مدیریت نیروگاهی ایرانیان مپنا</t>
  </si>
  <si>
    <t>معدنی و صنعتی گل گهر</t>
  </si>
  <si>
    <t>ملی  صنایع  مس  ایران</t>
  </si>
  <si>
    <t>موتوژن‌</t>
  </si>
  <si>
    <t>نفت سپاهان</t>
  </si>
  <si>
    <t>نوردوقطعات‌ فولادی‌</t>
  </si>
  <si>
    <t>کاشی‌ پارس‌</t>
  </si>
  <si>
    <t>کشت و دام قیام اصفهان</t>
  </si>
  <si>
    <t>کشت و دامداری فکا</t>
  </si>
  <si>
    <t>کشت و صنعت جوین</t>
  </si>
  <si>
    <t>کشت و صنعت دشت خرم دره</t>
  </si>
  <si>
    <t>کویر تایر</t>
  </si>
  <si>
    <t>پتروشیمی تندگویان</t>
  </si>
  <si>
    <t>داروسازی شهید قاضی</t>
  </si>
  <si>
    <t>صنایع غذایی رضوی</t>
  </si>
  <si>
    <t>پویا</t>
  </si>
  <si>
    <t>مولد نیروگاهی تجارت فارس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</si>
  <si>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</si>
  <si>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</si>
  <si>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</si>
  <si>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</si>
  <si>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</si>
  <si>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</si>
  <si>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</si>
  <si>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</si>
  <si>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</si>
  <si>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</si>
  <si>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</si>
  <si>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</si>
  <si>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</si>
  <si>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</si>
  <si>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4491619461</t>
  </si>
  <si>
    <t>بانک پاسارگاد هفت تیر</t>
  </si>
  <si>
    <t>207-8100-15888888-1</t>
  </si>
  <si>
    <t xml:space="preserve">بانک خاورمیانه ظفر </t>
  </si>
  <si>
    <t>1009-10-810-707074687</t>
  </si>
  <si>
    <t>بانک صادرات بورس کالا</t>
  </si>
  <si>
    <t>0219067620003</t>
  </si>
  <si>
    <t>بانک ملت مستقل</t>
  </si>
  <si>
    <t>2861477514</t>
  </si>
  <si>
    <t>بانک ملت مستقل مرکزی</t>
  </si>
  <si>
    <t>2874914171</t>
  </si>
  <si>
    <t xml:space="preserve">بانک ملت مستقل </t>
  </si>
  <si>
    <t>2876334395</t>
  </si>
  <si>
    <t>1404/02/22</t>
  </si>
  <si>
    <t>بانک ملت چهارراه جهان کودک</t>
  </si>
  <si>
    <t>2878998384</t>
  </si>
  <si>
    <t>2880581495</t>
  </si>
  <si>
    <t>2882002334</t>
  </si>
  <si>
    <t>بانک صادرات سپهبد قرنی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</si>
  <si>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</si>
  <si>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</si>
  <si>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</si>
  <si>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</si>
  <si>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</si>
  <si>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</si>
  <si>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</si>
  <si>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</si>
  <si>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</si>
  <si>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بانک خاورمیانه آفریقا</t>
  </si>
  <si>
    <t xml:space="preserve">بانک صادرات سپهبد قرنی  </t>
  </si>
  <si>
    <t xml:space="preserve">بانک صادرات بورس کالا	</t>
  </si>
  <si>
    <t>بانک صادرات طالقانی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</si>
  <si>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</si>
  <si>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</si>
  <si>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</si>
  <si>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</si>
  <si>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</si>
  <si>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</si>
  <si>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1404/01/27</t>
  </si>
  <si>
    <t>1403/09/25</t>
  </si>
  <si>
    <t>1404/03/10</t>
  </si>
  <si>
    <t>1403/12/25</t>
  </si>
  <si>
    <t>1403/12/08</t>
  </si>
  <si>
    <t>1403/12/20</t>
  </si>
  <si>
    <t>1404/03/13</t>
  </si>
  <si>
    <t>1403/12/23</t>
  </si>
  <si>
    <t>1403/11/13</t>
  </si>
  <si>
    <t>1404/02/23</t>
  </si>
  <si>
    <t>گسترش نفت و گاز پارسیان</t>
  </si>
  <si>
    <t>1403/10/19</t>
  </si>
  <si>
    <t>1403/09/10</t>
  </si>
  <si>
    <t>1404/03/03</t>
  </si>
  <si>
    <t>1404/03/01</t>
  </si>
  <si>
    <t>1403/07/10</t>
  </si>
  <si>
    <t>1403/12/05</t>
  </si>
  <si>
    <t>مدیریت صنعت شوینده ت.ص.بهشهر</t>
  </si>
  <si>
    <t>1404/01/20</t>
  </si>
  <si>
    <t>پتروشیمی جم پیلن</t>
  </si>
  <si>
    <t>1404/02/15</t>
  </si>
  <si>
    <t>1404/02/30</t>
  </si>
  <si>
    <t>1403/07/30</t>
  </si>
  <si>
    <t>1403/12/06</t>
  </si>
  <si>
    <t>1404/01/31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</si>
  <si>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</si>
  <si>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</si>
  <si>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</si>
  <si>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</si>
  <si>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</si>
  <si>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بانک ملت</t>
  </si>
  <si>
    <t>ح . حمل و نقل گهرترابر سیرجان</t>
  </si>
  <si>
    <t>کشتیرانی جمهوری اسلامی ایران</t>
  </si>
  <si>
    <t>بانک صادرات ایران</t>
  </si>
  <si>
    <t>ایران‌ خودرو</t>
  </si>
  <si>
    <t>سیمان ممتازان کرمان</t>
  </si>
  <si>
    <t>نورایستا پلاستیک</t>
  </si>
  <si>
    <t>مس‌ شهیدباهنر</t>
  </si>
  <si>
    <t>ح.زغال سنگ پروده طبس</t>
  </si>
  <si>
    <t>دارویی و نهاده های زاگرس دارو</t>
  </si>
  <si>
    <t>ح.توسعه م وص.معدنی خاورمیانه</t>
  </si>
  <si>
    <t>گروه‌بهمن‌</t>
  </si>
  <si>
    <t>سرمایه گذاری صدرتامین</t>
  </si>
  <si>
    <t>بهمن  دیزل</t>
  </si>
  <si>
    <t>ح . توسعه‌معادن‌وفلزات‌</t>
  </si>
  <si>
    <t>پارس‌ مینو</t>
  </si>
  <si>
    <t>سایپا</t>
  </si>
  <si>
    <t>قاسم ایران</t>
  </si>
  <si>
    <t>سیمان فارس و خوزستان</t>
  </si>
  <si>
    <t>تولیدی چدن سازان</t>
  </si>
  <si>
    <t>تولیدی برنا باطری</t>
  </si>
  <si>
    <t>بیمه اتکایی ایران معین</t>
  </si>
  <si>
    <t>کانی کربن طبس</t>
  </si>
  <si>
    <t>صنایع ارتباطی آوا</t>
  </si>
  <si>
    <t>ح . معدنی و صنعتی گل گهر</t>
  </si>
  <si>
    <t>ح . موتوژن‌</t>
  </si>
  <si>
    <t>سیمان خوزستان</t>
  </si>
  <si>
    <t>پتروشیمی زاگرس</t>
  </si>
  <si>
    <t>نفت  بهران</t>
  </si>
  <si>
    <t>بانک تجارت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</si>
  <si>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</si>
  <si>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</si>
  <si>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</si>
  <si>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</si>
  <si>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</si>
  <si>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</si>
  <si>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</si>
  <si>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</si>
  <si>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100960935000000712</t>
  </si>
  <si>
    <t>0407313019003</t>
  </si>
  <si>
    <t>0407331272008</t>
  </si>
  <si>
    <t>0407352615002</t>
  </si>
  <si>
    <t>0407385594006</t>
  </si>
  <si>
    <t>207303158888881</t>
  </si>
  <si>
    <t>207303158888882</t>
  </si>
  <si>
    <t>207303158888883</t>
  </si>
  <si>
    <t>0407520049007</t>
  </si>
  <si>
    <t>0407595752004</t>
  </si>
  <si>
    <t>0407600171002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</si>
  <si>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</si>
  <si>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</si>
  <si>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</si>
  <si>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</si>
  <si>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</si>
  <si>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</si>
  <si>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1.00090208910059</t>
  </si>
  <si>
    <t>سایر درآمد ها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</si>
  <si>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</si>
  <si>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</si>
  <si>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</si>
  <si>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</si>
  <si>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</si>
  <si>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</si>
  <si>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</si>
  <si>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</si>
  <si>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</si>
  <si>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</si>
  <si>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</si>
  <si>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</si>
  <si>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</si>
  <si>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</si>
  <si>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</si>
  <si>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</si>
  <si>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</si>
  <si>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</si>
  <si>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</si>
  <si>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</si>
  <si>
    <t>اختیارخ خساپا-3000-1403/11/24</t>
  </si>
  <si>
    <t>اختیارخ وبملت-2400-1403/11/24</t>
  </si>
  <si>
    <t>اختیارخ وبملت-2600-1403/11/24</t>
  </si>
  <si>
    <t>ارزشیابی اوراق اختیارخ شستا-1500-1404/04/11</t>
  </si>
  <si>
    <t>ارزشیابی اوراق اختیارخ شستا-1600-1404/04/11</t>
  </si>
  <si>
    <t>ارزشیابی اوراق اختیارخ شستا-1400-1404/05/15</t>
  </si>
  <si>
    <t>-</t>
  </si>
  <si>
    <t>ح-پارس دارو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</si>
</sst>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%"/>
  </numFmts>
  <fonts count="6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0" fontId="1" fillId="0" borderId="0" xfId="1" applyNumberFormat="1" applyFont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3" fontId="5" fillId="0" borderId="0" xfId="0" applyNumberFormat="1" applyFont="1"/>
    <xf numFmtId="9" fontId="1" fillId="0" borderId="0" xfId="1" applyNumberFormat="1" applyFont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6"/>
  <sheetViews>
    <sheetView rightToLeft="1" topLeftCell="A53" zoomScale="70" zoomScaleNormal="70" workbookViewId="0">
      <selection activeCell="Y86" sqref="Y86"/>
    </sheetView>
  </sheetViews>
  <sheetFormatPr defaultRowHeight="18.75" x14ac:dyDescent="0.25"/>
  <cols>
    <col min="1" max="1" width="23" style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3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20" style="1" customWidth="1"/>
    <col min="18" max="18" width="1" style="1" customWidth="1"/>
    <col min="19" max="19" width="17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  <c r="V2" s="14" t="s">
        <v>0</v>
      </c>
      <c r="W2" s="14" t="s">
        <v>0</v>
      </c>
      <c r="X2" s="14" t="s">
        <v>0</v>
      </c>
      <c r="Y2" s="14" t="s">
        <v>0</v>
      </c>
    </row>
    <row r="3" spans="1:25" ht="26.25" x14ac:dyDescent="0.25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 t="s">
        <v>1</v>
      </c>
      <c r="R3" s="14" t="s">
        <v>1</v>
      </c>
      <c r="S3" s="14" t="s">
        <v>1</v>
      </c>
      <c r="T3" s="14" t="s">
        <v>1</v>
      </c>
      <c r="U3" s="14" t="s">
        <v>1</v>
      </c>
      <c r="V3" s="14" t="s">
        <v>1</v>
      </c>
      <c r="W3" s="14" t="s">
        <v>1</v>
      </c>
      <c r="X3" s="14" t="s">
        <v>1</v>
      </c>
      <c r="Y3" s="14" t="s">
        <v>1</v>
      </c>
    </row>
    <row r="4" spans="1:25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  <c r="V4" s="14" t="s">
        <v>2</v>
      </c>
      <c r="W4" s="14" t="s">
        <v>2</v>
      </c>
      <c r="X4" s="14" t="s">
        <v>2</v>
      </c>
      <c r="Y4" s="14" t="s">
        <v>2</v>
      </c>
    </row>
    <row r="6" spans="1:25" ht="26.25" x14ac:dyDescent="0.25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6.25" x14ac:dyDescent="0.25">
      <c r="A7" s="13" t="s">
        <v>3</v>
      </c>
      <c r="C7" s="13" t="s">
        <v>7</v>
      </c>
      <c r="E7" s="13" t="s">
        <v>8</v>
      </c>
      <c r="G7" s="13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6.25" x14ac:dyDescent="0.2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ht="21" x14ac:dyDescent="0.25">
      <c r="A9" s="2" t="s">
        <v>15</v>
      </c>
      <c r="C9" s="1">
        <v>7989424</v>
      </c>
      <c r="E9" s="1">
        <v>115279708248</v>
      </c>
      <c r="G9" s="1">
        <v>143351059035.95999</v>
      </c>
      <c r="I9" s="1">
        <v>0</v>
      </c>
      <c r="K9" s="1">
        <v>0</v>
      </c>
      <c r="M9" s="1">
        <v>0</v>
      </c>
      <c r="O9" s="1">
        <v>0</v>
      </c>
      <c r="Q9" s="1">
        <v>7989424</v>
      </c>
      <c r="S9" s="1">
        <v>16530</v>
      </c>
      <c r="U9" s="1">
        <v>115279708248</v>
      </c>
      <c r="W9" s="1">
        <v>131279390906.616</v>
      </c>
      <c r="Y9" s="7">
        <v>3.8038953639139643E-3</v>
      </c>
    </row>
    <row r="10" spans="1:25" ht="21" x14ac:dyDescent="0.25">
      <c r="A10" s="2" t="s">
        <v>16</v>
      </c>
      <c r="C10" s="1">
        <v>197908791</v>
      </c>
      <c r="E10" s="1">
        <v>728836985277</v>
      </c>
      <c r="G10" s="1">
        <v>853616822996.31299</v>
      </c>
      <c r="I10" s="1">
        <v>221147985</v>
      </c>
      <c r="K10" s="1">
        <v>932731140204</v>
      </c>
      <c r="M10" s="1">
        <v>0</v>
      </c>
      <c r="O10" s="1">
        <v>0</v>
      </c>
      <c r="Q10" s="1">
        <v>419056776</v>
      </c>
      <c r="S10" s="1">
        <v>4190</v>
      </c>
      <c r="U10" s="1">
        <v>1661568125481</v>
      </c>
      <c r="W10" s="1">
        <v>1745400596485.9299</v>
      </c>
      <c r="Y10" s="7">
        <v>5.0573979596449353E-2</v>
      </c>
    </row>
    <row r="11" spans="1:25" ht="21" x14ac:dyDescent="0.25">
      <c r="A11" s="2" t="s">
        <v>17</v>
      </c>
      <c r="C11" s="1">
        <v>9094366</v>
      </c>
      <c r="E11" s="1">
        <v>19825904230</v>
      </c>
      <c r="G11" s="1">
        <v>22672958341.928398</v>
      </c>
      <c r="I11" s="1">
        <v>0</v>
      </c>
      <c r="K11" s="1">
        <v>0</v>
      </c>
      <c r="M11" s="1">
        <v>0</v>
      </c>
      <c r="O11" s="1">
        <v>0</v>
      </c>
      <c r="Q11" s="1">
        <v>9094366</v>
      </c>
      <c r="S11" s="1">
        <v>2741</v>
      </c>
      <c r="U11" s="1">
        <v>19825904230</v>
      </c>
      <c r="W11" s="1">
        <v>24779337645.624298</v>
      </c>
      <c r="Y11" s="7">
        <v>7.1799546707295684E-4</v>
      </c>
    </row>
    <row r="12" spans="1:25" ht="21" x14ac:dyDescent="0.25">
      <c r="A12" s="2" t="s">
        <v>18</v>
      </c>
      <c r="C12" s="1">
        <v>33241060</v>
      </c>
      <c r="E12" s="1">
        <v>147822468951</v>
      </c>
      <c r="G12" s="1">
        <v>146646057525.534</v>
      </c>
      <c r="I12" s="1">
        <v>23654530</v>
      </c>
      <c r="K12" s="1">
        <v>101802907143</v>
      </c>
      <c r="M12" s="1">
        <v>0</v>
      </c>
      <c r="O12" s="1">
        <v>0</v>
      </c>
      <c r="Q12" s="1">
        <v>56895590</v>
      </c>
      <c r="S12" s="1">
        <v>4316</v>
      </c>
      <c r="U12" s="1">
        <v>249625376094</v>
      </c>
      <c r="W12" s="1">
        <v>244100276309.68201</v>
      </c>
      <c r="Y12" s="7">
        <v>7.0729449837638033E-3</v>
      </c>
    </row>
    <row r="13" spans="1:25" ht="21" x14ac:dyDescent="0.25">
      <c r="A13" s="2" t="s">
        <v>19</v>
      </c>
      <c r="C13" s="1">
        <v>2103914</v>
      </c>
      <c r="E13" s="1">
        <v>103919877149</v>
      </c>
      <c r="G13" s="1">
        <v>70668261098.343002</v>
      </c>
      <c r="I13" s="1">
        <v>0</v>
      </c>
      <c r="K13" s="1">
        <v>0</v>
      </c>
      <c r="M13" s="1">
        <v>0</v>
      </c>
      <c r="O13" s="1">
        <v>0</v>
      </c>
      <c r="Q13" s="1">
        <v>2103914</v>
      </c>
      <c r="S13" s="1">
        <v>33600</v>
      </c>
      <c r="U13" s="1">
        <v>103919877149</v>
      </c>
      <c r="W13" s="1">
        <v>70270895913.119995</v>
      </c>
      <c r="Y13" s="7">
        <v>2.0361393615250752E-3</v>
      </c>
    </row>
    <row r="14" spans="1:25" ht="21" x14ac:dyDescent="0.25">
      <c r="A14" s="2" t="s">
        <v>20</v>
      </c>
      <c r="C14" s="1">
        <v>9906309</v>
      </c>
      <c r="E14" s="1">
        <v>189084537227</v>
      </c>
      <c r="G14" s="1">
        <v>307927149249.54199</v>
      </c>
      <c r="I14" s="1">
        <v>28375613</v>
      </c>
      <c r="K14" s="1">
        <v>0</v>
      </c>
      <c r="M14" s="1">
        <v>-8397195</v>
      </c>
      <c r="O14" s="1">
        <v>287464369587</v>
      </c>
      <c r="Q14" s="1">
        <v>29884727</v>
      </c>
      <c r="S14" s="1">
        <v>37230</v>
      </c>
      <c r="U14" s="1">
        <v>570383017884</v>
      </c>
      <c r="W14" s="1">
        <v>1105988366312.05</v>
      </c>
      <c r="Y14" s="7">
        <v>3.2046644870174862E-2</v>
      </c>
    </row>
    <row r="15" spans="1:25" ht="21" x14ac:dyDescent="0.25">
      <c r="A15" s="2" t="s">
        <v>21</v>
      </c>
      <c r="C15" s="1">
        <v>142804426</v>
      </c>
      <c r="E15" s="1">
        <v>554717829080</v>
      </c>
      <c r="G15" s="1">
        <v>596493816073.59094</v>
      </c>
      <c r="I15" s="1">
        <v>38000000</v>
      </c>
      <c r="K15" s="1">
        <v>149060025280</v>
      </c>
      <c r="M15" s="1">
        <v>0</v>
      </c>
      <c r="O15" s="1">
        <v>0</v>
      </c>
      <c r="Q15" s="1">
        <v>180804426</v>
      </c>
      <c r="S15" s="1">
        <v>4023</v>
      </c>
      <c r="U15" s="1">
        <v>703777854360</v>
      </c>
      <c r="W15" s="1">
        <v>723048317373.50195</v>
      </c>
      <c r="Y15" s="7">
        <v>2.0950738142130172E-2</v>
      </c>
    </row>
    <row r="16" spans="1:25" ht="21" x14ac:dyDescent="0.25">
      <c r="A16" s="2" t="s">
        <v>22</v>
      </c>
      <c r="C16" s="1">
        <v>63748073</v>
      </c>
      <c r="E16" s="1">
        <v>591900165278</v>
      </c>
      <c r="G16" s="1">
        <v>665372105639.32495</v>
      </c>
      <c r="I16" s="1">
        <v>0</v>
      </c>
      <c r="K16" s="1">
        <v>0</v>
      </c>
      <c r="M16" s="1">
        <v>0</v>
      </c>
      <c r="O16" s="1">
        <v>0</v>
      </c>
      <c r="Q16" s="1">
        <v>63748073</v>
      </c>
      <c r="S16" s="1">
        <v>10710</v>
      </c>
      <c r="U16" s="1">
        <v>591900165278</v>
      </c>
      <c r="W16" s="1">
        <v>678679547752.11096</v>
      </c>
      <c r="Y16" s="7">
        <v>1.9665127690254816E-2</v>
      </c>
    </row>
    <row r="17" spans="1:25" ht="21" x14ac:dyDescent="0.25">
      <c r="A17" s="2" t="s">
        <v>23</v>
      </c>
      <c r="C17" s="1">
        <v>31285462</v>
      </c>
      <c r="E17" s="1">
        <v>481230443554</v>
      </c>
      <c r="G17" s="1">
        <v>739541675056.15796</v>
      </c>
      <c r="I17" s="1">
        <v>0</v>
      </c>
      <c r="K17" s="1">
        <v>0</v>
      </c>
      <c r="M17" s="1">
        <v>0</v>
      </c>
      <c r="O17" s="1">
        <v>0</v>
      </c>
      <c r="Q17" s="1">
        <v>31285462</v>
      </c>
      <c r="S17" s="1">
        <v>21030</v>
      </c>
      <c r="U17" s="1">
        <v>481230443554</v>
      </c>
      <c r="W17" s="1">
        <v>654018562928.13306</v>
      </c>
      <c r="Y17" s="7">
        <v>1.895056156381528E-2</v>
      </c>
    </row>
    <row r="18" spans="1:25" ht="21" x14ac:dyDescent="0.25">
      <c r="A18" s="2" t="s">
        <v>24</v>
      </c>
      <c r="C18" s="1">
        <v>5505139</v>
      </c>
      <c r="E18" s="1">
        <v>116678891945</v>
      </c>
      <c r="G18" s="1">
        <v>151585020815.715</v>
      </c>
      <c r="I18" s="1">
        <v>0</v>
      </c>
      <c r="K18" s="1">
        <v>0</v>
      </c>
      <c r="M18" s="1">
        <v>0</v>
      </c>
      <c r="O18" s="1">
        <v>0</v>
      </c>
      <c r="Q18" s="1">
        <v>5505139</v>
      </c>
      <c r="S18" s="1">
        <v>31150</v>
      </c>
      <c r="U18" s="1">
        <v>116678891945</v>
      </c>
      <c r="W18" s="1">
        <v>170464743624.892</v>
      </c>
      <c r="Y18" s="7">
        <v>4.9393133492427761E-3</v>
      </c>
    </row>
    <row r="19" spans="1:25" ht="21" x14ac:dyDescent="0.25">
      <c r="A19" s="2" t="s">
        <v>25</v>
      </c>
      <c r="C19" s="1">
        <v>3402614</v>
      </c>
      <c r="E19" s="1">
        <v>252665539275</v>
      </c>
      <c r="G19" s="1">
        <v>950817594051.83704</v>
      </c>
      <c r="I19" s="1">
        <v>0</v>
      </c>
      <c r="K19" s="1">
        <v>0</v>
      </c>
      <c r="M19" s="1">
        <v>0</v>
      </c>
      <c r="O19" s="1">
        <v>0</v>
      </c>
      <c r="Q19" s="1">
        <v>3402614</v>
      </c>
      <c r="S19" s="1">
        <v>267740</v>
      </c>
      <c r="U19" s="1">
        <v>252665539275</v>
      </c>
      <c r="W19" s="1">
        <v>905595327919.45801</v>
      </c>
      <c r="Y19" s="7">
        <v>2.6240142079158351E-2</v>
      </c>
    </row>
    <row r="20" spans="1:25" ht="21" x14ac:dyDescent="0.25">
      <c r="A20" s="2" t="s">
        <v>26</v>
      </c>
      <c r="C20" s="1">
        <v>10083993</v>
      </c>
      <c r="E20" s="1">
        <v>253446531474</v>
      </c>
      <c r="G20" s="1">
        <v>361866156023.565</v>
      </c>
      <c r="I20" s="1">
        <v>0</v>
      </c>
      <c r="K20" s="1">
        <v>0</v>
      </c>
      <c r="M20" s="1">
        <v>0</v>
      </c>
      <c r="O20" s="1">
        <v>0</v>
      </c>
      <c r="Q20" s="1">
        <v>10083993</v>
      </c>
      <c r="S20" s="1">
        <v>35840</v>
      </c>
      <c r="U20" s="1">
        <v>253446531474</v>
      </c>
      <c r="W20" s="1">
        <v>359259917780.73602</v>
      </c>
      <c r="Y20" s="7">
        <v>1.0409761397037247E-2</v>
      </c>
    </row>
    <row r="21" spans="1:25" ht="21" x14ac:dyDescent="0.25">
      <c r="A21" s="2" t="s">
        <v>27</v>
      </c>
      <c r="C21" s="1">
        <v>5401936</v>
      </c>
      <c r="E21" s="1">
        <v>204300030953</v>
      </c>
      <c r="G21" s="1">
        <v>171564933661.56</v>
      </c>
      <c r="I21" s="1">
        <v>64316800</v>
      </c>
      <c r="K21" s="1">
        <v>0</v>
      </c>
      <c r="M21" s="1">
        <v>0</v>
      </c>
      <c r="O21" s="1">
        <v>0</v>
      </c>
      <c r="Q21" s="1">
        <v>69718736</v>
      </c>
      <c r="S21" s="1">
        <v>2541</v>
      </c>
      <c r="U21" s="1">
        <v>204300030953</v>
      </c>
      <c r="W21" s="1">
        <v>176101234092.353</v>
      </c>
      <c r="Y21" s="7">
        <v>5.1026338812002383E-3</v>
      </c>
    </row>
    <row r="22" spans="1:25" ht="21" x14ac:dyDescent="0.25">
      <c r="A22" s="2" t="s">
        <v>28</v>
      </c>
      <c r="C22" s="1">
        <v>759219</v>
      </c>
      <c r="E22" s="1">
        <v>1595030800</v>
      </c>
      <c r="G22" s="1">
        <v>1578835845.4194</v>
      </c>
      <c r="I22" s="1">
        <v>0</v>
      </c>
      <c r="K22" s="1">
        <v>0</v>
      </c>
      <c r="M22" s="1">
        <v>0</v>
      </c>
      <c r="O22" s="1">
        <v>0</v>
      </c>
      <c r="Q22" s="1">
        <v>759219</v>
      </c>
      <c r="S22" s="1">
        <v>2090</v>
      </c>
      <c r="U22" s="1">
        <v>1595030800</v>
      </c>
      <c r="W22" s="1">
        <v>1577326442.1255</v>
      </c>
      <c r="Y22" s="7">
        <v>4.5703934937115248E-5</v>
      </c>
    </row>
    <row r="23" spans="1:25" ht="21" x14ac:dyDescent="0.25">
      <c r="A23" s="2" t="s">
        <v>29</v>
      </c>
      <c r="C23" s="1">
        <v>63868820</v>
      </c>
      <c r="E23" s="1">
        <v>138840005599</v>
      </c>
      <c r="G23" s="1">
        <v>365060602995.75</v>
      </c>
      <c r="I23" s="1">
        <v>0</v>
      </c>
      <c r="K23" s="1">
        <v>0</v>
      </c>
      <c r="M23" s="1">
        <v>0</v>
      </c>
      <c r="O23" s="1">
        <v>0</v>
      </c>
      <c r="Q23" s="1">
        <v>63868820</v>
      </c>
      <c r="S23" s="1">
        <v>5220</v>
      </c>
      <c r="U23" s="1">
        <v>138840005599</v>
      </c>
      <c r="W23" s="1">
        <v>331411538719.62</v>
      </c>
      <c r="Y23" s="7">
        <v>9.6028387013153294E-3</v>
      </c>
    </row>
    <row r="24" spans="1:25" ht="21" x14ac:dyDescent="0.25">
      <c r="A24" s="2" t="s">
        <v>30</v>
      </c>
      <c r="C24" s="1">
        <v>175343766</v>
      </c>
      <c r="E24" s="1">
        <v>321625628858</v>
      </c>
      <c r="G24" s="1">
        <v>300494011301.125</v>
      </c>
      <c r="I24" s="1">
        <v>0</v>
      </c>
      <c r="K24" s="1">
        <v>0</v>
      </c>
      <c r="M24" s="1">
        <v>0</v>
      </c>
      <c r="O24" s="1">
        <v>0</v>
      </c>
      <c r="Q24" s="1">
        <v>175343766</v>
      </c>
      <c r="S24" s="1">
        <v>1653</v>
      </c>
      <c r="U24" s="1">
        <v>321625628858</v>
      </c>
      <c r="W24" s="1">
        <v>288118677889.07202</v>
      </c>
      <c r="Y24" s="7">
        <v>8.3484033214236125E-3</v>
      </c>
    </row>
    <row r="25" spans="1:25" ht="21" x14ac:dyDescent="0.25">
      <c r="A25" s="2" t="s">
        <v>31</v>
      </c>
      <c r="C25" s="1">
        <v>69000000</v>
      </c>
      <c r="E25" s="1">
        <v>299240251326</v>
      </c>
      <c r="G25" s="1">
        <v>316746080100</v>
      </c>
      <c r="I25" s="1">
        <v>0</v>
      </c>
      <c r="K25" s="1">
        <v>0</v>
      </c>
      <c r="M25" s="1">
        <v>0</v>
      </c>
      <c r="O25" s="1">
        <v>0</v>
      </c>
      <c r="Q25" s="1">
        <v>69000000</v>
      </c>
      <c r="S25" s="1">
        <v>4643</v>
      </c>
      <c r="U25" s="1">
        <v>299240251326</v>
      </c>
      <c r="W25" s="1">
        <v>318460816350</v>
      </c>
      <c r="Y25" s="7">
        <v>9.22758412067687E-3</v>
      </c>
    </row>
    <row r="26" spans="1:25" ht="21" x14ac:dyDescent="0.25">
      <c r="A26" s="2" t="s">
        <v>32</v>
      </c>
      <c r="C26" s="1">
        <v>173085859</v>
      </c>
      <c r="E26" s="1">
        <v>398823279426</v>
      </c>
      <c r="G26" s="1">
        <v>406396267604.20001</v>
      </c>
      <c r="I26" s="1">
        <v>0</v>
      </c>
      <c r="K26" s="1">
        <v>0</v>
      </c>
      <c r="M26" s="1">
        <v>0</v>
      </c>
      <c r="O26" s="1">
        <v>0</v>
      </c>
      <c r="Q26" s="1">
        <v>173085859</v>
      </c>
      <c r="S26" s="1">
        <v>2205</v>
      </c>
      <c r="U26" s="1">
        <v>398823279426</v>
      </c>
      <c r="W26" s="1">
        <v>379383475896.38501</v>
      </c>
      <c r="Y26" s="7">
        <v>1.0992852991939769E-2</v>
      </c>
    </row>
    <row r="27" spans="1:25" ht="21" x14ac:dyDescent="0.25">
      <c r="A27" s="2" t="s">
        <v>33</v>
      </c>
      <c r="C27" s="1">
        <v>64693925</v>
      </c>
      <c r="E27" s="1">
        <v>266378518493</v>
      </c>
      <c r="G27" s="1">
        <v>249840450028.181</v>
      </c>
      <c r="I27" s="1">
        <v>34274927</v>
      </c>
      <c r="K27" s="1">
        <v>0</v>
      </c>
      <c r="M27" s="1">
        <v>0</v>
      </c>
      <c r="O27" s="1">
        <v>0</v>
      </c>
      <c r="Q27" s="1">
        <v>98968852</v>
      </c>
      <c r="S27" s="1">
        <v>3720</v>
      </c>
      <c r="U27" s="1">
        <v>407454118025</v>
      </c>
      <c r="W27" s="1">
        <v>365973552869.83197</v>
      </c>
      <c r="Y27" s="7">
        <v>1.0604292809881691E-2</v>
      </c>
    </row>
    <row r="28" spans="1:25" ht="21" x14ac:dyDescent="0.25">
      <c r="A28" s="2" t="s">
        <v>34</v>
      </c>
      <c r="C28" s="1">
        <v>285750</v>
      </c>
      <c r="E28" s="1">
        <v>12870711745</v>
      </c>
      <c r="G28" s="1">
        <v>15736358227.5</v>
      </c>
      <c r="I28" s="1">
        <v>1088963</v>
      </c>
      <c r="K28" s="1">
        <v>56562085488</v>
      </c>
      <c r="M28" s="1">
        <v>0</v>
      </c>
      <c r="O28" s="1">
        <v>0</v>
      </c>
      <c r="Q28" s="1">
        <v>1374713</v>
      </c>
      <c r="S28" s="1">
        <v>51850</v>
      </c>
      <c r="U28" s="1">
        <v>69432797233</v>
      </c>
      <c r="W28" s="1">
        <v>70854759779.152496</v>
      </c>
      <c r="Y28" s="7">
        <v>2.0530571506602929E-3</v>
      </c>
    </row>
    <row r="29" spans="1:25" ht="21" x14ac:dyDescent="0.25">
      <c r="A29" s="2" t="s">
        <v>35</v>
      </c>
      <c r="C29" s="1">
        <v>900000</v>
      </c>
      <c r="E29" s="1">
        <v>3192796429</v>
      </c>
      <c r="G29" s="1">
        <v>3460486860</v>
      </c>
      <c r="I29" s="1">
        <v>0</v>
      </c>
      <c r="K29" s="1">
        <v>0</v>
      </c>
      <c r="M29" s="1">
        <v>0</v>
      </c>
      <c r="O29" s="1">
        <v>0</v>
      </c>
      <c r="Q29" s="1">
        <v>900000</v>
      </c>
      <c r="S29" s="1">
        <v>4283</v>
      </c>
      <c r="U29" s="1">
        <v>3192796429</v>
      </c>
      <c r="W29" s="1">
        <v>3831764535</v>
      </c>
      <c r="Y29" s="7">
        <v>1.1102756685293158E-4</v>
      </c>
    </row>
    <row r="30" spans="1:25" ht="21" x14ac:dyDescent="0.25">
      <c r="A30" s="2" t="s">
        <v>36</v>
      </c>
      <c r="C30" s="1">
        <v>20171007</v>
      </c>
      <c r="E30" s="1">
        <v>241529259356</v>
      </c>
      <c r="G30" s="1">
        <v>309386768113.841</v>
      </c>
      <c r="I30" s="1">
        <v>0</v>
      </c>
      <c r="K30" s="1">
        <v>0</v>
      </c>
      <c r="M30" s="1">
        <v>0</v>
      </c>
      <c r="O30" s="1">
        <v>0</v>
      </c>
      <c r="Q30" s="1">
        <v>20171007</v>
      </c>
      <c r="S30" s="1">
        <v>13410</v>
      </c>
      <c r="U30" s="1">
        <v>241529259356</v>
      </c>
      <c r="W30" s="1">
        <v>268883769306.974</v>
      </c>
      <c r="Y30" s="7">
        <v>7.7910608545256783E-3</v>
      </c>
    </row>
    <row r="31" spans="1:25" ht="21" x14ac:dyDescent="0.25">
      <c r="A31" s="2" t="s">
        <v>37</v>
      </c>
      <c r="C31" s="1">
        <v>17787474</v>
      </c>
      <c r="E31" s="1">
        <v>71744394037</v>
      </c>
      <c r="G31" s="1">
        <v>70638145926.151505</v>
      </c>
      <c r="I31" s="1">
        <v>0</v>
      </c>
      <c r="K31" s="1">
        <v>0</v>
      </c>
      <c r="M31" s="1">
        <v>0</v>
      </c>
      <c r="O31" s="1">
        <v>0</v>
      </c>
      <c r="Q31" s="1">
        <v>17787474</v>
      </c>
      <c r="S31" s="1">
        <v>4015</v>
      </c>
      <c r="U31" s="1">
        <v>71744394037</v>
      </c>
      <c r="W31" s="1">
        <v>70991778696.745499</v>
      </c>
      <c r="Y31" s="7">
        <v>2.057027352089482E-3</v>
      </c>
    </row>
    <row r="32" spans="1:25" ht="21" x14ac:dyDescent="0.25">
      <c r="A32" s="2" t="s">
        <v>38</v>
      </c>
      <c r="C32" s="1">
        <v>28808006</v>
      </c>
      <c r="E32" s="1">
        <v>521021596516</v>
      </c>
      <c r="G32" s="1">
        <v>703314855827.20801</v>
      </c>
      <c r="I32" s="1">
        <v>0</v>
      </c>
      <c r="K32" s="1">
        <v>0</v>
      </c>
      <c r="M32" s="1">
        <v>-28808006</v>
      </c>
      <c r="O32" s="1">
        <v>11357786440</v>
      </c>
      <c r="Q32" s="1">
        <v>0</v>
      </c>
      <c r="S32" s="1">
        <v>0</v>
      </c>
      <c r="U32" s="1">
        <v>0</v>
      </c>
      <c r="W32" s="1">
        <v>0</v>
      </c>
      <c r="Y32" s="7">
        <v>0</v>
      </c>
    </row>
    <row r="33" spans="1:25" ht="21" x14ac:dyDescent="0.25">
      <c r="A33" s="2" t="s">
        <v>39</v>
      </c>
      <c r="C33" s="1">
        <v>34274927</v>
      </c>
      <c r="E33" s="1">
        <v>106800672532</v>
      </c>
      <c r="G33" s="1">
        <v>72162359328.453293</v>
      </c>
      <c r="I33" s="1">
        <v>0</v>
      </c>
      <c r="K33" s="1">
        <v>0</v>
      </c>
      <c r="M33" s="1">
        <v>-34274927</v>
      </c>
      <c r="O33" s="1">
        <v>0</v>
      </c>
      <c r="Q33" s="1">
        <v>0</v>
      </c>
      <c r="S33" s="1">
        <v>0</v>
      </c>
      <c r="U33" s="1">
        <v>0</v>
      </c>
      <c r="W33" s="1">
        <v>0</v>
      </c>
      <c r="Y33" s="7">
        <v>0</v>
      </c>
    </row>
    <row r="34" spans="1:25" ht="21" x14ac:dyDescent="0.25">
      <c r="A34" s="2" t="s">
        <v>40</v>
      </c>
      <c r="C34" s="1">
        <v>7054755</v>
      </c>
      <c r="E34" s="1">
        <v>24299928794</v>
      </c>
      <c r="G34" s="1">
        <v>38570285642.625</v>
      </c>
      <c r="I34" s="1">
        <v>0</v>
      </c>
      <c r="K34" s="1">
        <v>0</v>
      </c>
      <c r="M34" s="1">
        <v>0</v>
      </c>
      <c r="O34" s="1">
        <v>0</v>
      </c>
      <c r="Q34" s="1">
        <v>7054755</v>
      </c>
      <c r="S34" s="1">
        <v>5260</v>
      </c>
      <c r="U34" s="1">
        <v>24299928794</v>
      </c>
      <c r="W34" s="1">
        <v>36887218632.764999</v>
      </c>
      <c r="Y34" s="7">
        <v>1.0688282370586793E-3</v>
      </c>
    </row>
    <row r="35" spans="1:25" ht="21" x14ac:dyDescent="0.25">
      <c r="A35" s="2" t="s">
        <v>41</v>
      </c>
      <c r="C35" s="1">
        <v>41604131</v>
      </c>
      <c r="E35" s="1">
        <v>440169773494</v>
      </c>
      <c r="G35" s="1">
        <v>604219727604.23499</v>
      </c>
      <c r="I35" s="1">
        <v>0</v>
      </c>
      <c r="K35" s="1">
        <v>0</v>
      </c>
      <c r="M35" s="1">
        <v>0</v>
      </c>
      <c r="O35" s="1">
        <v>0</v>
      </c>
      <c r="Q35" s="1">
        <v>41604131</v>
      </c>
      <c r="S35" s="1">
        <v>15490</v>
      </c>
      <c r="U35" s="1">
        <v>440169773494</v>
      </c>
      <c r="W35" s="1">
        <v>640613523654.31897</v>
      </c>
      <c r="Y35" s="7">
        <v>1.8562142891283367E-2</v>
      </c>
    </row>
    <row r="36" spans="1:25" ht="21" x14ac:dyDescent="0.25">
      <c r="A36" s="2" t="s">
        <v>42</v>
      </c>
      <c r="C36" s="1">
        <v>53564845</v>
      </c>
      <c r="E36" s="1">
        <v>214176964893</v>
      </c>
      <c r="G36" s="1">
        <v>242216664349.565</v>
      </c>
      <c r="I36" s="1">
        <v>0</v>
      </c>
      <c r="K36" s="1">
        <v>0</v>
      </c>
      <c r="M36" s="1">
        <v>0</v>
      </c>
      <c r="O36" s="1">
        <v>0</v>
      </c>
      <c r="Q36" s="1">
        <v>53564845</v>
      </c>
      <c r="S36" s="1">
        <v>4262</v>
      </c>
      <c r="U36" s="1">
        <v>214176964893</v>
      </c>
      <c r="W36" s="1">
        <v>226935023842.129</v>
      </c>
      <c r="Y36" s="7">
        <v>6.5755719853760799E-3</v>
      </c>
    </row>
    <row r="37" spans="1:25" ht="21" x14ac:dyDescent="0.25">
      <c r="A37" s="2" t="s">
        <v>43</v>
      </c>
      <c r="C37" s="1">
        <v>326214</v>
      </c>
      <c r="E37" s="1">
        <v>3410719050</v>
      </c>
      <c r="G37" s="1">
        <v>3917218162.5359998</v>
      </c>
      <c r="I37" s="1">
        <v>0</v>
      </c>
      <c r="K37" s="1">
        <v>0</v>
      </c>
      <c r="M37" s="1">
        <v>0</v>
      </c>
      <c r="O37" s="1">
        <v>0</v>
      </c>
      <c r="Q37" s="1">
        <v>326214</v>
      </c>
      <c r="S37" s="1">
        <v>11520</v>
      </c>
      <c r="U37" s="1">
        <v>3410719050</v>
      </c>
      <c r="W37" s="1">
        <v>3735625267.5840001</v>
      </c>
      <c r="Y37" s="7">
        <v>1.0824187664605101E-4</v>
      </c>
    </row>
    <row r="38" spans="1:25" ht="21" x14ac:dyDescent="0.25">
      <c r="A38" s="2" t="s">
        <v>44</v>
      </c>
      <c r="C38" s="1">
        <v>35376690</v>
      </c>
      <c r="E38" s="1">
        <v>222201107094</v>
      </c>
      <c r="G38" s="1">
        <v>151179488187.655</v>
      </c>
      <c r="I38" s="1">
        <v>0</v>
      </c>
      <c r="K38" s="1">
        <v>0</v>
      </c>
      <c r="M38" s="1">
        <v>0</v>
      </c>
      <c r="O38" s="1">
        <v>0</v>
      </c>
      <c r="Q38" s="1">
        <v>35376690</v>
      </c>
      <c r="S38" s="1">
        <v>4064</v>
      </c>
      <c r="U38" s="1">
        <v>222201107094</v>
      </c>
      <c r="W38" s="1">
        <v>142915431494.448</v>
      </c>
      <c r="Y38" s="7">
        <v>4.1410562887224459E-3</v>
      </c>
    </row>
    <row r="39" spans="1:25" ht="21" x14ac:dyDescent="0.25">
      <c r="A39" s="2" t="s">
        <v>45</v>
      </c>
      <c r="C39" s="1">
        <v>85700609</v>
      </c>
      <c r="E39" s="1">
        <v>181055645526</v>
      </c>
      <c r="G39" s="1">
        <v>180774644978.827</v>
      </c>
      <c r="I39" s="1">
        <v>110555782</v>
      </c>
      <c r="K39" s="1">
        <v>233594341263</v>
      </c>
      <c r="M39" s="1">
        <v>0</v>
      </c>
      <c r="O39" s="1">
        <v>0</v>
      </c>
      <c r="Q39" s="1">
        <v>196256391</v>
      </c>
      <c r="S39" s="1">
        <v>2196</v>
      </c>
      <c r="U39" s="1">
        <v>414649986789</v>
      </c>
      <c r="W39" s="1">
        <v>428414709379.91602</v>
      </c>
      <c r="Y39" s="7">
        <v>1.2413560998329425E-2</v>
      </c>
    </row>
    <row r="40" spans="1:25" ht="21" x14ac:dyDescent="0.25">
      <c r="A40" s="2" t="s">
        <v>46</v>
      </c>
      <c r="C40" s="1">
        <v>231698836</v>
      </c>
      <c r="E40" s="1">
        <v>242374398383</v>
      </c>
      <c r="G40" s="1">
        <v>378646454710.01501</v>
      </c>
      <c r="I40" s="1">
        <v>1066774217</v>
      </c>
      <c r="K40" s="1">
        <v>1640807384195</v>
      </c>
      <c r="M40" s="1">
        <v>0</v>
      </c>
      <c r="O40" s="1">
        <v>0</v>
      </c>
      <c r="Q40" s="1">
        <v>1298473053</v>
      </c>
      <c r="S40" s="1">
        <v>1458</v>
      </c>
      <c r="U40" s="1">
        <v>1883181782578</v>
      </c>
      <c r="W40" s="1">
        <v>1881909327691.9199</v>
      </c>
      <c r="Y40" s="7">
        <v>5.452939808355687E-2</v>
      </c>
    </row>
    <row r="41" spans="1:25" ht="21" x14ac:dyDescent="0.25">
      <c r="A41" s="2" t="s">
        <v>47</v>
      </c>
      <c r="C41" s="1">
        <v>8397292</v>
      </c>
      <c r="E41" s="1">
        <v>103919785303</v>
      </c>
      <c r="G41" s="1">
        <v>250837209783.63</v>
      </c>
      <c r="I41" s="1">
        <v>0</v>
      </c>
      <c r="K41" s="1">
        <v>0</v>
      </c>
      <c r="M41" s="1">
        <v>0</v>
      </c>
      <c r="O41" s="1">
        <v>0</v>
      </c>
      <c r="Q41" s="1">
        <v>8397292</v>
      </c>
      <c r="S41" s="1">
        <v>30260</v>
      </c>
      <c r="U41" s="1">
        <v>103919785303</v>
      </c>
      <c r="W41" s="1">
        <v>252590148687.276</v>
      </c>
      <c r="Y41" s="7">
        <v>7.3189438869756818E-3</v>
      </c>
    </row>
    <row r="42" spans="1:25" ht="21" x14ac:dyDescent="0.25">
      <c r="A42" s="2" t="s">
        <v>48</v>
      </c>
      <c r="C42" s="1">
        <v>18743547</v>
      </c>
      <c r="E42" s="1">
        <v>86647983727</v>
      </c>
      <c r="G42" s="1">
        <v>86079945776.516998</v>
      </c>
      <c r="I42" s="1">
        <v>0</v>
      </c>
      <c r="K42" s="1">
        <v>0</v>
      </c>
      <c r="M42" s="1">
        <v>0</v>
      </c>
      <c r="O42" s="1">
        <v>0</v>
      </c>
      <c r="Q42" s="1">
        <v>18743547</v>
      </c>
      <c r="S42" s="1">
        <v>4381</v>
      </c>
      <c r="U42" s="1">
        <v>86647983727</v>
      </c>
      <c r="W42" s="1">
        <v>81626892304.528397</v>
      </c>
      <c r="Y42" s="7">
        <v>2.3651858457263146E-3</v>
      </c>
    </row>
    <row r="43" spans="1:25" ht="21" x14ac:dyDescent="0.25">
      <c r="A43" s="2" t="s">
        <v>49</v>
      </c>
      <c r="C43" s="1">
        <v>165171078</v>
      </c>
      <c r="E43" s="1">
        <v>619129943806</v>
      </c>
      <c r="G43" s="1">
        <v>1001548691523.99</v>
      </c>
      <c r="I43" s="1">
        <v>0</v>
      </c>
      <c r="K43" s="1">
        <v>0</v>
      </c>
      <c r="M43" s="1">
        <v>0</v>
      </c>
      <c r="O43" s="1">
        <v>0</v>
      </c>
      <c r="Q43" s="1">
        <v>165171078</v>
      </c>
      <c r="S43" s="1">
        <v>5950</v>
      </c>
      <c r="U43" s="1">
        <v>619129943806</v>
      </c>
      <c r="W43" s="1">
        <v>976920445011.10498</v>
      </c>
      <c r="Y43" s="7">
        <v>2.8306828101708013E-2</v>
      </c>
    </row>
    <row r="44" spans="1:25" ht="21" x14ac:dyDescent="0.25">
      <c r="A44" s="2" t="s">
        <v>50</v>
      </c>
      <c r="C44" s="1">
        <v>33451841</v>
      </c>
      <c r="E44" s="1">
        <v>345823625774</v>
      </c>
      <c r="G44" s="1">
        <v>805715405690.79199</v>
      </c>
      <c r="I44" s="1">
        <v>0</v>
      </c>
      <c r="K44" s="1">
        <v>0</v>
      </c>
      <c r="M44" s="1">
        <v>0</v>
      </c>
      <c r="O44" s="1">
        <v>0</v>
      </c>
      <c r="Q44" s="1">
        <v>33451841</v>
      </c>
      <c r="S44" s="1">
        <v>21940</v>
      </c>
      <c r="U44" s="1">
        <v>345823625774</v>
      </c>
      <c r="W44" s="1">
        <v>729566487860.33704</v>
      </c>
      <c r="Y44" s="7">
        <v>2.1139605856436601E-2</v>
      </c>
    </row>
    <row r="45" spans="1:25" ht="21" x14ac:dyDescent="0.25">
      <c r="A45" s="2" t="s">
        <v>51</v>
      </c>
      <c r="C45" s="1">
        <v>172957175</v>
      </c>
      <c r="E45" s="1">
        <v>770324077259</v>
      </c>
      <c r="G45" s="1">
        <v>1844788296347.8899</v>
      </c>
      <c r="I45" s="1">
        <v>9950000</v>
      </c>
      <c r="K45" s="1">
        <v>100089299580</v>
      </c>
      <c r="M45" s="1">
        <v>0</v>
      </c>
      <c r="O45" s="1">
        <v>0</v>
      </c>
      <c r="Q45" s="1">
        <v>182907175</v>
      </c>
      <c r="S45" s="1">
        <v>10000</v>
      </c>
      <c r="U45" s="1">
        <v>870413376839</v>
      </c>
      <c r="W45" s="1">
        <v>1818188773087.5</v>
      </c>
      <c r="Y45" s="7">
        <v>5.268305860428401E-2</v>
      </c>
    </row>
    <row r="46" spans="1:25" ht="21" x14ac:dyDescent="0.25">
      <c r="A46" s="2" t="s">
        <v>52</v>
      </c>
      <c r="C46" s="1">
        <v>7589932</v>
      </c>
      <c r="E46" s="1">
        <v>17340872877</v>
      </c>
      <c r="G46" s="1">
        <v>79778418119.240402</v>
      </c>
      <c r="I46" s="1">
        <v>0</v>
      </c>
      <c r="K46" s="1">
        <v>0</v>
      </c>
      <c r="M46" s="1">
        <v>-6997208</v>
      </c>
      <c r="O46" s="1">
        <v>71634054150</v>
      </c>
      <c r="Q46" s="1">
        <v>592724</v>
      </c>
      <c r="S46" s="1">
        <v>9670</v>
      </c>
      <c r="U46" s="1">
        <v>1354208662</v>
      </c>
      <c r="W46" s="1">
        <v>5697537815.5740004</v>
      </c>
      <c r="Y46" s="7">
        <v>1.650894137511892E-4</v>
      </c>
    </row>
    <row r="47" spans="1:25" ht="21" x14ac:dyDescent="0.25">
      <c r="A47" s="2" t="s">
        <v>53</v>
      </c>
      <c r="C47" s="1">
        <v>8363143</v>
      </c>
      <c r="E47" s="1">
        <v>127890062740</v>
      </c>
      <c r="G47" s="1">
        <v>273094608527.077</v>
      </c>
      <c r="I47" s="1">
        <v>0</v>
      </c>
      <c r="K47" s="1">
        <v>0</v>
      </c>
      <c r="M47" s="1">
        <v>-2472627</v>
      </c>
      <c r="O47" s="1">
        <v>83901954394</v>
      </c>
      <c r="Q47" s="1">
        <v>5890516</v>
      </c>
      <c r="S47" s="1">
        <v>32020</v>
      </c>
      <c r="U47" s="1">
        <v>90078390475</v>
      </c>
      <c r="W47" s="1">
        <v>187492067102.19601</v>
      </c>
      <c r="Y47" s="7">
        <v>5.432689776326092E-3</v>
      </c>
    </row>
    <row r="48" spans="1:25" ht="21" x14ac:dyDescent="0.25">
      <c r="A48" s="2" t="s">
        <v>54</v>
      </c>
      <c r="C48" s="1">
        <v>6722687</v>
      </c>
      <c r="E48" s="1">
        <v>132196404904</v>
      </c>
      <c r="G48" s="1">
        <v>460370308280.79199</v>
      </c>
      <c r="I48" s="1">
        <v>0</v>
      </c>
      <c r="K48" s="1">
        <v>0</v>
      </c>
      <c r="M48" s="1">
        <v>-3339983</v>
      </c>
      <c r="O48" s="1">
        <v>234898301858</v>
      </c>
      <c r="Q48" s="1">
        <v>3382704</v>
      </c>
      <c r="S48" s="1">
        <v>68290</v>
      </c>
      <c r="U48" s="1">
        <v>66518240047</v>
      </c>
      <c r="W48" s="1">
        <v>229630377265.84799</v>
      </c>
      <c r="Y48" s="7">
        <v>6.6536713909399548E-3</v>
      </c>
    </row>
    <row r="49" spans="1:25" ht="21" x14ac:dyDescent="0.25">
      <c r="A49" s="2" t="s">
        <v>55</v>
      </c>
      <c r="C49" s="1">
        <v>9933885</v>
      </c>
      <c r="E49" s="1">
        <v>119212446264</v>
      </c>
      <c r="G49" s="1">
        <v>309673050130.08002</v>
      </c>
      <c r="I49" s="1">
        <v>0</v>
      </c>
      <c r="K49" s="1">
        <v>0</v>
      </c>
      <c r="M49" s="1">
        <v>-4422105</v>
      </c>
      <c r="O49" s="1">
        <v>142238116736</v>
      </c>
      <c r="Q49" s="1">
        <v>5511780</v>
      </c>
      <c r="S49" s="1">
        <v>30210</v>
      </c>
      <c r="U49" s="1">
        <v>66144592659</v>
      </c>
      <c r="W49" s="1">
        <v>165520134100.89001</v>
      </c>
      <c r="Y49" s="7">
        <v>4.7960404629593893E-3</v>
      </c>
    </row>
    <row r="50" spans="1:25" ht="21" x14ac:dyDescent="0.25">
      <c r="A50" s="2" t="s">
        <v>56</v>
      </c>
      <c r="C50" s="1">
        <v>57828394</v>
      </c>
      <c r="E50" s="1">
        <v>112817877510</v>
      </c>
      <c r="G50" s="1">
        <v>204931583173.57001</v>
      </c>
      <c r="I50" s="1">
        <v>0</v>
      </c>
      <c r="K50" s="1">
        <v>0</v>
      </c>
      <c r="M50" s="1">
        <v>0</v>
      </c>
      <c r="O50" s="1">
        <v>0</v>
      </c>
      <c r="Q50" s="1">
        <v>57828394</v>
      </c>
      <c r="S50" s="1">
        <v>3095</v>
      </c>
      <c r="U50" s="1">
        <v>112817877510</v>
      </c>
      <c r="W50" s="1">
        <v>177913955097.392</v>
      </c>
      <c r="Y50" s="7">
        <v>5.1551585081010621E-3</v>
      </c>
    </row>
    <row r="51" spans="1:25" ht="21" x14ac:dyDescent="0.25">
      <c r="A51" s="2" t="s">
        <v>57</v>
      </c>
      <c r="C51" s="1">
        <v>405543</v>
      </c>
      <c r="E51" s="1">
        <v>3371776019604</v>
      </c>
      <c r="G51" s="1">
        <v>3537803811764.5498</v>
      </c>
      <c r="I51" s="1">
        <v>19830</v>
      </c>
      <c r="K51" s="1">
        <v>169647522390</v>
      </c>
      <c r="M51" s="1">
        <v>0</v>
      </c>
      <c r="O51" s="1">
        <v>0</v>
      </c>
      <c r="Q51" s="1">
        <v>425373</v>
      </c>
      <c r="S51" s="1">
        <v>8923135</v>
      </c>
      <c r="U51" s="1">
        <v>3541423541994</v>
      </c>
      <c r="W51" s="1">
        <v>3786551118664.5498</v>
      </c>
      <c r="Y51" s="7">
        <v>0.10971748227988941</v>
      </c>
    </row>
    <row r="52" spans="1:25" ht="21" x14ac:dyDescent="0.25">
      <c r="A52" s="2" t="s">
        <v>58</v>
      </c>
      <c r="C52" s="1">
        <v>13249389</v>
      </c>
      <c r="E52" s="1">
        <v>61173314651</v>
      </c>
      <c r="G52" s="1">
        <v>40881403140.436798</v>
      </c>
      <c r="I52" s="1">
        <v>0</v>
      </c>
      <c r="K52" s="1">
        <v>0</v>
      </c>
      <c r="M52" s="1">
        <v>0</v>
      </c>
      <c r="O52" s="1">
        <v>0</v>
      </c>
      <c r="Q52" s="1">
        <v>13249389</v>
      </c>
      <c r="S52" s="1">
        <v>2937</v>
      </c>
      <c r="U52" s="1">
        <v>61173314651</v>
      </c>
      <c r="W52" s="1">
        <v>38681920432.816704</v>
      </c>
      <c r="Y52" s="7">
        <v>1.1208307471989108E-3</v>
      </c>
    </row>
    <row r="53" spans="1:25" ht="21" x14ac:dyDescent="0.25">
      <c r="A53" s="2" t="s">
        <v>59</v>
      </c>
      <c r="C53" s="1">
        <v>1500000</v>
      </c>
      <c r="E53" s="1">
        <v>4068691020</v>
      </c>
      <c r="G53" s="1">
        <v>7082606250</v>
      </c>
      <c r="I53" s="1">
        <v>0</v>
      </c>
      <c r="K53" s="1">
        <v>0</v>
      </c>
      <c r="M53" s="1">
        <v>0</v>
      </c>
      <c r="O53" s="1">
        <v>0</v>
      </c>
      <c r="Q53" s="1">
        <v>1500000</v>
      </c>
      <c r="S53" s="1">
        <v>4850</v>
      </c>
      <c r="U53" s="1">
        <v>4068691020</v>
      </c>
      <c r="W53" s="1">
        <v>7231713750</v>
      </c>
      <c r="Y53" s="7">
        <v>2.0954303807172472E-4</v>
      </c>
    </row>
    <row r="54" spans="1:25" ht="21" x14ac:dyDescent="0.25">
      <c r="A54" s="2" t="s">
        <v>60</v>
      </c>
      <c r="C54" s="1">
        <v>10750602</v>
      </c>
      <c r="E54" s="1">
        <v>171076326024</v>
      </c>
      <c r="G54" s="1">
        <v>269410091495.30099</v>
      </c>
      <c r="I54" s="1">
        <v>24268974</v>
      </c>
      <c r="K54" s="1">
        <v>592144275048</v>
      </c>
      <c r="M54" s="1">
        <v>0</v>
      </c>
      <c r="O54" s="1">
        <v>0</v>
      </c>
      <c r="Q54" s="1">
        <v>35019576</v>
      </c>
      <c r="S54" s="1">
        <v>23500</v>
      </c>
      <c r="U54" s="1">
        <v>763220601072</v>
      </c>
      <c r="W54" s="1">
        <v>818063423785.80005</v>
      </c>
      <c r="Y54" s="7">
        <v>2.3703855141588449E-2</v>
      </c>
    </row>
    <row r="55" spans="1:25" ht="21" x14ac:dyDescent="0.25">
      <c r="A55" s="2" t="s">
        <v>61</v>
      </c>
      <c r="C55" s="1">
        <v>192614048</v>
      </c>
      <c r="E55" s="1">
        <v>240897189854</v>
      </c>
      <c r="G55" s="1">
        <v>228038381347.54999</v>
      </c>
      <c r="I55" s="1">
        <v>0</v>
      </c>
      <c r="K55" s="1">
        <v>0</v>
      </c>
      <c r="M55" s="1">
        <v>0</v>
      </c>
      <c r="O55" s="1">
        <v>0</v>
      </c>
      <c r="Q55" s="1">
        <v>192614048</v>
      </c>
      <c r="S55" s="1">
        <v>1088</v>
      </c>
      <c r="U55" s="1">
        <v>240897189854</v>
      </c>
      <c r="W55" s="1">
        <v>208317177922.867</v>
      </c>
      <c r="Y55" s="7">
        <v>6.0361092617203732E-3</v>
      </c>
    </row>
    <row r="56" spans="1:25" ht="21" x14ac:dyDescent="0.25">
      <c r="A56" s="2" t="s">
        <v>62</v>
      </c>
      <c r="C56" s="1">
        <v>19239580</v>
      </c>
      <c r="E56" s="1">
        <v>209293934385</v>
      </c>
      <c r="G56" s="1">
        <v>257423906556.54001</v>
      </c>
      <c r="I56" s="1">
        <v>0</v>
      </c>
      <c r="K56" s="1">
        <v>0</v>
      </c>
      <c r="M56" s="1">
        <v>0</v>
      </c>
      <c r="O56" s="1">
        <v>0</v>
      </c>
      <c r="Q56" s="1">
        <v>19239580</v>
      </c>
      <c r="S56" s="1">
        <v>12060</v>
      </c>
      <c r="U56" s="1">
        <v>209293934385</v>
      </c>
      <c r="W56" s="1">
        <v>230648760257.94</v>
      </c>
      <c r="Y56" s="7">
        <v>6.6831796200348265E-3</v>
      </c>
    </row>
    <row r="57" spans="1:25" ht="21" x14ac:dyDescent="0.25">
      <c r="A57" s="2" t="s">
        <v>63</v>
      </c>
      <c r="C57" s="1">
        <v>10054271</v>
      </c>
      <c r="E57" s="1">
        <v>129213103591</v>
      </c>
      <c r="G57" s="1">
        <v>155613556723.15399</v>
      </c>
      <c r="I57" s="1">
        <v>0</v>
      </c>
      <c r="K57" s="1">
        <v>0</v>
      </c>
      <c r="M57" s="1">
        <v>0</v>
      </c>
      <c r="O57" s="1">
        <v>0</v>
      </c>
      <c r="Q57" s="1">
        <v>10054271</v>
      </c>
      <c r="S57" s="1">
        <v>14990</v>
      </c>
      <c r="U57" s="1">
        <v>129213103591</v>
      </c>
      <c r="W57" s="1">
        <v>149816776832.375</v>
      </c>
      <c r="Y57" s="7">
        <v>4.3410267132834787E-3</v>
      </c>
    </row>
    <row r="58" spans="1:25" ht="21" x14ac:dyDescent="0.25">
      <c r="A58" s="2" t="s">
        <v>64</v>
      </c>
      <c r="C58" s="1">
        <v>24572348</v>
      </c>
      <c r="E58" s="1">
        <v>184307165515</v>
      </c>
      <c r="G58" s="1">
        <v>113093039911.12199</v>
      </c>
      <c r="I58" s="1">
        <v>0</v>
      </c>
      <c r="K58" s="1">
        <v>0</v>
      </c>
      <c r="M58" s="1">
        <v>0</v>
      </c>
      <c r="O58" s="1">
        <v>0</v>
      </c>
      <c r="Q58" s="1">
        <v>24572348</v>
      </c>
      <c r="S58" s="1">
        <v>4428</v>
      </c>
      <c r="U58" s="1">
        <v>184307165515</v>
      </c>
      <c r="W58" s="1">
        <v>108158959120.183</v>
      </c>
      <c r="Y58" s="7">
        <v>3.1339676420016798E-3</v>
      </c>
    </row>
    <row r="59" spans="1:25" ht="21" x14ac:dyDescent="0.25">
      <c r="A59" s="2" t="s">
        <v>65</v>
      </c>
      <c r="C59" s="1">
        <v>64739697</v>
      </c>
      <c r="E59" s="1">
        <v>196211029460</v>
      </c>
      <c r="G59" s="1">
        <v>189845762618.40799</v>
      </c>
      <c r="I59" s="1">
        <v>5974732</v>
      </c>
      <c r="K59" s="1">
        <v>17343116034</v>
      </c>
      <c r="M59" s="1">
        <v>0</v>
      </c>
      <c r="O59" s="1">
        <v>0</v>
      </c>
      <c r="Q59" s="1">
        <v>70714429</v>
      </c>
      <c r="S59" s="1">
        <v>2829</v>
      </c>
      <c r="U59" s="1">
        <v>213554145494</v>
      </c>
      <c r="W59" s="1">
        <v>198860815479.13599</v>
      </c>
      <c r="Y59" s="7">
        <v>5.7621057565945301E-3</v>
      </c>
    </row>
    <row r="60" spans="1:25" ht="21" x14ac:dyDescent="0.25">
      <c r="A60" s="2" t="s">
        <v>66</v>
      </c>
      <c r="C60" s="1">
        <v>55532785</v>
      </c>
      <c r="E60" s="1">
        <v>93730019290</v>
      </c>
      <c r="G60" s="1">
        <v>206070428280.89001</v>
      </c>
      <c r="I60" s="1">
        <v>0</v>
      </c>
      <c r="K60" s="1">
        <v>0</v>
      </c>
      <c r="M60" s="1">
        <v>0</v>
      </c>
      <c r="O60" s="1">
        <v>0</v>
      </c>
      <c r="Q60" s="1">
        <v>55532785</v>
      </c>
      <c r="S60" s="1">
        <v>3498</v>
      </c>
      <c r="U60" s="1">
        <v>93730019290</v>
      </c>
      <c r="W60" s="1">
        <v>193097872522.517</v>
      </c>
      <c r="Y60" s="7">
        <v>5.595121191509388E-3</v>
      </c>
    </row>
    <row r="61" spans="1:25" ht="21" x14ac:dyDescent="0.25">
      <c r="A61" s="2" t="s">
        <v>67</v>
      </c>
      <c r="C61" s="1">
        <v>70509886</v>
      </c>
      <c r="E61" s="1">
        <v>247918540768</v>
      </c>
      <c r="G61" s="1">
        <v>236695119306.11899</v>
      </c>
      <c r="I61" s="1">
        <v>6311758</v>
      </c>
      <c r="K61" s="1">
        <v>21087809255</v>
      </c>
      <c r="M61" s="1">
        <v>0</v>
      </c>
      <c r="O61" s="1">
        <v>0</v>
      </c>
      <c r="Q61" s="1">
        <v>76821644</v>
      </c>
      <c r="S61" s="1">
        <v>3642</v>
      </c>
      <c r="U61" s="1">
        <v>269006350023</v>
      </c>
      <c r="W61" s="1">
        <v>278119710104.68402</v>
      </c>
      <c r="Y61" s="7">
        <v>8.0586775165102254E-3</v>
      </c>
    </row>
    <row r="62" spans="1:25" ht="21" x14ac:dyDescent="0.25">
      <c r="A62" s="2" t="s">
        <v>68</v>
      </c>
      <c r="C62" s="1">
        <v>40904012</v>
      </c>
      <c r="E62" s="1">
        <v>83834649861</v>
      </c>
      <c r="G62" s="1">
        <v>83272976647.372803</v>
      </c>
      <c r="I62" s="1">
        <v>44280400</v>
      </c>
      <c r="K62" s="1">
        <v>92358893857</v>
      </c>
      <c r="M62" s="1">
        <v>0</v>
      </c>
      <c r="O62" s="1">
        <v>0</v>
      </c>
      <c r="Q62" s="1">
        <v>85184412</v>
      </c>
      <c r="S62" s="1">
        <v>2026</v>
      </c>
      <c r="U62" s="1">
        <v>176193543718</v>
      </c>
      <c r="W62" s="1">
        <v>171556746180.664</v>
      </c>
      <c r="Y62" s="7">
        <v>4.9709547472611302E-3</v>
      </c>
    </row>
    <row r="63" spans="1:25" ht="21" x14ac:dyDescent="0.25">
      <c r="A63" s="2" t="s">
        <v>69</v>
      </c>
      <c r="C63" s="1">
        <v>47152664</v>
      </c>
      <c r="E63" s="1">
        <v>299519478641</v>
      </c>
      <c r="G63" s="1">
        <v>297637870872.41998</v>
      </c>
      <c r="I63" s="1">
        <v>103358</v>
      </c>
      <c r="K63" s="1">
        <v>641414249</v>
      </c>
      <c r="M63" s="1">
        <v>0</v>
      </c>
      <c r="O63" s="1">
        <v>0</v>
      </c>
      <c r="Q63" s="1">
        <v>47256022</v>
      </c>
      <c r="S63" s="1">
        <v>6890</v>
      </c>
      <c r="U63" s="1">
        <v>300160892890</v>
      </c>
      <c r="W63" s="1">
        <v>323656707330.099</v>
      </c>
      <c r="Y63" s="7">
        <v>9.378138030731651E-3</v>
      </c>
    </row>
    <row r="64" spans="1:25" ht="21" x14ac:dyDescent="0.25">
      <c r="A64" s="2" t="s">
        <v>70</v>
      </c>
      <c r="C64" s="1">
        <v>308653582</v>
      </c>
      <c r="E64" s="1">
        <v>1293466065590</v>
      </c>
      <c r="G64" s="1">
        <v>1286177254640.3201</v>
      </c>
      <c r="I64" s="1">
        <v>29271942</v>
      </c>
      <c r="K64" s="1">
        <v>118941807056</v>
      </c>
      <c r="M64" s="1">
        <v>0</v>
      </c>
      <c r="O64" s="1">
        <v>0</v>
      </c>
      <c r="Q64" s="1">
        <v>337925524</v>
      </c>
      <c r="S64" s="1">
        <v>4013</v>
      </c>
      <c r="U64" s="1">
        <v>1412407872646</v>
      </c>
      <c r="W64" s="1">
        <v>1348026361801.52</v>
      </c>
      <c r="Y64" s="7">
        <v>3.9059834088795965E-2</v>
      </c>
    </row>
    <row r="65" spans="1:25" ht="21" x14ac:dyDescent="0.25">
      <c r="A65" s="2" t="s">
        <v>71</v>
      </c>
      <c r="C65" s="1">
        <v>59728357</v>
      </c>
      <c r="E65" s="1">
        <v>225301771922</v>
      </c>
      <c r="G65" s="1">
        <v>216889471376.67999</v>
      </c>
      <c r="I65" s="1">
        <v>13414978</v>
      </c>
      <c r="K65" s="1">
        <v>47303072328</v>
      </c>
      <c r="M65" s="1">
        <v>0</v>
      </c>
      <c r="O65" s="1">
        <v>0</v>
      </c>
      <c r="Q65" s="1">
        <v>73143335</v>
      </c>
      <c r="S65" s="1">
        <v>3398</v>
      </c>
      <c r="U65" s="1">
        <v>272604844250</v>
      </c>
      <c r="W65" s="1">
        <v>247062233068.63699</v>
      </c>
      <c r="Y65" s="7">
        <v>7.1587693733019689E-3</v>
      </c>
    </row>
    <row r="66" spans="1:25" ht="21" x14ac:dyDescent="0.25">
      <c r="A66" s="2" t="s">
        <v>72</v>
      </c>
      <c r="C66" s="1">
        <v>194993632</v>
      </c>
      <c r="E66" s="1">
        <v>257549622000</v>
      </c>
      <c r="G66" s="1">
        <v>258767615552.616</v>
      </c>
      <c r="I66" s="1">
        <v>61155165</v>
      </c>
      <c r="K66" s="1">
        <v>78371035987</v>
      </c>
      <c r="M66" s="1">
        <v>0</v>
      </c>
      <c r="O66" s="1">
        <v>0</v>
      </c>
      <c r="Q66" s="1">
        <v>256148797</v>
      </c>
      <c r="S66" s="1">
        <v>1250</v>
      </c>
      <c r="U66" s="1">
        <v>335920657987</v>
      </c>
      <c r="W66" s="1">
        <v>318280889572.31299</v>
      </c>
      <c r="Y66" s="7">
        <v>9.222370639484119E-3</v>
      </c>
    </row>
    <row r="67" spans="1:25" ht="21" x14ac:dyDescent="0.25">
      <c r="A67" s="2" t="s">
        <v>73</v>
      </c>
      <c r="C67" s="1">
        <v>24154116</v>
      </c>
      <c r="E67" s="1">
        <v>162988862718</v>
      </c>
      <c r="G67" s="1">
        <v>74984476107.605392</v>
      </c>
      <c r="I67" s="1">
        <v>0</v>
      </c>
      <c r="K67" s="1">
        <v>0</v>
      </c>
      <c r="M67" s="1">
        <v>0</v>
      </c>
      <c r="O67" s="1">
        <v>0</v>
      </c>
      <c r="Q67" s="1">
        <v>24154116</v>
      </c>
      <c r="S67" s="1">
        <v>3012</v>
      </c>
      <c r="U67" s="1">
        <v>162988862718</v>
      </c>
      <c r="W67" s="1">
        <v>72319321817.517593</v>
      </c>
      <c r="Y67" s="7">
        <v>2.0954936725654278E-3</v>
      </c>
    </row>
    <row r="68" spans="1:25" ht="21" x14ac:dyDescent="0.25">
      <c r="A68" s="2" t="s">
        <v>74</v>
      </c>
      <c r="C68" s="1">
        <v>27038968</v>
      </c>
      <c r="E68" s="1">
        <v>141273308250</v>
      </c>
      <c r="G68" s="1">
        <v>314204826981.276</v>
      </c>
      <c r="I68" s="1">
        <v>0</v>
      </c>
      <c r="K68" s="1">
        <v>0</v>
      </c>
      <c r="M68" s="1">
        <v>0</v>
      </c>
      <c r="O68" s="1">
        <v>0</v>
      </c>
      <c r="Q68" s="1">
        <v>27038968</v>
      </c>
      <c r="S68" s="1">
        <v>12640</v>
      </c>
      <c r="U68" s="1">
        <v>141273308250</v>
      </c>
      <c r="W68" s="1">
        <v>339739008814.65601</v>
      </c>
      <c r="Y68" s="7">
        <v>9.8441319055942288E-3</v>
      </c>
    </row>
    <row r="69" spans="1:25" ht="21" x14ac:dyDescent="0.25">
      <c r="A69" s="2" t="s">
        <v>75</v>
      </c>
      <c r="C69" s="1">
        <v>800000</v>
      </c>
      <c r="E69" s="1">
        <v>11043818685</v>
      </c>
      <c r="G69" s="1">
        <v>14099605200</v>
      </c>
      <c r="I69" s="1">
        <v>0</v>
      </c>
      <c r="K69" s="1">
        <v>0</v>
      </c>
      <c r="M69" s="1">
        <v>0</v>
      </c>
      <c r="O69" s="1">
        <v>0</v>
      </c>
      <c r="Q69" s="1">
        <v>800000</v>
      </c>
      <c r="S69" s="1">
        <v>19500</v>
      </c>
      <c r="U69" s="1">
        <v>11043818685</v>
      </c>
      <c r="W69" s="1">
        <v>15507180000</v>
      </c>
      <c r="Y69" s="7">
        <v>4.493294012259664E-4</v>
      </c>
    </row>
    <row r="70" spans="1:25" ht="21" x14ac:dyDescent="0.25">
      <c r="A70" s="2" t="s">
        <v>76</v>
      </c>
      <c r="C70" s="1">
        <v>344226787</v>
      </c>
      <c r="E70" s="1">
        <v>891568307326</v>
      </c>
      <c r="G70" s="1">
        <v>821913087556.875</v>
      </c>
      <c r="I70" s="1">
        <v>0</v>
      </c>
      <c r="K70" s="1">
        <v>0</v>
      </c>
      <c r="M70" s="1">
        <v>0</v>
      </c>
      <c r="O70" s="1">
        <v>0</v>
      </c>
      <c r="Q70" s="1">
        <v>344226787</v>
      </c>
      <c r="S70" s="1">
        <v>2376</v>
      </c>
      <c r="U70" s="1">
        <v>891568307326</v>
      </c>
      <c r="W70" s="1">
        <v>813016442978.82397</v>
      </c>
      <c r="Y70" s="7">
        <v>2.3557615988886442E-2</v>
      </c>
    </row>
    <row r="71" spans="1:25" ht="21" x14ac:dyDescent="0.25">
      <c r="A71" s="2" t="s">
        <v>77</v>
      </c>
      <c r="C71" s="1">
        <v>10555947</v>
      </c>
      <c r="E71" s="1">
        <v>42233213133</v>
      </c>
      <c r="G71" s="1">
        <v>70304032072.845001</v>
      </c>
      <c r="I71" s="1">
        <v>0</v>
      </c>
      <c r="K71" s="1">
        <v>0</v>
      </c>
      <c r="M71" s="1">
        <v>0</v>
      </c>
      <c r="O71" s="1">
        <v>0</v>
      </c>
      <c r="Q71" s="1">
        <v>10555947</v>
      </c>
      <c r="S71" s="1">
        <v>6600</v>
      </c>
      <c r="U71" s="1">
        <v>42233213133</v>
      </c>
      <c r="W71" s="1">
        <v>69254718161.309998</v>
      </c>
      <c r="Y71" s="7">
        <v>2.0066950305274384E-3</v>
      </c>
    </row>
    <row r="72" spans="1:25" ht="21" x14ac:dyDescent="0.25">
      <c r="A72" s="2" t="s">
        <v>78</v>
      </c>
      <c r="C72" s="1">
        <v>92075843</v>
      </c>
      <c r="E72" s="1">
        <v>155688455285</v>
      </c>
      <c r="G72" s="1">
        <v>171431928518.06299</v>
      </c>
      <c r="I72" s="1">
        <v>0</v>
      </c>
      <c r="K72" s="1">
        <v>0</v>
      </c>
      <c r="M72" s="1">
        <v>0</v>
      </c>
      <c r="O72" s="1">
        <v>0</v>
      </c>
      <c r="Q72" s="1">
        <v>92075843</v>
      </c>
      <c r="S72" s="1">
        <v>1737</v>
      </c>
      <c r="U72" s="1">
        <v>155688455285</v>
      </c>
      <c r="W72" s="1">
        <v>158984121642.21899</v>
      </c>
      <c r="Y72" s="7">
        <v>4.6066557673241993E-3</v>
      </c>
    </row>
    <row r="73" spans="1:25" ht="21" x14ac:dyDescent="0.25">
      <c r="A73" s="2" t="s">
        <v>79</v>
      </c>
      <c r="C73" s="1">
        <v>46713330</v>
      </c>
      <c r="E73" s="1">
        <v>321005101955</v>
      </c>
      <c r="G73" s="1">
        <v>316224976525.065</v>
      </c>
      <c r="I73" s="1">
        <v>15000000</v>
      </c>
      <c r="K73" s="1">
        <v>99992706782</v>
      </c>
      <c r="M73" s="1">
        <v>0</v>
      </c>
      <c r="O73" s="1">
        <v>0</v>
      </c>
      <c r="Q73" s="1">
        <v>61713330</v>
      </c>
      <c r="S73" s="1">
        <v>6840</v>
      </c>
      <c r="U73" s="1">
        <v>420997808737</v>
      </c>
      <c r="W73" s="1">
        <v>419607568095.65997</v>
      </c>
      <c r="Y73" s="7">
        <v>1.2158369047261128E-2</v>
      </c>
    </row>
    <row r="74" spans="1:25" ht="21" x14ac:dyDescent="0.25">
      <c r="A74" s="2" t="s">
        <v>80</v>
      </c>
      <c r="C74" s="1">
        <v>22438989</v>
      </c>
      <c r="E74" s="1">
        <v>236755771494</v>
      </c>
      <c r="G74" s="1">
        <v>185358513998.38901</v>
      </c>
      <c r="I74" s="1">
        <v>0</v>
      </c>
      <c r="K74" s="1">
        <v>0</v>
      </c>
      <c r="M74" s="1">
        <v>0</v>
      </c>
      <c r="O74" s="1">
        <v>0</v>
      </c>
      <c r="Q74" s="1">
        <v>22438989</v>
      </c>
      <c r="S74" s="1">
        <v>7140</v>
      </c>
      <c r="U74" s="1">
        <v>236755771494</v>
      </c>
      <c r="W74" s="1">
        <v>159261105890.31299</v>
      </c>
      <c r="Y74" s="7">
        <v>4.6146815441801521E-3</v>
      </c>
    </row>
    <row r="75" spans="1:25" ht="21" x14ac:dyDescent="0.25">
      <c r="A75" s="2" t="s">
        <v>81</v>
      </c>
      <c r="C75" s="1">
        <v>5606317</v>
      </c>
      <c r="E75" s="1">
        <v>52319209175</v>
      </c>
      <c r="G75" s="1">
        <v>48094639741.525497</v>
      </c>
      <c r="I75" s="1">
        <v>0</v>
      </c>
      <c r="K75" s="1">
        <v>0</v>
      </c>
      <c r="M75" s="1">
        <v>0</v>
      </c>
      <c r="O75" s="1">
        <v>0</v>
      </c>
      <c r="Q75" s="1">
        <v>5606317</v>
      </c>
      <c r="S75" s="1">
        <v>8430</v>
      </c>
      <c r="U75" s="1">
        <v>52319209175</v>
      </c>
      <c r="W75" s="1">
        <v>46980047858.755501</v>
      </c>
      <c r="Y75" s="7">
        <v>1.361273730874463E-3</v>
      </c>
    </row>
    <row r="76" spans="1:25" ht="21" x14ac:dyDescent="0.25">
      <c r="A76" s="2" t="s">
        <v>82</v>
      </c>
      <c r="C76" s="1">
        <v>31889378</v>
      </c>
      <c r="E76" s="1">
        <v>135642561324</v>
      </c>
      <c r="G76" s="1">
        <v>147086311972.17599</v>
      </c>
      <c r="I76" s="1">
        <v>1476988</v>
      </c>
      <c r="K76" s="1">
        <v>6727606058</v>
      </c>
      <c r="M76" s="1">
        <v>0</v>
      </c>
      <c r="O76" s="1">
        <v>0</v>
      </c>
      <c r="Q76" s="1">
        <v>33366366</v>
      </c>
      <c r="S76" s="1">
        <v>4565</v>
      </c>
      <c r="U76" s="1">
        <v>142370167382</v>
      </c>
      <c r="W76" s="1">
        <v>151411171898.29901</v>
      </c>
      <c r="Y76" s="7">
        <v>4.3872252213480829E-3</v>
      </c>
    </row>
    <row r="77" spans="1:25" ht="21" x14ac:dyDescent="0.25">
      <c r="A77" s="2" t="s">
        <v>83</v>
      </c>
      <c r="C77" s="1">
        <v>156085834</v>
      </c>
      <c r="E77" s="1">
        <v>320702375706</v>
      </c>
      <c r="G77" s="1">
        <v>556548601232.97998</v>
      </c>
      <c r="I77" s="1">
        <v>0</v>
      </c>
      <c r="K77" s="1">
        <v>0</v>
      </c>
      <c r="M77" s="1">
        <v>0</v>
      </c>
      <c r="O77" s="1">
        <v>0</v>
      </c>
      <c r="Q77" s="1">
        <v>156085834</v>
      </c>
      <c r="S77" s="1">
        <v>3684</v>
      </c>
      <c r="U77" s="1">
        <v>320702375706</v>
      </c>
      <c r="W77" s="1">
        <v>571598842191.88696</v>
      </c>
      <c r="Y77" s="7">
        <v>1.65624030612617E-2</v>
      </c>
    </row>
    <row r="78" spans="1:25" ht="21" x14ac:dyDescent="0.25">
      <c r="A78" s="2" t="s">
        <v>84</v>
      </c>
      <c r="C78" s="1">
        <v>36012919</v>
      </c>
      <c r="E78" s="1">
        <v>125507760816</v>
      </c>
      <c r="G78" s="1">
        <v>126476602652.179</v>
      </c>
      <c r="I78" s="1">
        <v>0</v>
      </c>
      <c r="K78" s="1">
        <v>0</v>
      </c>
      <c r="M78" s="1">
        <v>0</v>
      </c>
      <c r="O78" s="1">
        <v>0</v>
      </c>
      <c r="Q78" s="1">
        <v>36012919</v>
      </c>
      <c r="S78" s="1">
        <v>3555</v>
      </c>
      <c r="U78" s="1">
        <v>125507760816</v>
      </c>
      <c r="W78" s="1">
        <v>127264172779.082</v>
      </c>
      <c r="Y78" s="7">
        <v>3.6875521243928846E-3</v>
      </c>
    </row>
    <row r="79" spans="1:25" ht="21" x14ac:dyDescent="0.25">
      <c r="A79" s="2" t="s">
        <v>85</v>
      </c>
      <c r="C79" s="1">
        <v>4481004</v>
      </c>
      <c r="E79" s="1">
        <v>132829216208</v>
      </c>
      <c r="G79" s="1">
        <v>148552306573.76999</v>
      </c>
      <c r="I79" s="1">
        <v>0</v>
      </c>
      <c r="K79" s="1">
        <v>0</v>
      </c>
      <c r="M79" s="1">
        <v>0</v>
      </c>
      <c r="O79" s="1">
        <v>0</v>
      </c>
      <c r="Q79" s="1">
        <v>4481004</v>
      </c>
      <c r="S79" s="1">
        <v>32100</v>
      </c>
      <c r="U79" s="1">
        <v>132829216208</v>
      </c>
      <c r="W79" s="1">
        <v>142984379041.01999</v>
      </c>
      <c r="Y79" s="7">
        <v>4.1430540832806569E-3</v>
      </c>
    </row>
    <row r="80" spans="1:25" ht="21" x14ac:dyDescent="0.25">
      <c r="A80" s="2" t="s">
        <v>86</v>
      </c>
      <c r="C80" s="1">
        <v>30448265</v>
      </c>
      <c r="E80" s="1">
        <v>54601290510</v>
      </c>
      <c r="G80" s="1">
        <v>220647143131.492</v>
      </c>
      <c r="I80" s="1">
        <v>0</v>
      </c>
      <c r="K80" s="1">
        <v>0</v>
      </c>
      <c r="M80" s="1">
        <v>0</v>
      </c>
      <c r="O80" s="1">
        <v>0</v>
      </c>
      <c r="Q80" s="1">
        <v>30448265</v>
      </c>
      <c r="S80" s="1">
        <v>7310</v>
      </c>
      <c r="U80" s="1">
        <v>54601290510</v>
      </c>
      <c r="W80" s="1">
        <v>221252485087.957</v>
      </c>
      <c r="Y80" s="7">
        <v>6.4109171779994029E-3</v>
      </c>
    </row>
    <row r="81" spans="1:25" ht="21" x14ac:dyDescent="0.25">
      <c r="A81" s="2" t="s">
        <v>87</v>
      </c>
      <c r="C81" s="1">
        <v>0</v>
      </c>
      <c r="E81" s="1">
        <v>0</v>
      </c>
      <c r="G81" s="1">
        <v>0</v>
      </c>
      <c r="I81" s="1">
        <v>15852627</v>
      </c>
      <c r="K81" s="1">
        <v>157977397382</v>
      </c>
      <c r="M81" s="1">
        <v>0</v>
      </c>
      <c r="O81" s="1">
        <v>0</v>
      </c>
      <c r="Q81" s="1">
        <v>15852627</v>
      </c>
      <c r="S81" s="1">
        <v>9820</v>
      </c>
      <c r="U81" s="1">
        <v>157977397382</v>
      </c>
      <c r="W81" s="1">
        <v>154746543997.017</v>
      </c>
      <c r="Y81" s="7">
        <v>4.4838695337235598E-3</v>
      </c>
    </row>
    <row r="82" spans="1:25" ht="21" x14ac:dyDescent="0.25">
      <c r="A82" s="2" t="s">
        <v>88</v>
      </c>
      <c r="C82" s="1">
        <v>0</v>
      </c>
      <c r="E82" s="1">
        <v>0</v>
      </c>
      <c r="G82" s="1">
        <v>0</v>
      </c>
      <c r="I82" s="1">
        <v>43026576</v>
      </c>
      <c r="K82" s="1">
        <v>284224118039</v>
      </c>
      <c r="M82" s="1">
        <v>0</v>
      </c>
      <c r="O82" s="1">
        <v>0</v>
      </c>
      <c r="Q82" s="1">
        <v>43026576</v>
      </c>
      <c r="S82" s="1">
        <v>6910</v>
      </c>
      <c r="U82" s="1">
        <v>284224118039</v>
      </c>
      <c r="W82" s="1">
        <v>295544624001.04797</v>
      </c>
      <c r="Y82" s="7">
        <v>8.5635743531670017E-3</v>
      </c>
    </row>
    <row r="83" spans="1:25" ht="21" x14ac:dyDescent="0.25">
      <c r="A83" s="2" t="s">
        <v>89</v>
      </c>
      <c r="C83" s="1">
        <v>0</v>
      </c>
      <c r="E83" s="1">
        <v>0</v>
      </c>
      <c r="G83" s="1">
        <v>0</v>
      </c>
      <c r="I83" s="1">
        <v>3750000</v>
      </c>
      <c r="K83" s="1">
        <v>11902047255</v>
      </c>
      <c r="M83" s="1">
        <v>0</v>
      </c>
      <c r="O83" s="1">
        <v>0</v>
      </c>
      <c r="Q83" s="1">
        <v>3750000</v>
      </c>
      <c r="S83" s="1">
        <v>3471</v>
      </c>
      <c r="U83" s="1">
        <v>11902047255</v>
      </c>
      <c r="W83" s="1">
        <v>12938803312.5</v>
      </c>
      <c r="Y83" s="7">
        <v>3.7490921914791573E-4</v>
      </c>
    </row>
    <row r="84" spans="1:25" ht="21" x14ac:dyDescent="0.25">
      <c r="A84" s="2" t="s">
        <v>90</v>
      </c>
      <c r="C84" s="1">
        <v>0</v>
      </c>
      <c r="E84" s="1">
        <v>0</v>
      </c>
      <c r="G84" s="1">
        <v>0</v>
      </c>
      <c r="I84" s="1">
        <v>200000</v>
      </c>
      <c r="K84" s="1">
        <v>5384885040</v>
      </c>
      <c r="M84" s="1">
        <v>0</v>
      </c>
      <c r="O84" s="1">
        <v>0</v>
      </c>
      <c r="Q84" s="1">
        <v>200000</v>
      </c>
      <c r="S84" s="1">
        <v>30350</v>
      </c>
      <c r="U84" s="1">
        <v>5384885040</v>
      </c>
      <c r="W84" s="1">
        <v>6033883500</v>
      </c>
      <c r="Y84" s="7">
        <v>1.7483522214369334E-4</v>
      </c>
    </row>
    <row r="85" spans="1:25" ht="21" x14ac:dyDescent="0.25">
      <c r="A85" s="2" t="s">
        <v>91</v>
      </c>
      <c r="C85" s="1">
        <v>0</v>
      </c>
      <c r="E85" s="1">
        <v>0</v>
      </c>
      <c r="G85" s="1">
        <v>0</v>
      </c>
      <c r="I85" s="1">
        <v>9280210</v>
      </c>
      <c r="K85" s="1">
        <v>42676637268</v>
      </c>
      <c r="M85" s="1">
        <v>0</v>
      </c>
      <c r="O85" s="1">
        <v>0</v>
      </c>
      <c r="Q85" s="1">
        <v>9280210</v>
      </c>
      <c r="S85" s="1">
        <v>5300</v>
      </c>
      <c r="U85" s="1">
        <v>42676637268</v>
      </c>
      <c r="W85" s="1">
        <v>48892461577.650002</v>
      </c>
      <c r="Y85" s="7">
        <v>1.4166870111231729E-3</v>
      </c>
    </row>
    <row r="86" spans="1:25" ht="21" x14ac:dyDescent="0.25">
      <c r="A86" s="2" t="s">
        <v>92</v>
      </c>
      <c r="C86" s="1" t="s">
        <v>92</v>
      </c>
      <c r="E86" s="4">
        <f>SUM(E9:E85)</f>
        <v>19759858849917</v>
      </c>
      <c r="F86" s="2"/>
      <c r="G86" s="4">
        <f>SUM(G9:G85)</f>
        <v>25513911181463.957</v>
      </c>
      <c r="H86" s="2"/>
      <c r="I86" s="2" t="s">
        <v>92</v>
      </c>
      <c r="J86" s="2"/>
      <c r="K86" s="4">
        <f>SUM(K9:K85)</f>
        <v>4961371527181</v>
      </c>
      <c r="L86" s="2"/>
      <c r="M86" s="2" t="s">
        <v>92</v>
      </c>
      <c r="N86" s="2"/>
      <c r="O86" s="4">
        <f>SUM(O9:O85)</f>
        <v>831494583165</v>
      </c>
      <c r="P86" s="2"/>
      <c r="Q86" s="2" t="s">
        <v>92</v>
      </c>
      <c r="R86" s="2"/>
      <c r="S86" s="2" t="s">
        <v>92</v>
      </c>
      <c r="T86" s="2"/>
      <c r="U86" s="4">
        <f>SUM(U9:U85)</f>
        <v>24443237833297</v>
      </c>
      <c r="V86" s="2"/>
      <c r="W86" s="4">
        <f>SUM(W9:W85)</f>
        <v>29328499723296.656</v>
      </c>
      <c r="X86" s="2"/>
      <c r="Y86" s="11">
        <f>SUM(Y9:Y85)</f>
        <v>0.84981003764222829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0"/>
  <sheetViews>
    <sheetView rightToLeft="1" workbookViewId="0">
      <selection activeCell="K96" sqref="K96"/>
    </sheetView>
  </sheetViews>
  <sheetFormatPr defaultRowHeight="18.75" x14ac:dyDescent="0.25"/>
  <cols>
    <col min="1" max="1" width="30" style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6.25" x14ac:dyDescent="0.25">
      <c r="A3" s="14" t="s">
        <v>125</v>
      </c>
      <c r="B3" s="14" t="s">
        <v>125</v>
      </c>
      <c r="C3" s="14" t="s">
        <v>125</v>
      </c>
      <c r="D3" s="14" t="s">
        <v>125</v>
      </c>
      <c r="E3" s="14" t="s">
        <v>125</v>
      </c>
      <c r="F3" s="14" t="s">
        <v>125</v>
      </c>
      <c r="G3" s="14" t="s">
        <v>125</v>
      </c>
      <c r="H3" s="14" t="s">
        <v>125</v>
      </c>
      <c r="I3" s="14" t="s">
        <v>125</v>
      </c>
      <c r="J3" s="14" t="s">
        <v>125</v>
      </c>
      <c r="K3" s="14" t="s">
        <v>125</v>
      </c>
      <c r="L3" s="14" t="s">
        <v>125</v>
      </c>
      <c r="M3" s="14" t="s">
        <v>125</v>
      </c>
      <c r="N3" s="14" t="s">
        <v>125</v>
      </c>
      <c r="O3" s="14" t="s">
        <v>125</v>
      </c>
      <c r="P3" s="14" t="s">
        <v>125</v>
      </c>
      <c r="Q3" s="14" t="s">
        <v>125</v>
      </c>
    </row>
    <row r="4" spans="1:17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6" spans="1:17" ht="26.25" x14ac:dyDescent="0.25">
      <c r="A6" s="13" t="s">
        <v>3</v>
      </c>
      <c r="C6" s="13" t="s">
        <v>127</v>
      </c>
      <c r="D6" s="13" t="s">
        <v>127</v>
      </c>
      <c r="E6" s="13" t="s">
        <v>127</v>
      </c>
      <c r="F6" s="13" t="s">
        <v>127</v>
      </c>
      <c r="G6" s="13" t="s">
        <v>127</v>
      </c>
      <c r="H6" s="13" t="s">
        <v>127</v>
      </c>
      <c r="I6" s="13" t="s">
        <v>127</v>
      </c>
      <c r="K6" s="13" t="s">
        <v>128</v>
      </c>
      <c r="L6" s="13" t="s">
        <v>128</v>
      </c>
      <c r="M6" s="13" t="s">
        <v>128</v>
      </c>
      <c r="N6" s="13" t="s">
        <v>128</v>
      </c>
      <c r="O6" s="13" t="s">
        <v>128</v>
      </c>
      <c r="P6" s="13" t="s">
        <v>128</v>
      </c>
      <c r="Q6" s="13" t="s">
        <v>128</v>
      </c>
    </row>
    <row r="7" spans="1:17" ht="26.25" x14ac:dyDescent="0.25">
      <c r="A7" s="13" t="s">
        <v>3</v>
      </c>
      <c r="C7" s="13" t="s">
        <v>7</v>
      </c>
      <c r="E7" s="13" t="s">
        <v>170</v>
      </c>
      <c r="G7" s="13" t="s">
        <v>171</v>
      </c>
      <c r="I7" s="13" t="s">
        <v>173</v>
      </c>
      <c r="K7" s="13" t="s">
        <v>7</v>
      </c>
      <c r="M7" s="13" t="s">
        <v>170</v>
      </c>
      <c r="O7" s="13" t="s">
        <v>171</v>
      </c>
      <c r="Q7" s="13" t="s">
        <v>173</v>
      </c>
    </row>
    <row r="8" spans="1:17" ht="21" x14ac:dyDescent="0.25">
      <c r="A8" s="2" t="s">
        <v>55</v>
      </c>
      <c r="C8" s="1">
        <v>4422105</v>
      </c>
      <c r="E8" s="1">
        <v>142238116736</v>
      </c>
      <c r="G8" s="1">
        <v>75409922709</v>
      </c>
      <c r="I8" s="1">
        <f>+E8-G8</f>
        <v>66828194027</v>
      </c>
      <c r="K8" s="1">
        <v>39628610</v>
      </c>
      <c r="M8" s="1">
        <v>1215773513076</v>
      </c>
      <c r="O8" s="1">
        <v>675784590499</v>
      </c>
      <c r="Q8" s="1">
        <f>+M8-O8</f>
        <v>539988922577</v>
      </c>
    </row>
    <row r="9" spans="1:17" ht="21" x14ac:dyDescent="0.25">
      <c r="A9" s="2" t="s">
        <v>54</v>
      </c>
      <c r="C9" s="1">
        <v>3339983</v>
      </c>
      <c r="E9" s="1">
        <v>234898301858</v>
      </c>
      <c r="G9" s="1">
        <v>122379258336</v>
      </c>
      <c r="I9" s="1">
        <f t="shared" ref="I9:I14" si="0">+E9-G9</f>
        <v>112519043522</v>
      </c>
      <c r="K9" s="1">
        <v>9359652</v>
      </c>
      <c r="M9" s="1">
        <v>656379675350</v>
      </c>
      <c r="O9" s="1">
        <v>342944041904</v>
      </c>
      <c r="Q9" s="1">
        <f t="shared" ref="Q9:Q72" si="1">+M9-O9</f>
        <v>313435633446</v>
      </c>
    </row>
    <row r="10" spans="1:17" ht="21" x14ac:dyDescent="0.25">
      <c r="A10" s="2" t="s">
        <v>52</v>
      </c>
      <c r="C10" s="1">
        <v>6997208</v>
      </c>
      <c r="E10" s="1">
        <v>71634054150</v>
      </c>
      <c r="G10" s="1">
        <f>41803003373+15515528</f>
        <v>41818518901</v>
      </c>
      <c r="I10" s="1">
        <f t="shared" si="0"/>
        <v>29815535249</v>
      </c>
      <c r="K10" s="1">
        <v>51427223</v>
      </c>
      <c r="M10" s="1">
        <v>582549927825</v>
      </c>
      <c r="O10" s="1">
        <f>15515528+307238598458</f>
        <v>307254113986</v>
      </c>
      <c r="Q10" s="1">
        <f t="shared" si="1"/>
        <v>275295813839</v>
      </c>
    </row>
    <row r="11" spans="1:17" ht="21" x14ac:dyDescent="0.25">
      <c r="A11" s="2" t="s">
        <v>39</v>
      </c>
      <c r="C11" s="1">
        <v>34274927</v>
      </c>
      <c r="E11" s="1">
        <v>106800672532</v>
      </c>
      <c r="G11" s="1">
        <v>106800672532</v>
      </c>
      <c r="I11" s="1">
        <f t="shared" si="0"/>
        <v>0</v>
      </c>
      <c r="K11" s="1">
        <v>34274927</v>
      </c>
      <c r="M11" s="1">
        <v>106800672532</v>
      </c>
      <c r="O11" s="1">
        <v>106800672532</v>
      </c>
      <c r="Q11" s="1">
        <f t="shared" si="1"/>
        <v>0</v>
      </c>
    </row>
    <row r="12" spans="1:17" ht="21" x14ac:dyDescent="0.25">
      <c r="A12" s="2" t="s">
        <v>38</v>
      </c>
      <c r="C12" s="1">
        <v>28808006</v>
      </c>
      <c r="E12" s="1">
        <v>524559123158</v>
      </c>
      <c r="G12" s="1">
        <v>521021596516</v>
      </c>
      <c r="I12" s="1">
        <f t="shared" si="0"/>
        <v>3537526642</v>
      </c>
      <c r="K12" s="1">
        <v>28808006</v>
      </c>
      <c r="M12" s="1">
        <v>524559123158</v>
      </c>
      <c r="O12" s="1">
        <v>521021596516</v>
      </c>
      <c r="Q12" s="1">
        <f t="shared" si="1"/>
        <v>3537526642</v>
      </c>
    </row>
    <row r="13" spans="1:17" ht="21" x14ac:dyDescent="0.25">
      <c r="A13" s="2" t="s">
        <v>20</v>
      </c>
      <c r="C13" s="1">
        <v>8397195</v>
      </c>
      <c r="E13" s="1">
        <v>287464369587</v>
      </c>
      <c r="G13" s="1">
        <v>174635260579</v>
      </c>
      <c r="I13" s="1">
        <f t="shared" si="0"/>
        <v>112829109008</v>
      </c>
      <c r="K13" s="1">
        <v>16835957</v>
      </c>
      <c r="M13" s="1">
        <v>553148847011</v>
      </c>
      <c r="O13" s="1">
        <v>354724563013</v>
      </c>
      <c r="Q13" s="1">
        <f t="shared" si="1"/>
        <v>198424283998</v>
      </c>
    </row>
    <row r="14" spans="1:17" ht="21" x14ac:dyDescent="0.25">
      <c r="A14" s="2" t="s">
        <v>53</v>
      </c>
      <c r="C14" s="1">
        <v>2472627</v>
      </c>
      <c r="E14" s="1">
        <v>83901954394</v>
      </c>
      <c r="G14" s="1">
        <v>52353586652</v>
      </c>
      <c r="I14" s="1">
        <f t="shared" si="0"/>
        <v>31548367742</v>
      </c>
      <c r="K14" s="1">
        <v>5045762</v>
      </c>
      <c r="M14" s="1">
        <v>172926051434</v>
      </c>
      <c r="O14" s="1">
        <v>106835256059</v>
      </c>
      <c r="Q14" s="1">
        <f t="shared" si="1"/>
        <v>66090795375</v>
      </c>
    </row>
    <row r="15" spans="1:17" ht="21" x14ac:dyDescent="0.25">
      <c r="A15" s="2" t="s">
        <v>49</v>
      </c>
      <c r="C15" s="1">
        <v>0</v>
      </c>
      <c r="E15" s="1">
        <v>0</v>
      </c>
      <c r="G15" s="1">
        <v>0</v>
      </c>
      <c r="I15" s="1">
        <v>0</v>
      </c>
      <c r="K15" s="1">
        <v>178782026</v>
      </c>
      <c r="M15" s="1">
        <v>1151191866624</v>
      </c>
      <c r="O15" s="1">
        <v>774404976318</v>
      </c>
      <c r="Q15" s="1">
        <f t="shared" si="1"/>
        <v>376786890306</v>
      </c>
    </row>
    <row r="16" spans="1:17" ht="21" x14ac:dyDescent="0.25">
      <c r="A16" s="2" t="s">
        <v>50</v>
      </c>
      <c r="C16" s="1">
        <v>0</v>
      </c>
      <c r="E16" s="1">
        <v>0</v>
      </c>
      <c r="G16" s="1">
        <v>0</v>
      </c>
      <c r="I16" s="1">
        <v>0</v>
      </c>
      <c r="K16" s="1">
        <v>29523489</v>
      </c>
      <c r="M16" s="1">
        <v>731606419239</v>
      </c>
      <c r="O16" s="1">
        <v>503902142215</v>
      </c>
      <c r="Q16" s="1">
        <f t="shared" si="1"/>
        <v>227704277024</v>
      </c>
    </row>
    <row r="17" spans="1:17" ht="21" x14ac:dyDescent="0.25">
      <c r="A17" s="2" t="s">
        <v>174</v>
      </c>
      <c r="C17" s="1">
        <v>0</v>
      </c>
      <c r="E17" s="1">
        <v>0</v>
      </c>
      <c r="G17" s="1">
        <v>0</v>
      </c>
      <c r="I17" s="1">
        <v>0</v>
      </c>
      <c r="K17" s="1">
        <v>149334076</v>
      </c>
      <c r="M17" s="1">
        <v>368199595136</v>
      </c>
      <c r="O17" s="1">
        <v>224014337598</v>
      </c>
      <c r="Q17" s="1">
        <f t="shared" si="1"/>
        <v>144185257538</v>
      </c>
    </row>
    <row r="18" spans="1:17" ht="21" x14ac:dyDescent="0.25">
      <c r="A18" s="2" t="s">
        <v>175</v>
      </c>
      <c r="C18" s="1">
        <v>0</v>
      </c>
      <c r="E18" s="1">
        <v>0</v>
      </c>
      <c r="G18" s="1">
        <v>0</v>
      </c>
      <c r="I18" s="1">
        <v>0</v>
      </c>
      <c r="K18" s="1">
        <v>7054755</v>
      </c>
      <c r="M18" s="1">
        <v>15957897429</v>
      </c>
      <c r="O18" s="1">
        <v>15957897429</v>
      </c>
      <c r="Q18" s="1">
        <f t="shared" si="1"/>
        <v>0</v>
      </c>
    </row>
    <row r="19" spans="1:17" ht="21" x14ac:dyDescent="0.25">
      <c r="A19" s="2" t="s">
        <v>176</v>
      </c>
      <c r="C19" s="1">
        <v>0</v>
      </c>
      <c r="E19" s="1">
        <v>0</v>
      </c>
      <c r="G19" s="1">
        <v>0</v>
      </c>
      <c r="I19" s="1">
        <v>0</v>
      </c>
      <c r="K19" s="1">
        <v>900000</v>
      </c>
      <c r="M19" s="1">
        <v>12505456858</v>
      </c>
      <c r="O19" s="1">
        <v>12033156333</v>
      </c>
      <c r="Q19" s="1">
        <f t="shared" si="1"/>
        <v>472300525</v>
      </c>
    </row>
    <row r="20" spans="1:17" ht="21" x14ac:dyDescent="0.25">
      <c r="A20" s="2" t="s">
        <v>177</v>
      </c>
      <c r="C20" s="1">
        <v>0</v>
      </c>
      <c r="E20" s="1">
        <v>0</v>
      </c>
      <c r="G20" s="1">
        <v>0</v>
      </c>
      <c r="I20" s="1">
        <v>0</v>
      </c>
      <c r="K20" s="1">
        <v>481905800</v>
      </c>
      <c r="M20" s="1">
        <v>338008635450</v>
      </c>
      <c r="O20" s="1">
        <v>336076271828</v>
      </c>
      <c r="Q20" s="1">
        <f t="shared" si="1"/>
        <v>1932363622</v>
      </c>
    </row>
    <row r="21" spans="1:17" ht="21" x14ac:dyDescent="0.25">
      <c r="A21" s="2" t="s">
        <v>178</v>
      </c>
      <c r="C21" s="1">
        <v>0</v>
      </c>
      <c r="E21" s="1">
        <v>0</v>
      </c>
      <c r="G21" s="1">
        <v>0</v>
      </c>
      <c r="I21" s="1">
        <v>0</v>
      </c>
      <c r="K21" s="1">
        <v>92291613</v>
      </c>
      <c r="M21" s="1">
        <v>85291524873</v>
      </c>
      <c r="O21" s="1">
        <v>56881101177</v>
      </c>
      <c r="Q21" s="1">
        <f t="shared" si="1"/>
        <v>28410423696</v>
      </c>
    </row>
    <row r="22" spans="1:17" ht="21" x14ac:dyDescent="0.25">
      <c r="A22" s="2" t="s">
        <v>179</v>
      </c>
      <c r="C22" s="1">
        <v>0</v>
      </c>
      <c r="E22" s="1">
        <v>0</v>
      </c>
      <c r="G22" s="1">
        <v>0</v>
      </c>
      <c r="I22" s="1">
        <v>0</v>
      </c>
      <c r="K22" s="1">
        <v>1085372</v>
      </c>
      <c r="M22" s="1">
        <v>65965609055</v>
      </c>
      <c r="O22" s="1">
        <v>44667041115</v>
      </c>
      <c r="Q22" s="1">
        <f t="shared" si="1"/>
        <v>21298567940</v>
      </c>
    </row>
    <row r="23" spans="1:17" ht="21" x14ac:dyDescent="0.25">
      <c r="A23" s="2" t="s">
        <v>180</v>
      </c>
      <c r="C23" s="1">
        <v>0</v>
      </c>
      <c r="E23" s="1">
        <v>0</v>
      </c>
      <c r="G23" s="1">
        <v>0</v>
      </c>
      <c r="I23" s="1">
        <v>0</v>
      </c>
      <c r="K23" s="1">
        <v>125000</v>
      </c>
      <c r="M23" s="1">
        <v>2433108050</v>
      </c>
      <c r="O23" s="1">
        <v>2783340000</v>
      </c>
      <c r="Q23" s="1">
        <f t="shared" si="1"/>
        <v>-350231950</v>
      </c>
    </row>
    <row r="24" spans="1:17" ht="21" x14ac:dyDescent="0.25">
      <c r="A24" s="2" t="s">
        <v>23</v>
      </c>
      <c r="C24" s="1">
        <v>0</v>
      </c>
      <c r="E24" s="1">
        <v>0</v>
      </c>
      <c r="G24" s="1">
        <v>0</v>
      </c>
      <c r="I24" s="1">
        <v>0</v>
      </c>
      <c r="K24" s="1">
        <v>17581289</v>
      </c>
      <c r="M24" s="1">
        <v>407950605623</v>
      </c>
      <c r="O24" s="1">
        <v>238191482176</v>
      </c>
      <c r="Q24" s="1">
        <f t="shared" si="1"/>
        <v>169759123447</v>
      </c>
    </row>
    <row r="25" spans="1:17" ht="21" x14ac:dyDescent="0.25">
      <c r="A25" s="2" t="s">
        <v>181</v>
      </c>
      <c r="C25" s="1">
        <v>0</v>
      </c>
      <c r="E25" s="1">
        <v>0</v>
      </c>
      <c r="G25" s="1">
        <v>0</v>
      </c>
      <c r="I25" s="1">
        <v>0</v>
      </c>
      <c r="K25" s="1">
        <v>59311112</v>
      </c>
      <c r="M25" s="1">
        <v>347081451692</v>
      </c>
      <c r="O25" s="1">
        <v>296559800744</v>
      </c>
      <c r="Q25" s="1">
        <f t="shared" si="1"/>
        <v>50521650948</v>
      </c>
    </row>
    <row r="26" spans="1:17" ht="21" x14ac:dyDescent="0.25">
      <c r="A26" s="2" t="s">
        <v>46</v>
      </c>
      <c r="C26" s="1">
        <v>0</v>
      </c>
      <c r="E26" s="1">
        <v>0</v>
      </c>
      <c r="G26" s="1">
        <v>0</v>
      </c>
      <c r="I26" s="1">
        <v>0</v>
      </c>
      <c r="K26" s="1">
        <v>50000000</v>
      </c>
      <c r="M26" s="1">
        <v>69404849218</v>
      </c>
      <c r="O26" s="1">
        <v>57257280030</v>
      </c>
      <c r="Q26" s="1">
        <f t="shared" si="1"/>
        <v>12147569188</v>
      </c>
    </row>
    <row r="27" spans="1:17" ht="21" x14ac:dyDescent="0.25">
      <c r="A27" s="2" t="s">
        <v>182</v>
      </c>
      <c r="C27" s="1">
        <v>0</v>
      </c>
      <c r="E27" s="1">
        <v>0</v>
      </c>
      <c r="G27" s="1">
        <v>0</v>
      </c>
      <c r="I27" s="1">
        <v>0</v>
      </c>
      <c r="K27" s="1">
        <v>35376691</v>
      </c>
      <c r="M27" s="1">
        <v>186824299891</v>
      </c>
      <c r="O27" s="1">
        <v>186824305171</v>
      </c>
      <c r="Q27" s="1">
        <f t="shared" si="1"/>
        <v>-5280</v>
      </c>
    </row>
    <row r="28" spans="1:17" ht="21" x14ac:dyDescent="0.25">
      <c r="A28" s="2" t="s">
        <v>36</v>
      </c>
      <c r="C28" s="1">
        <v>0</v>
      </c>
      <c r="E28" s="1">
        <v>0</v>
      </c>
      <c r="G28" s="1">
        <v>0</v>
      </c>
      <c r="I28" s="1">
        <v>0</v>
      </c>
      <c r="K28" s="1">
        <v>1</v>
      </c>
      <c r="M28" s="1">
        <v>1</v>
      </c>
      <c r="O28" s="1">
        <v>11974</v>
      </c>
      <c r="Q28" s="1">
        <f t="shared" si="1"/>
        <v>-11973</v>
      </c>
    </row>
    <row r="29" spans="1:17" ht="21" x14ac:dyDescent="0.25">
      <c r="A29" s="2" t="s">
        <v>56</v>
      </c>
      <c r="C29" s="1">
        <v>0</v>
      </c>
      <c r="E29" s="1">
        <v>0</v>
      </c>
      <c r="G29" s="1">
        <v>0</v>
      </c>
      <c r="I29" s="1">
        <v>0</v>
      </c>
      <c r="K29" s="1">
        <v>3222338</v>
      </c>
      <c r="M29" s="1">
        <v>15298903521</v>
      </c>
      <c r="O29" s="1">
        <v>14340565378</v>
      </c>
      <c r="Q29" s="1">
        <f t="shared" si="1"/>
        <v>958338143</v>
      </c>
    </row>
    <row r="30" spans="1:17" ht="21" x14ac:dyDescent="0.25">
      <c r="A30" s="2" t="s">
        <v>19</v>
      </c>
      <c r="C30" s="1">
        <v>0</v>
      </c>
      <c r="E30" s="1">
        <v>0</v>
      </c>
      <c r="G30" s="1">
        <v>0</v>
      </c>
      <c r="I30" s="1">
        <v>0</v>
      </c>
      <c r="K30" s="1">
        <v>4173160</v>
      </c>
      <c r="M30" s="1">
        <v>144488533685</v>
      </c>
      <c r="O30" s="1">
        <v>206127376929</v>
      </c>
      <c r="Q30" s="1">
        <f t="shared" si="1"/>
        <v>-61638843244</v>
      </c>
    </row>
    <row r="31" spans="1:17" ht="21" x14ac:dyDescent="0.25">
      <c r="A31" s="2" t="s">
        <v>183</v>
      </c>
      <c r="C31" s="1">
        <v>0</v>
      </c>
      <c r="E31" s="1">
        <v>0</v>
      </c>
      <c r="G31" s="1">
        <v>0</v>
      </c>
      <c r="I31" s="1">
        <v>0</v>
      </c>
      <c r="K31" s="1">
        <v>595000</v>
      </c>
      <c r="M31" s="1">
        <v>17241051776</v>
      </c>
      <c r="O31" s="1">
        <v>11970359226</v>
      </c>
      <c r="Q31" s="1">
        <f t="shared" si="1"/>
        <v>5270692550</v>
      </c>
    </row>
    <row r="32" spans="1:17" ht="21" x14ac:dyDescent="0.25">
      <c r="A32" s="2" t="s">
        <v>184</v>
      </c>
      <c r="C32" s="1">
        <v>0</v>
      </c>
      <c r="E32" s="1">
        <v>0</v>
      </c>
      <c r="G32" s="1">
        <v>0</v>
      </c>
      <c r="I32" s="1">
        <v>0</v>
      </c>
      <c r="K32" s="1">
        <v>69000000</v>
      </c>
      <c r="M32" s="1">
        <v>299240251320</v>
      </c>
      <c r="O32" s="1">
        <v>299240251320</v>
      </c>
      <c r="Q32" s="1">
        <f t="shared" si="1"/>
        <v>0</v>
      </c>
    </row>
    <row r="33" spans="1:17" ht="21" x14ac:dyDescent="0.25">
      <c r="A33" s="2" t="s">
        <v>32</v>
      </c>
      <c r="C33" s="1">
        <v>0</v>
      </c>
      <c r="E33" s="1">
        <v>0</v>
      </c>
      <c r="G33" s="1">
        <v>0</v>
      </c>
      <c r="I33" s="1">
        <v>0</v>
      </c>
      <c r="K33" s="1">
        <v>1</v>
      </c>
      <c r="M33" s="1">
        <v>1</v>
      </c>
      <c r="O33" s="1">
        <v>2101</v>
      </c>
      <c r="Q33" s="1">
        <f t="shared" si="1"/>
        <v>-2100</v>
      </c>
    </row>
    <row r="34" spans="1:17" ht="21" x14ac:dyDescent="0.25">
      <c r="A34" s="2" t="s">
        <v>24</v>
      </c>
      <c r="C34" s="1">
        <v>0</v>
      </c>
      <c r="E34" s="1">
        <v>0</v>
      </c>
      <c r="G34" s="1">
        <v>0</v>
      </c>
      <c r="I34" s="1">
        <v>0</v>
      </c>
      <c r="K34" s="1">
        <v>8501426</v>
      </c>
      <c r="M34" s="1">
        <v>232934069706</v>
      </c>
      <c r="O34" s="1">
        <v>177557589350</v>
      </c>
      <c r="Q34" s="1">
        <f t="shared" si="1"/>
        <v>55376480356</v>
      </c>
    </row>
    <row r="35" spans="1:17" ht="21" x14ac:dyDescent="0.25">
      <c r="A35" s="2" t="s">
        <v>33</v>
      </c>
      <c r="C35" s="1">
        <v>0</v>
      </c>
      <c r="E35" s="1">
        <v>0</v>
      </c>
      <c r="G35" s="1">
        <v>0</v>
      </c>
      <c r="I35" s="1">
        <v>0</v>
      </c>
      <c r="K35" s="1">
        <v>1</v>
      </c>
      <c r="M35" s="1">
        <v>1</v>
      </c>
      <c r="O35" s="1">
        <v>3533</v>
      </c>
      <c r="Q35" s="1">
        <f t="shared" si="1"/>
        <v>-3532</v>
      </c>
    </row>
    <row r="36" spans="1:17" ht="21" x14ac:dyDescent="0.25">
      <c r="A36" s="2" t="s">
        <v>185</v>
      </c>
      <c r="C36" s="1">
        <v>0</v>
      </c>
      <c r="E36" s="1">
        <v>0</v>
      </c>
      <c r="G36" s="1">
        <v>0</v>
      </c>
      <c r="I36" s="1">
        <v>0</v>
      </c>
      <c r="K36" s="1">
        <v>36600000</v>
      </c>
      <c r="M36" s="1">
        <v>89335075292</v>
      </c>
      <c r="O36" s="1">
        <v>62690893687</v>
      </c>
      <c r="Q36" s="1">
        <f t="shared" si="1"/>
        <v>26644181605</v>
      </c>
    </row>
    <row r="37" spans="1:17" ht="21" x14ac:dyDescent="0.25">
      <c r="A37" s="2" t="s">
        <v>186</v>
      </c>
      <c r="C37" s="1">
        <v>0</v>
      </c>
      <c r="E37" s="1">
        <v>0</v>
      </c>
      <c r="G37" s="1">
        <v>0</v>
      </c>
      <c r="I37" s="1">
        <v>0</v>
      </c>
      <c r="K37" s="1">
        <v>23612395</v>
      </c>
      <c r="M37" s="1">
        <v>310235180797</v>
      </c>
      <c r="O37" s="1">
        <v>204909697910</v>
      </c>
      <c r="Q37" s="1">
        <f t="shared" si="1"/>
        <v>105325482887</v>
      </c>
    </row>
    <row r="38" spans="1:17" ht="21" x14ac:dyDescent="0.25">
      <c r="A38" s="2" t="s">
        <v>87</v>
      </c>
      <c r="C38" s="1">
        <v>0</v>
      </c>
      <c r="E38" s="1">
        <v>0</v>
      </c>
      <c r="G38" s="1">
        <v>0</v>
      </c>
      <c r="I38" s="1">
        <v>0</v>
      </c>
      <c r="K38" s="1">
        <v>17051968</v>
      </c>
      <c r="M38" s="1">
        <v>183868385644</v>
      </c>
      <c r="O38" s="1">
        <v>188828667925</v>
      </c>
      <c r="Q38" s="1">
        <f t="shared" si="1"/>
        <v>-4960282281</v>
      </c>
    </row>
    <row r="39" spans="1:17" ht="21" x14ac:dyDescent="0.25">
      <c r="A39" s="2" t="s">
        <v>187</v>
      </c>
      <c r="C39" s="1">
        <v>0</v>
      </c>
      <c r="E39" s="1">
        <v>0</v>
      </c>
      <c r="G39" s="1">
        <v>0</v>
      </c>
      <c r="I39" s="1">
        <v>0</v>
      </c>
      <c r="K39" s="1">
        <v>113038479</v>
      </c>
      <c r="M39" s="1">
        <v>189548497924</v>
      </c>
      <c r="O39" s="1">
        <v>187382531619</v>
      </c>
      <c r="Q39" s="1">
        <f t="shared" si="1"/>
        <v>2165966305</v>
      </c>
    </row>
    <row r="40" spans="1:17" ht="21" x14ac:dyDescent="0.25">
      <c r="A40" s="2" t="s">
        <v>188</v>
      </c>
      <c r="C40" s="1">
        <v>0</v>
      </c>
      <c r="E40" s="1">
        <v>0</v>
      </c>
      <c r="G40" s="1">
        <v>0</v>
      </c>
      <c r="I40" s="1">
        <v>0</v>
      </c>
      <c r="K40" s="1">
        <v>29171774</v>
      </c>
      <c r="M40" s="1">
        <v>38039993296</v>
      </c>
      <c r="O40" s="1">
        <v>38039993296</v>
      </c>
      <c r="Q40" s="1">
        <f t="shared" si="1"/>
        <v>0</v>
      </c>
    </row>
    <row r="41" spans="1:17" ht="21" x14ac:dyDescent="0.25">
      <c r="A41" s="2" t="s">
        <v>189</v>
      </c>
      <c r="C41" s="1">
        <v>0</v>
      </c>
      <c r="E41" s="1">
        <v>0</v>
      </c>
      <c r="G41" s="1">
        <v>0</v>
      </c>
      <c r="I41" s="1">
        <v>0</v>
      </c>
      <c r="K41" s="1">
        <v>65424261</v>
      </c>
      <c r="M41" s="1">
        <v>370907841789</v>
      </c>
      <c r="O41" s="1">
        <v>251825355332</v>
      </c>
      <c r="Q41" s="1">
        <f t="shared" si="1"/>
        <v>119082486457</v>
      </c>
    </row>
    <row r="42" spans="1:17" ht="21" x14ac:dyDescent="0.25">
      <c r="A42" s="2" t="s">
        <v>44</v>
      </c>
      <c r="C42" s="1">
        <v>0</v>
      </c>
      <c r="E42" s="1">
        <v>0</v>
      </c>
      <c r="G42" s="1">
        <v>0</v>
      </c>
      <c r="I42" s="1">
        <v>0</v>
      </c>
      <c r="K42" s="1">
        <v>10766820</v>
      </c>
      <c r="M42" s="1">
        <v>48240515365</v>
      </c>
      <c r="O42" s="1">
        <v>-27350520123</v>
      </c>
      <c r="Q42" s="1">
        <f t="shared" si="1"/>
        <v>75591035488</v>
      </c>
    </row>
    <row r="43" spans="1:17" ht="21" x14ac:dyDescent="0.25">
      <c r="A43" s="2" t="s">
        <v>30</v>
      </c>
      <c r="C43" s="1">
        <v>0</v>
      </c>
      <c r="E43" s="1">
        <v>0</v>
      </c>
      <c r="G43" s="1">
        <v>0</v>
      </c>
      <c r="I43" s="1">
        <v>0</v>
      </c>
      <c r="K43" s="1">
        <v>1216450</v>
      </c>
      <c r="M43" s="1">
        <v>24498267775</v>
      </c>
      <c r="O43" s="1">
        <v>23968777339</v>
      </c>
      <c r="Q43" s="1">
        <f t="shared" si="1"/>
        <v>529490436</v>
      </c>
    </row>
    <row r="44" spans="1:17" ht="21" x14ac:dyDescent="0.25">
      <c r="A44" s="2" t="s">
        <v>190</v>
      </c>
      <c r="C44" s="1">
        <v>0</v>
      </c>
      <c r="E44" s="1">
        <v>0</v>
      </c>
      <c r="G44" s="1">
        <v>0</v>
      </c>
      <c r="I44" s="1">
        <v>0</v>
      </c>
      <c r="K44" s="1">
        <v>125545427</v>
      </c>
      <c r="M44" s="1">
        <v>70656692894</v>
      </c>
      <c r="O44" s="1">
        <v>36618421575</v>
      </c>
      <c r="Q44" s="1">
        <f t="shared" si="1"/>
        <v>34038271319</v>
      </c>
    </row>
    <row r="45" spans="1:17" ht="21" x14ac:dyDescent="0.25">
      <c r="A45" s="2" t="s">
        <v>191</v>
      </c>
      <c r="C45" s="1">
        <v>0</v>
      </c>
      <c r="E45" s="1">
        <v>0</v>
      </c>
      <c r="G45" s="1">
        <v>0</v>
      </c>
      <c r="I45" s="1">
        <v>0</v>
      </c>
      <c r="K45" s="1">
        <v>3748659</v>
      </c>
      <c r="M45" s="1">
        <v>15050745906</v>
      </c>
      <c r="O45" s="1">
        <v>13150304956</v>
      </c>
      <c r="Q45" s="1">
        <f t="shared" si="1"/>
        <v>1900440950</v>
      </c>
    </row>
    <row r="46" spans="1:17" ht="21" x14ac:dyDescent="0.25">
      <c r="A46" s="2" t="s">
        <v>73</v>
      </c>
      <c r="C46" s="1">
        <v>0</v>
      </c>
      <c r="E46" s="1">
        <v>0</v>
      </c>
      <c r="G46" s="1">
        <v>0</v>
      </c>
      <c r="I46" s="1">
        <v>0</v>
      </c>
      <c r="K46" s="1">
        <v>27063175</v>
      </c>
      <c r="M46" s="1">
        <v>97482974567</v>
      </c>
      <c r="O46" s="1">
        <v>72582988662</v>
      </c>
      <c r="Q46" s="1">
        <f t="shared" si="1"/>
        <v>24899985905</v>
      </c>
    </row>
    <row r="47" spans="1:17" ht="21" x14ac:dyDescent="0.25">
      <c r="A47" s="2" t="s">
        <v>29</v>
      </c>
      <c r="C47" s="1">
        <v>0</v>
      </c>
      <c r="E47" s="1">
        <v>0</v>
      </c>
      <c r="G47" s="1">
        <v>0</v>
      </c>
      <c r="I47" s="1">
        <v>0</v>
      </c>
      <c r="K47" s="1">
        <v>103901801</v>
      </c>
      <c r="M47" s="1">
        <v>614786708950</v>
      </c>
      <c r="O47" s="1">
        <v>399722592160</v>
      </c>
      <c r="Q47" s="1">
        <f t="shared" si="1"/>
        <v>215064116790</v>
      </c>
    </row>
    <row r="48" spans="1:17" ht="21" x14ac:dyDescent="0.25">
      <c r="A48" s="2" t="s">
        <v>59</v>
      </c>
      <c r="C48" s="1">
        <v>0</v>
      </c>
      <c r="E48" s="1">
        <v>0</v>
      </c>
      <c r="G48" s="1">
        <v>0</v>
      </c>
      <c r="I48" s="1">
        <v>0</v>
      </c>
      <c r="K48" s="1">
        <v>1500000</v>
      </c>
      <c r="M48" s="1">
        <v>5355941514</v>
      </c>
      <c r="O48" s="1">
        <v>4068691020</v>
      </c>
      <c r="Q48" s="1">
        <f t="shared" si="1"/>
        <v>1287250494</v>
      </c>
    </row>
    <row r="49" spans="1:17" ht="21" x14ac:dyDescent="0.25">
      <c r="A49" s="2" t="s">
        <v>192</v>
      </c>
      <c r="C49" s="1">
        <v>0</v>
      </c>
      <c r="E49" s="1">
        <v>0</v>
      </c>
      <c r="G49" s="1">
        <v>0</v>
      </c>
      <c r="I49" s="1">
        <v>0</v>
      </c>
      <c r="K49" s="1">
        <v>38451972</v>
      </c>
      <c r="M49" s="1">
        <v>753305910971</v>
      </c>
      <c r="O49" s="1">
        <v>377119472612</v>
      </c>
      <c r="Q49" s="1">
        <f t="shared" si="1"/>
        <v>376186438359</v>
      </c>
    </row>
    <row r="50" spans="1:17" ht="21" x14ac:dyDescent="0.25">
      <c r="A50" s="2" t="s">
        <v>154</v>
      </c>
      <c r="C50" s="1">
        <v>0</v>
      </c>
      <c r="E50" s="1">
        <v>0</v>
      </c>
      <c r="G50" s="1">
        <v>0</v>
      </c>
      <c r="I50" s="1">
        <v>0</v>
      </c>
      <c r="K50" s="1">
        <v>47465199</v>
      </c>
      <c r="M50" s="1">
        <v>2933336903931</v>
      </c>
      <c r="O50" s="1">
        <v>1840876517580</v>
      </c>
      <c r="Q50" s="1">
        <f t="shared" si="1"/>
        <v>1092460386351</v>
      </c>
    </row>
    <row r="51" spans="1:17" ht="21" x14ac:dyDescent="0.25">
      <c r="A51" s="2" t="s">
        <v>21</v>
      </c>
      <c r="C51" s="1">
        <v>0</v>
      </c>
      <c r="E51" s="1">
        <v>0</v>
      </c>
      <c r="G51" s="1">
        <v>0</v>
      </c>
      <c r="I51" s="1">
        <v>0</v>
      </c>
      <c r="K51" s="1">
        <v>30000001</v>
      </c>
      <c r="M51" s="1">
        <v>108573920479</v>
      </c>
      <c r="O51" s="1">
        <v>120777077914</v>
      </c>
      <c r="Q51" s="1">
        <f t="shared" si="1"/>
        <v>-12203157435</v>
      </c>
    </row>
    <row r="52" spans="1:17" ht="21" x14ac:dyDescent="0.25">
      <c r="A52" s="2" t="s">
        <v>22</v>
      </c>
      <c r="C52" s="1">
        <v>0</v>
      </c>
      <c r="E52" s="1">
        <v>0</v>
      </c>
      <c r="G52" s="1">
        <v>0</v>
      </c>
      <c r="I52" s="1">
        <v>0</v>
      </c>
      <c r="K52" s="1">
        <v>10083355</v>
      </c>
      <c r="M52" s="1">
        <v>109668728512</v>
      </c>
      <c r="O52" s="1">
        <v>91915509982</v>
      </c>
      <c r="Q52" s="1">
        <f t="shared" si="1"/>
        <v>17753218530</v>
      </c>
    </row>
    <row r="53" spans="1:17" ht="21" x14ac:dyDescent="0.25">
      <c r="A53" s="2" t="s">
        <v>86</v>
      </c>
      <c r="C53" s="1">
        <v>0</v>
      </c>
      <c r="E53" s="1">
        <v>0</v>
      </c>
      <c r="G53" s="1">
        <v>0</v>
      </c>
      <c r="I53" s="1">
        <v>0</v>
      </c>
      <c r="K53" s="1">
        <v>112727639</v>
      </c>
      <c r="M53" s="1">
        <v>834111247789</v>
      </c>
      <c r="O53" s="1">
        <v>442120420891</v>
      </c>
      <c r="Q53" s="1">
        <f t="shared" si="1"/>
        <v>391990826898</v>
      </c>
    </row>
    <row r="54" spans="1:17" ht="21" x14ac:dyDescent="0.25">
      <c r="A54" s="2" t="s">
        <v>80</v>
      </c>
      <c r="C54" s="1">
        <v>0</v>
      </c>
      <c r="E54" s="1">
        <v>0</v>
      </c>
      <c r="G54" s="1">
        <v>0</v>
      </c>
      <c r="I54" s="1">
        <v>0</v>
      </c>
      <c r="K54" s="1">
        <v>303436</v>
      </c>
      <c r="M54" s="1">
        <v>2716147780</v>
      </c>
      <c r="O54" s="1">
        <v>2177772662</v>
      </c>
      <c r="Q54" s="1">
        <f t="shared" si="1"/>
        <v>538375118</v>
      </c>
    </row>
    <row r="55" spans="1:17" ht="21" x14ac:dyDescent="0.25">
      <c r="A55" s="2" t="s">
        <v>193</v>
      </c>
      <c r="C55" s="1">
        <v>0</v>
      </c>
      <c r="E55" s="1">
        <v>0</v>
      </c>
      <c r="G55" s="1">
        <v>0</v>
      </c>
      <c r="I55" s="1">
        <v>0</v>
      </c>
      <c r="K55" s="1">
        <v>72357391</v>
      </c>
      <c r="M55" s="1">
        <v>146816346023</v>
      </c>
      <c r="O55" s="1">
        <v>118171608120</v>
      </c>
      <c r="Q55" s="1">
        <f t="shared" si="1"/>
        <v>28644737903</v>
      </c>
    </row>
    <row r="56" spans="1:17" ht="21" x14ac:dyDescent="0.25">
      <c r="A56" s="2" t="s">
        <v>64</v>
      </c>
      <c r="C56" s="1">
        <v>0</v>
      </c>
      <c r="E56" s="1">
        <v>0</v>
      </c>
      <c r="G56" s="1">
        <v>0</v>
      </c>
      <c r="I56" s="1">
        <v>0</v>
      </c>
      <c r="K56" s="1">
        <v>35707263</v>
      </c>
      <c r="M56" s="1">
        <v>177735525254</v>
      </c>
      <c r="O56" s="1">
        <v>231426127197</v>
      </c>
      <c r="Q56" s="1">
        <f t="shared" si="1"/>
        <v>-53690601943</v>
      </c>
    </row>
    <row r="57" spans="1:17" ht="21" x14ac:dyDescent="0.25">
      <c r="A57" s="2" t="s">
        <v>83</v>
      </c>
      <c r="C57" s="1">
        <v>0</v>
      </c>
      <c r="E57" s="1">
        <v>0</v>
      </c>
      <c r="G57" s="1">
        <v>0</v>
      </c>
      <c r="I57" s="1">
        <v>0</v>
      </c>
      <c r="K57" s="1">
        <v>26616585</v>
      </c>
      <c r="M57" s="1">
        <v>96241661354</v>
      </c>
      <c r="O57" s="1">
        <v>57581706574</v>
      </c>
      <c r="Q57" s="1">
        <f t="shared" si="1"/>
        <v>38659954780</v>
      </c>
    </row>
    <row r="58" spans="1:17" ht="21" x14ac:dyDescent="0.25">
      <c r="A58" s="2" t="s">
        <v>163</v>
      </c>
      <c r="C58" s="1">
        <v>0</v>
      </c>
      <c r="E58" s="1">
        <v>0</v>
      </c>
      <c r="G58" s="1">
        <v>0</v>
      </c>
      <c r="I58" s="1">
        <v>0</v>
      </c>
      <c r="K58" s="1">
        <v>474965</v>
      </c>
      <c r="M58" s="1">
        <v>79188464461</v>
      </c>
      <c r="O58" s="1">
        <v>78028434799</v>
      </c>
      <c r="Q58" s="1">
        <f t="shared" si="1"/>
        <v>1160029662</v>
      </c>
    </row>
    <row r="59" spans="1:17" ht="21" x14ac:dyDescent="0.25">
      <c r="A59" s="2" t="s">
        <v>194</v>
      </c>
      <c r="C59" s="1">
        <v>0</v>
      </c>
      <c r="E59" s="1">
        <v>0</v>
      </c>
      <c r="G59" s="1">
        <v>0</v>
      </c>
      <c r="I59" s="1">
        <v>0</v>
      </c>
      <c r="K59" s="1">
        <v>2000000</v>
      </c>
      <c r="M59" s="1">
        <v>15197808949</v>
      </c>
      <c r="O59" s="1">
        <v>11011989816</v>
      </c>
      <c r="Q59" s="1">
        <f t="shared" si="1"/>
        <v>4185819133</v>
      </c>
    </row>
    <row r="60" spans="1:17" ht="21" x14ac:dyDescent="0.25">
      <c r="A60" s="2" t="s">
        <v>66</v>
      </c>
      <c r="C60" s="1">
        <v>0</v>
      </c>
      <c r="E60" s="1">
        <v>0</v>
      </c>
      <c r="G60" s="1">
        <v>0</v>
      </c>
      <c r="I60" s="1">
        <v>0</v>
      </c>
      <c r="K60" s="1">
        <v>385287059</v>
      </c>
      <c r="M60" s="1">
        <v>1547045554136</v>
      </c>
      <c r="O60" s="1">
        <v>1165784497296</v>
      </c>
      <c r="Q60" s="1">
        <f t="shared" si="1"/>
        <v>381261056840</v>
      </c>
    </row>
    <row r="61" spans="1:17" ht="21" x14ac:dyDescent="0.25">
      <c r="A61" s="2" t="s">
        <v>195</v>
      </c>
      <c r="C61" s="1">
        <v>0</v>
      </c>
      <c r="E61" s="1">
        <v>0</v>
      </c>
      <c r="G61" s="1">
        <v>0</v>
      </c>
      <c r="I61" s="1">
        <v>0</v>
      </c>
      <c r="K61" s="1">
        <v>1562500</v>
      </c>
      <c r="M61" s="1">
        <v>3559941607</v>
      </c>
      <c r="O61" s="1">
        <v>3980859609</v>
      </c>
      <c r="Q61" s="1">
        <f t="shared" si="1"/>
        <v>-420918002</v>
      </c>
    </row>
    <row r="62" spans="1:17" ht="21" x14ac:dyDescent="0.25">
      <c r="A62" s="2" t="s">
        <v>34</v>
      </c>
      <c r="C62" s="1">
        <v>0</v>
      </c>
      <c r="E62" s="1">
        <v>0</v>
      </c>
      <c r="G62" s="1">
        <v>0</v>
      </c>
      <c r="I62" s="1">
        <v>0</v>
      </c>
      <c r="K62" s="1">
        <v>285750</v>
      </c>
      <c r="M62" s="1">
        <v>15608535933</v>
      </c>
      <c r="O62" s="1">
        <v>12870711749</v>
      </c>
      <c r="Q62" s="1">
        <f t="shared" si="1"/>
        <v>2737824184</v>
      </c>
    </row>
    <row r="63" spans="1:17" ht="21" x14ac:dyDescent="0.25">
      <c r="A63" s="2" t="s">
        <v>196</v>
      </c>
      <c r="C63" s="1">
        <v>0</v>
      </c>
      <c r="E63" s="1">
        <v>0</v>
      </c>
      <c r="G63" s="1">
        <v>0</v>
      </c>
      <c r="I63" s="1">
        <v>0</v>
      </c>
      <c r="K63" s="1">
        <v>500000</v>
      </c>
      <c r="M63" s="1">
        <v>8695452442</v>
      </c>
      <c r="O63" s="1">
        <v>7307128854</v>
      </c>
      <c r="Q63" s="1">
        <f t="shared" si="1"/>
        <v>1388323588</v>
      </c>
    </row>
    <row r="64" spans="1:17" ht="21" x14ac:dyDescent="0.25">
      <c r="A64" s="2" t="s">
        <v>40</v>
      </c>
      <c r="C64" s="1">
        <v>0</v>
      </c>
      <c r="E64" s="1">
        <v>0</v>
      </c>
      <c r="G64" s="1">
        <v>0</v>
      </c>
      <c r="I64" s="1">
        <v>0</v>
      </c>
      <c r="K64" s="1">
        <v>18465207</v>
      </c>
      <c r="M64" s="1">
        <v>98270862579</v>
      </c>
      <c r="O64" s="1">
        <v>63602947974</v>
      </c>
      <c r="Q64" s="1">
        <f t="shared" si="1"/>
        <v>34667914605</v>
      </c>
    </row>
    <row r="65" spans="1:17" ht="21" x14ac:dyDescent="0.25">
      <c r="A65" s="2" t="s">
        <v>58</v>
      </c>
      <c r="C65" s="1">
        <v>0</v>
      </c>
      <c r="E65" s="1">
        <v>0</v>
      </c>
      <c r="G65" s="1">
        <v>0</v>
      </c>
      <c r="I65" s="1">
        <v>0</v>
      </c>
      <c r="K65" s="1">
        <v>7750611</v>
      </c>
      <c r="M65" s="1">
        <v>25596151340</v>
      </c>
      <c r="O65" s="1">
        <v>35785089070</v>
      </c>
      <c r="Q65" s="1">
        <f t="shared" si="1"/>
        <v>-10188937730</v>
      </c>
    </row>
    <row r="66" spans="1:17" ht="21" x14ac:dyDescent="0.25">
      <c r="A66" s="2" t="s">
        <v>35</v>
      </c>
      <c r="C66" s="1">
        <v>0</v>
      </c>
      <c r="E66" s="1">
        <v>0</v>
      </c>
      <c r="G66" s="1">
        <v>0</v>
      </c>
      <c r="I66" s="1">
        <v>0</v>
      </c>
      <c r="K66" s="1">
        <v>900000</v>
      </c>
      <c r="M66" s="1">
        <v>3614365850</v>
      </c>
      <c r="O66" s="1">
        <v>3192796427</v>
      </c>
      <c r="Q66" s="1">
        <f t="shared" si="1"/>
        <v>421569423</v>
      </c>
    </row>
    <row r="67" spans="1:17" ht="21" x14ac:dyDescent="0.25">
      <c r="A67" s="2" t="s">
        <v>197</v>
      </c>
      <c r="C67" s="1">
        <v>0</v>
      </c>
      <c r="E67" s="1">
        <v>0</v>
      </c>
      <c r="G67" s="1">
        <v>0</v>
      </c>
      <c r="I67" s="1">
        <v>0</v>
      </c>
      <c r="K67" s="1">
        <v>500000</v>
      </c>
      <c r="M67" s="1">
        <v>4388730856</v>
      </c>
      <c r="O67" s="1">
        <v>3228428742</v>
      </c>
      <c r="Q67" s="1">
        <f t="shared" si="1"/>
        <v>1160302114</v>
      </c>
    </row>
    <row r="68" spans="1:17" ht="21" x14ac:dyDescent="0.25">
      <c r="A68" s="2" t="s">
        <v>77</v>
      </c>
      <c r="C68" s="1">
        <v>0</v>
      </c>
      <c r="E68" s="1">
        <v>0</v>
      </c>
      <c r="G68" s="1">
        <v>0</v>
      </c>
      <c r="I68" s="1">
        <v>0</v>
      </c>
      <c r="K68" s="1">
        <v>48035577</v>
      </c>
      <c r="M68" s="1">
        <v>373374234908</v>
      </c>
      <c r="O68" s="1">
        <v>247720143818</v>
      </c>
      <c r="Q68" s="1">
        <f t="shared" si="1"/>
        <v>125654091090</v>
      </c>
    </row>
    <row r="69" spans="1:17" ht="21" x14ac:dyDescent="0.25">
      <c r="A69" s="2" t="s">
        <v>198</v>
      </c>
      <c r="C69" s="1">
        <v>0</v>
      </c>
      <c r="E69" s="1">
        <v>0</v>
      </c>
      <c r="G69" s="1">
        <v>0</v>
      </c>
      <c r="I69" s="1">
        <v>0</v>
      </c>
      <c r="K69" s="1">
        <v>26340508</v>
      </c>
      <c r="M69" s="1">
        <v>42622446494</v>
      </c>
      <c r="O69" s="1">
        <v>42622448195</v>
      </c>
      <c r="Q69" s="1">
        <f t="shared" si="1"/>
        <v>-1701</v>
      </c>
    </row>
    <row r="70" spans="1:17" ht="21" x14ac:dyDescent="0.25">
      <c r="A70" s="2" t="s">
        <v>51</v>
      </c>
      <c r="C70" s="1">
        <v>0</v>
      </c>
      <c r="E70" s="1">
        <v>0</v>
      </c>
      <c r="G70" s="1">
        <v>0</v>
      </c>
      <c r="I70" s="1">
        <v>0</v>
      </c>
      <c r="K70" s="1">
        <v>37634305</v>
      </c>
      <c r="M70" s="1">
        <v>407236982350</v>
      </c>
      <c r="O70" s="1">
        <v>261094385383</v>
      </c>
      <c r="Q70" s="1">
        <f t="shared" si="1"/>
        <v>146142596967</v>
      </c>
    </row>
    <row r="71" spans="1:17" ht="21" x14ac:dyDescent="0.25">
      <c r="A71" s="2" t="s">
        <v>84</v>
      </c>
      <c r="C71" s="1">
        <v>0</v>
      </c>
      <c r="E71" s="1">
        <v>0</v>
      </c>
      <c r="G71" s="1">
        <v>0</v>
      </c>
      <c r="I71" s="1">
        <v>0</v>
      </c>
      <c r="K71" s="1">
        <v>64159480</v>
      </c>
      <c r="M71" s="1">
        <v>213862103964</v>
      </c>
      <c r="O71" s="1">
        <v>223600665979</v>
      </c>
      <c r="Q71" s="1">
        <f t="shared" si="1"/>
        <v>-9738562015</v>
      </c>
    </row>
    <row r="72" spans="1:17" ht="21" x14ac:dyDescent="0.25">
      <c r="A72" s="2" t="s">
        <v>75</v>
      </c>
      <c r="C72" s="1">
        <v>0</v>
      </c>
      <c r="E72" s="1">
        <v>0</v>
      </c>
      <c r="G72" s="1">
        <v>0</v>
      </c>
      <c r="I72" s="1">
        <v>0</v>
      </c>
      <c r="K72" s="1">
        <v>800000</v>
      </c>
      <c r="M72" s="1">
        <v>14624463705</v>
      </c>
      <c r="O72" s="1">
        <v>11043818687</v>
      </c>
      <c r="Q72" s="1">
        <f t="shared" si="1"/>
        <v>3580645018</v>
      </c>
    </row>
    <row r="73" spans="1:17" ht="21" x14ac:dyDescent="0.25">
      <c r="A73" s="2" t="s">
        <v>199</v>
      </c>
      <c r="C73" s="1">
        <v>0</v>
      </c>
      <c r="E73" s="1">
        <v>0</v>
      </c>
      <c r="G73" s="1">
        <v>0</v>
      </c>
      <c r="I73" s="1">
        <v>0</v>
      </c>
      <c r="K73" s="1">
        <v>30000000</v>
      </c>
      <c r="M73" s="1">
        <v>19518095984</v>
      </c>
      <c r="O73" s="1">
        <v>19518095984</v>
      </c>
      <c r="Q73" s="1">
        <f t="shared" ref="Q73:Q81" si="2">+M73-O73</f>
        <v>0</v>
      </c>
    </row>
    <row r="74" spans="1:17" ht="21" x14ac:dyDescent="0.25">
      <c r="A74" s="2" t="s">
        <v>200</v>
      </c>
      <c r="C74" s="1">
        <v>0</v>
      </c>
      <c r="E74" s="1">
        <v>0</v>
      </c>
      <c r="G74" s="1">
        <v>0</v>
      </c>
      <c r="I74" s="1">
        <v>0</v>
      </c>
      <c r="K74" s="1">
        <v>8366243</v>
      </c>
      <c r="M74" s="1">
        <v>600987568956</v>
      </c>
      <c r="O74" s="1">
        <v>305796375917</v>
      </c>
      <c r="Q74" s="1">
        <f t="shared" si="2"/>
        <v>295191193039</v>
      </c>
    </row>
    <row r="75" spans="1:17" ht="21" x14ac:dyDescent="0.25">
      <c r="A75" s="2" t="s">
        <v>48</v>
      </c>
      <c r="C75" s="1">
        <v>0</v>
      </c>
      <c r="E75" s="1">
        <v>0</v>
      </c>
      <c r="G75" s="1">
        <v>0</v>
      </c>
      <c r="I75" s="1">
        <v>0</v>
      </c>
      <c r="K75" s="1">
        <v>500001</v>
      </c>
      <c r="M75" s="1">
        <v>4363879561</v>
      </c>
      <c r="O75" s="1">
        <v>3513970656</v>
      </c>
      <c r="Q75" s="1">
        <f t="shared" si="2"/>
        <v>849908905</v>
      </c>
    </row>
    <row r="76" spans="1:17" ht="21" x14ac:dyDescent="0.25">
      <c r="A76" s="2" t="s">
        <v>201</v>
      </c>
      <c r="C76" s="1">
        <v>0</v>
      </c>
      <c r="E76" s="1">
        <v>0</v>
      </c>
      <c r="G76" s="1">
        <v>0</v>
      </c>
      <c r="I76" s="1">
        <v>0</v>
      </c>
      <c r="K76" s="1">
        <v>590000</v>
      </c>
      <c r="M76" s="1">
        <v>69278964828</v>
      </c>
      <c r="O76" s="1">
        <v>70290766575</v>
      </c>
      <c r="Q76" s="1">
        <f t="shared" si="2"/>
        <v>-1011801747</v>
      </c>
    </row>
    <row r="77" spans="1:17" ht="21" x14ac:dyDescent="0.25">
      <c r="A77" s="2" t="s">
        <v>161</v>
      </c>
      <c r="C77" s="1">
        <v>0</v>
      </c>
      <c r="E77" s="1">
        <v>0</v>
      </c>
      <c r="G77" s="1">
        <v>0</v>
      </c>
      <c r="I77" s="1">
        <v>0</v>
      </c>
      <c r="K77" s="1">
        <v>17109100</v>
      </c>
      <c r="M77" s="1">
        <v>316856959550</v>
      </c>
      <c r="O77" s="1">
        <v>238782504004</v>
      </c>
      <c r="Q77" s="1">
        <f t="shared" si="2"/>
        <v>78074455546</v>
      </c>
    </row>
    <row r="78" spans="1:17" ht="21" x14ac:dyDescent="0.25">
      <c r="A78" s="2" t="s">
        <v>72</v>
      </c>
      <c r="C78" s="1">
        <v>0</v>
      </c>
      <c r="E78" s="1">
        <v>0</v>
      </c>
      <c r="G78" s="1">
        <v>0</v>
      </c>
      <c r="I78" s="1">
        <v>0</v>
      </c>
      <c r="K78" s="1">
        <v>1</v>
      </c>
      <c r="M78" s="1">
        <v>1</v>
      </c>
      <c r="O78" s="1">
        <v>1535</v>
      </c>
      <c r="Q78" s="1">
        <f t="shared" si="2"/>
        <v>-1534</v>
      </c>
    </row>
    <row r="79" spans="1:17" ht="21" x14ac:dyDescent="0.25">
      <c r="A79" s="2" t="s">
        <v>202</v>
      </c>
      <c r="C79" s="1">
        <v>0</v>
      </c>
      <c r="E79" s="1">
        <v>0</v>
      </c>
      <c r="G79" s="1">
        <v>0</v>
      </c>
      <c r="I79" s="1">
        <v>0</v>
      </c>
      <c r="K79" s="1">
        <v>20091077</v>
      </c>
      <c r="M79" s="1">
        <v>372235778528</v>
      </c>
      <c r="O79" s="1">
        <v>280106942674</v>
      </c>
      <c r="Q79" s="1">
        <f t="shared" si="2"/>
        <v>92128835854</v>
      </c>
    </row>
    <row r="80" spans="1:17" ht="21" x14ac:dyDescent="0.25">
      <c r="A80" s="2" t="s">
        <v>203</v>
      </c>
      <c r="C80" s="1">
        <v>0</v>
      </c>
      <c r="E80" s="1">
        <v>0</v>
      </c>
      <c r="G80" s="1">
        <v>0</v>
      </c>
      <c r="I80" s="1">
        <v>0</v>
      </c>
      <c r="K80" s="1">
        <v>163600000</v>
      </c>
      <c r="M80" s="1">
        <v>102454747549</v>
      </c>
      <c r="O80" s="1">
        <v>86555847606</v>
      </c>
      <c r="Q80" s="1">
        <f t="shared" si="2"/>
        <v>15898899943</v>
      </c>
    </row>
    <row r="81" spans="1:17" ht="21" x14ac:dyDescent="0.25">
      <c r="A81" s="2" t="s">
        <v>76</v>
      </c>
      <c r="C81" s="1">
        <v>0</v>
      </c>
      <c r="E81" s="1">
        <v>0</v>
      </c>
      <c r="G81" s="1">
        <v>0</v>
      </c>
      <c r="I81" s="1">
        <v>0</v>
      </c>
      <c r="K81" s="1">
        <v>2</v>
      </c>
      <c r="M81" s="1">
        <v>2</v>
      </c>
      <c r="O81" s="1">
        <v>5762</v>
      </c>
      <c r="Q81" s="1">
        <f t="shared" si="2"/>
        <v>-5760</v>
      </c>
    </row>
    <row r="82" spans="1:17" ht="21" x14ac:dyDescent="0.25">
      <c r="A82" s="2" t="s">
        <v>231</v>
      </c>
      <c r="C82" s="1">
        <v>0</v>
      </c>
      <c r="E82" s="1">
        <v>0</v>
      </c>
      <c r="G82" s="1">
        <v>0</v>
      </c>
      <c r="I82" s="1">
        <v>0</v>
      </c>
      <c r="K82" s="1">
        <v>0</v>
      </c>
      <c r="M82" s="1">
        <v>0</v>
      </c>
      <c r="O82" s="1">
        <v>0</v>
      </c>
      <c r="Q82" s="1">
        <v>-96838334</v>
      </c>
    </row>
    <row r="83" spans="1:17" ht="21" x14ac:dyDescent="0.25">
      <c r="A83" s="2" t="s">
        <v>232</v>
      </c>
      <c r="C83" s="1">
        <v>0</v>
      </c>
      <c r="E83" s="1">
        <v>0</v>
      </c>
      <c r="G83" s="1">
        <v>0</v>
      </c>
      <c r="I83" s="1">
        <v>0</v>
      </c>
      <c r="K83" s="1">
        <v>0</v>
      </c>
      <c r="M83" s="1">
        <v>0</v>
      </c>
      <c r="O83" s="1">
        <v>0</v>
      </c>
      <c r="Q83" s="1">
        <v>-428634781</v>
      </c>
    </row>
    <row r="84" spans="1:17" ht="21" x14ac:dyDescent="0.25">
      <c r="A84" s="2" t="s">
        <v>233</v>
      </c>
      <c r="C84" s="1">
        <v>0</v>
      </c>
      <c r="E84" s="1">
        <v>0</v>
      </c>
      <c r="G84" s="1">
        <v>0</v>
      </c>
      <c r="I84" s="1">
        <v>0</v>
      </c>
      <c r="K84" s="1">
        <v>0</v>
      </c>
      <c r="M84" s="1">
        <v>0</v>
      </c>
      <c r="O84" s="1">
        <v>0</v>
      </c>
      <c r="Q84" s="1">
        <v>1014843642</v>
      </c>
    </row>
    <row r="85" spans="1:17" ht="21" x14ac:dyDescent="0.25">
      <c r="A85" s="2" t="s">
        <v>234</v>
      </c>
      <c r="C85" s="1">
        <v>0</v>
      </c>
      <c r="E85" s="1">
        <v>0</v>
      </c>
      <c r="G85" s="1">
        <v>0</v>
      </c>
      <c r="I85" s="1">
        <v>0</v>
      </c>
      <c r="K85" s="1">
        <v>0</v>
      </c>
      <c r="M85" s="1">
        <v>0</v>
      </c>
      <c r="O85" s="1">
        <v>0</v>
      </c>
      <c r="Q85" s="1">
        <v>2264287800</v>
      </c>
    </row>
    <row r="86" spans="1:17" ht="21" x14ac:dyDescent="0.25">
      <c r="A86" s="2" t="s">
        <v>235</v>
      </c>
      <c r="C86" s="1">
        <v>0</v>
      </c>
      <c r="E86" s="1">
        <v>0</v>
      </c>
      <c r="G86" s="1">
        <v>0</v>
      </c>
      <c r="I86" s="1">
        <v>0</v>
      </c>
      <c r="K86" s="1">
        <v>0</v>
      </c>
      <c r="M86" s="1">
        <v>0</v>
      </c>
      <c r="O86" s="1">
        <v>0</v>
      </c>
      <c r="Q86" s="1">
        <v>1077218885</v>
      </c>
    </row>
    <row r="87" spans="1:17" ht="21" x14ac:dyDescent="0.25">
      <c r="A87" s="2" t="s">
        <v>236</v>
      </c>
      <c r="C87" s="1">
        <v>0</v>
      </c>
      <c r="E87" s="1">
        <v>0</v>
      </c>
      <c r="G87" s="1">
        <v>0</v>
      </c>
      <c r="I87" s="1">
        <v>0</v>
      </c>
      <c r="K87" s="1">
        <v>0</v>
      </c>
      <c r="M87" s="1">
        <v>0</v>
      </c>
      <c r="O87" s="1">
        <v>0</v>
      </c>
      <c r="Q87" s="1">
        <v>197466322</v>
      </c>
    </row>
    <row r="88" spans="1:17" ht="21" x14ac:dyDescent="0.25">
      <c r="A88" s="2" t="s">
        <v>237</v>
      </c>
      <c r="C88" s="1">
        <v>0</v>
      </c>
      <c r="E88" s="1">
        <v>0</v>
      </c>
      <c r="G88" s="1">
        <v>0</v>
      </c>
      <c r="I88" s="1">
        <v>0</v>
      </c>
      <c r="K88" s="1">
        <v>0</v>
      </c>
      <c r="M88" s="1">
        <v>0</v>
      </c>
      <c r="O88" s="1">
        <v>0</v>
      </c>
      <c r="Q88" s="1">
        <v>396374609</v>
      </c>
    </row>
    <row r="89" spans="1:17" ht="21" x14ac:dyDescent="0.25">
      <c r="A89" s="2" t="s">
        <v>238</v>
      </c>
      <c r="C89" s="1">
        <v>0</v>
      </c>
      <c r="E89" s="1">
        <v>0</v>
      </c>
      <c r="G89" s="1">
        <v>0</v>
      </c>
      <c r="I89" s="1">
        <v>0</v>
      </c>
      <c r="K89" s="1">
        <v>0</v>
      </c>
      <c r="M89" s="1">
        <v>0</v>
      </c>
      <c r="O89" s="1">
        <v>0</v>
      </c>
      <c r="Q89" s="1">
        <v>3012959617</v>
      </c>
    </row>
    <row r="90" spans="1:17" ht="21" x14ac:dyDescent="0.25">
      <c r="A90" s="2" t="s">
        <v>239</v>
      </c>
      <c r="C90" s="1">
        <v>0</v>
      </c>
      <c r="E90" s="1">
        <v>0</v>
      </c>
      <c r="G90" s="1">
        <v>0</v>
      </c>
      <c r="I90" s="1">
        <v>0</v>
      </c>
      <c r="K90" s="1">
        <v>0</v>
      </c>
      <c r="M90" s="1">
        <v>0</v>
      </c>
      <c r="O90" s="1">
        <v>0</v>
      </c>
      <c r="Q90" s="1">
        <v>59966037</v>
      </c>
    </row>
    <row r="91" spans="1:17" ht="21" x14ac:dyDescent="0.25">
      <c r="A91" s="2" t="s">
        <v>240</v>
      </c>
      <c r="C91" s="1">
        <v>0</v>
      </c>
      <c r="E91" s="1">
        <v>0</v>
      </c>
      <c r="G91" s="1">
        <v>0</v>
      </c>
      <c r="I91" s="1">
        <v>0</v>
      </c>
      <c r="K91" s="1">
        <v>0</v>
      </c>
      <c r="M91" s="1">
        <v>0</v>
      </c>
      <c r="O91" s="1">
        <v>0</v>
      </c>
      <c r="Q91" s="1">
        <v>-2013010097</v>
      </c>
    </row>
    <row r="92" spans="1:17" ht="21" x14ac:dyDescent="0.25">
      <c r="A92" s="2" t="s">
        <v>241</v>
      </c>
      <c r="C92" s="1">
        <v>0</v>
      </c>
      <c r="E92" s="1">
        <v>0</v>
      </c>
      <c r="G92" s="1">
        <v>0</v>
      </c>
      <c r="I92" s="1">
        <v>0</v>
      </c>
      <c r="K92" s="1">
        <v>0</v>
      </c>
      <c r="M92" s="1">
        <v>0</v>
      </c>
      <c r="O92" s="1">
        <v>0</v>
      </c>
      <c r="Q92" s="1">
        <v>777118055</v>
      </c>
    </row>
    <row r="93" spans="1:17" ht="21" x14ac:dyDescent="0.25">
      <c r="A93" s="2" t="s">
        <v>242</v>
      </c>
      <c r="C93" s="1">
        <v>0</v>
      </c>
      <c r="E93" s="1">
        <v>0</v>
      </c>
      <c r="G93" s="1">
        <v>0</v>
      </c>
      <c r="I93" s="1">
        <v>0</v>
      </c>
      <c r="K93" s="1">
        <v>0</v>
      </c>
      <c r="M93" s="1">
        <v>0</v>
      </c>
      <c r="O93" s="1">
        <v>0</v>
      </c>
      <c r="Q93" s="1">
        <v>5340824</v>
      </c>
    </row>
    <row r="94" spans="1:17" ht="21" x14ac:dyDescent="0.25">
      <c r="A94" s="2" t="s">
        <v>243</v>
      </c>
      <c r="C94" s="1">
        <v>0</v>
      </c>
      <c r="E94" s="1">
        <v>0</v>
      </c>
      <c r="G94" s="1">
        <v>0</v>
      </c>
      <c r="I94" s="1">
        <v>0</v>
      </c>
      <c r="K94" s="1">
        <v>0</v>
      </c>
      <c r="M94" s="1">
        <v>0</v>
      </c>
      <c r="O94" s="1">
        <v>0</v>
      </c>
      <c r="Q94" s="1">
        <v>5451943766</v>
      </c>
    </row>
    <row r="95" spans="1:17" ht="21" x14ac:dyDescent="0.25">
      <c r="A95" s="2" t="s">
        <v>244</v>
      </c>
      <c r="C95" s="1">
        <v>0</v>
      </c>
      <c r="E95" s="1">
        <v>0</v>
      </c>
      <c r="G95" s="1">
        <v>0</v>
      </c>
      <c r="I95" s="1">
        <v>0</v>
      </c>
      <c r="K95" s="1">
        <v>0</v>
      </c>
      <c r="M95" s="1">
        <v>0</v>
      </c>
      <c r="O95" s="1">
        <v>0</v>
      </c>
      <c r="Q95" s="1">
        <v>589906309</v>
      </c>
    </row>
    <row r="96" spans="1:17" ht="21" x14ac:dyDescent="0.25">
      <c r="A96" s="2" t="s">
        <v>245</v>
      </c>
      <c r="C96" s="1">
        <v>0</v>
      </c>
      <c r="E96" s="1">
        <v>0</v>
      </c>
      <c r="G96" s="1">
        <v>0</v>
      </c>
      <c r="I96" s="1">
        <v>0</v>
      </c>
      <c r="K96" s="1">
        <v>0</v>
      </c>
      <c r="M96" s="1">
        <v>0</v>
      </c>
      <c r="O96" s="1">
        <v>0</v>
      </c>
      <c r="Q96" s="1">
        <v>-303244929</v>
      </c>
    </row>
    <row r="97" spans="1:17" ht="21" x14ac:dyDescent="0.25">
      <c r="A97" s="2" t="s">
        <v>246</v>
      </c>
      <c r="C97" s="1">
        <v>0</v>
      </c>
      <c r="E97" s="1">
        <v>0</v>
      </c>
      <c r="G97" s="1">
        <v>0</v>
      </c>
      <c r="I97" s="1">
        <v>0</v>
      </c>
      <c r="K97" s="1">
        <v>0</v>
      </c>
      <c r="M97" s="1">
        <v>0</v>
      </c>
      <c r="O97" s="1">
        <v>0</v>
      </c>
      <c r="Q97" s="1">
        <v>282893977</v>
      </c>
    </row>
    <row r="98" spans="1:17" ht="21" x14ac:dyDescent="0.25">
      <c r="A98" s="2" t="s">
        <v>247</v>
      </c>
      <c r="C98" s="1">
        <v>0</v>
      </c>
      <c r="E98" s="1">
        <v>0</v>
      </c>
      <c r="G98" s="1">
        <v>0</v>
      </c>
      <c r="I98" s="1">
        <v>0</v>
      </c>
      <c r="K98" s="1">
        <v>0</v>
      </c>
      <c r="M98" s="1">
        <v>0</v>
      </c>
      <c r="O98" s="1">
        <v>0</v>
      </c>
      <c r="Q98" s="1">
        <v>-4188374566</v>
      </c>
    </row>
    <row r="99" spans="1:17" ht="21" x14ac:dyDescent="0.25">
      <c r="A99" s="2" t="s">
        <v>248</v>
      </c>
      <c r="C99" s="1">
        <v>0</v>
      </c>
      <c r="E99" s="1">
        <v>0</v>
      </c>
      <c r="G99" s="1">
        <v>0</v>
      </c>
      <c r="I99" s="1">
        <v>0</v>
      </c>
      <c r="K99" s="1">
        <v>0</v>
      </c>
      <c r="M99" s="1">
        <v>0</v>
      </c>
      <c r="O99" s="1">
        <v>0</v>
      </c>
      <c r="Q99" s="1">
        <v>-14714336726</v>
      </c>
    </row>
    <row r="100" spans="1:17" ht="21" x14ac:dyDescent="0.25">
      <c r="A100" s="2" t="s">
        <v>249</v>
      </c>
      <c r="C100" s="1">
        <v>0</v>
      </c>
      <c r="E100" s="1">
        <v>0</v>
      </c>
      <c r="G100" s="1">
        <v>0</v>
      </c>
      <c r="I100" s="1">
        <v>0</v>
      </c>
      <c r="K100" s="1">
        <v>0</v>
      </c>
      <c r="M100" s="1">
        <v>0</v>
      </c>
      <c r="O100" s="1">
        <v>0</v>
      </c>
      <c r="Q100" s="1">
        <v>154061679</v>
      </c>
    </row>
    <row r="101" spans="1:17" ht="21" x14ac:dyDescent="0.25">
      <c r="A101" s="2" t="s">
        <v>250</v>
      </c>
      <c r="C101" s="1">
        <v>0</v>
      </c>
      <c r="E101" s="1">
        <v>0</v>
      </c>
      <c r="G101" s="1">
        <v>0</v>
      </c>
      <c r="I101" s="1">
        <v>0</v>
      </c>
      <c r="K101" s="1">
        <v>0</v>
      </c>
      <c r="M101" s="1">
        <v>0</v>
      </c>
      <c r="O101" s="1">
        <v>0</v>
      </c>
      <c r="Q101" s="1">
        <v>5246551726</v>
      </c>
    </row>
    <row r="102" spans="1:17" ht="21" x14ac:dyDescent="0.25">
      <c r="A102" s="2" t="s">
        <v>251</v>
      </c>
      <c r="C102" s="1">
        <v>0</v>
      </c>
      <c r="E102" s="1">
        <v>0</v>
      </c>
      <c r="G102" s="1">
        <v>0</v>
      </c>
      <c r="I102" s="1">
        <v>0</v>
      </c>
      <c r="K102" s="1">
        <v>0</v>
      </c>
      <c r="M102" s="1">
        <v>0</v>
      </c>
      <c r="O102" s="1">
        <v>0</v>
      </c>
      <c r="Q102" s="1">
        <v>2470569763</v>
      </c>
    </row>
    <row r="103" spans="1:17" ht="21" x14ac:dyDescent="0.25">
      <c r="A103" s="2" t="s">
        <v>252</v>
      </c>
      <c r="C103" s="1">
        <v>0</v>
      </c>
      <c r="E103" s="1">
        <v>0</v>
      </c>
      <c r="G103" s="1">
        <v>0</v>
      </c>
      <c r="I103" s="1">
        <v>0</v>
      </c>
      <c r="K103" s="1">
        <v>0</v>
      </c>
      <c r="M103" s="1">
        <v>0</v>
      </c>
      <c r="O103" s="1">
        <v>0</v>
      </c>
      <c r="Q103" s="1">
        <v>4081687737</v>
      </c>
    </row>
    <row r="104" spans="1:17" ht="21" x14ac:dyDescent="0.25">
      <c r="A104" s="2" t="s">
        <v>253</v>
      </c>
      <c r="C104" s="1">
        <v>0</v>
      </c>
      <c r="E104" s="1">
        <v>0</v>
      </c>
      <c r="G104" s="1">
        <v>0</v>
      </c>
      <c r="I104" s="1">
        <v>0</v>
      </c>
      <c r="K104" s="1">
        <v>0</v>
      </c>
      <c r="M104" s="1">
        <v>0</v>
      </c>
      <c r="O104" s="1">
        <v>0</v>
      </c>
      <c r="Q104" s="1">
        <v>1008050761</v>
      </c>
    </row>
    <row r="105" spans="1:17" ht="21.75" thickBot="1" x14ac:dyDescent="0.3">
      <c r="A105" s="2" t="s">
        <v>133</v>
      </c>
      <c r="C105" s="1">
        <v>0</v>
      </c>
      <c r="E105" s="1">
        <v>0</v>
      </c>
      <c r="G105" s="1">
        <v>0</v>
      </c>
      <c r="I105" s="1">
        <v>0</v>
      </c>
      <c r="K105" s="1">
        <v>41368</v>
      </c>
      <c r="M105" s="1">
        <v>41368000000</v>
      </c>
      <c r="O105" s="1">
        <v>40946897029</v>
      </c>
      <c r="Q105" s="1">
        <v>421102971</v>
      </c>
    </row>
    <row r="106" spans="1:17" ht="21.75" thickBot="1" x14ac:dyDescent="0.3">
      <c r="A106" s="2" t="s">
        <v>92</v>
      </c>
      <c r="C106" s="1" t="s">
        <v>92</v>
      </c>
      <c r="E106" s="4">
        <f>SUM(E8:E105)</f>
        <v>1451496592415</v>
      </c>
      <c r="F106" s="2"/>
      <c r="G106" s="4">
        <f>SUM(G8:G105)</f>
        <v>1094418816225</v>
      </c>
      <c r="H106" s="2"/>
      <c r="I106" s="4">
        <f>SUM(I8:I105)</f>
        <v>357077776190</v>
      </c>
      <c r="J106" s="2"/>
      <c r="K106" s="2" t="s">
        <v>92</v>
      </c>
      <c r="L106" s="2"/>
      <c r="M106" s="4">
        <f>SUM(M8:M105)</f>
        <v>19904225247874</v>
      </c>
      <c r="N106" s="2"/>
      <c r="O106" s="4">
        <f>SUM(O8:O105)</f>
        <v>13829144489484</v>
      </c>
      <c r="P106" s="2"/>
      <c r="Q106" s="4">
        <f>SUM(Q8:Q105)</f>
        <v>6081427560466</v>
      </c>
    </row>
    <row r="107" spans="1:17" ht="19.5" thickTop="1" x14ac:dyDescent="0.25"/>
    <row r="110" spans="1:17" x14ac:dyDescent="0.45">
      <c r="Q110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8"/>
  <sheetViews>
    <sheetView rightToLeft="1" topLeftCell="A78" workbookViewId="0">
      <selection activeCell="K96" sqref="K96"/>
    </sheetView>
  </sheetViews>
  <sheetFormatPr defaultRowHeight="18.75" x14ac:dyDescent="0.25"/>
  <cols>
    <col min="1" max="1" width="41.42578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6.25" x14ac:dyDescent="0.25">
      <c r="A3" s="14" t="s">
        <v>125</v>
      </c>
      <c r="B3" s="14" t="s">
        <v>125</v>
      </c>
      <c r="C3" s="14" t="s">
        <v>125</v>
      </c>
      <c r="D3" s="14" t="s">
        <v>125</v>
      </c>
      <c r="E3" s="14" t="s">
        <v>125</v>
      </c>
      <c r="F3" s="14" t="s">
        <v>125</v>
      </c>
      <c r="G3" s="14" t="s">
        <v>125</v>
      </c>
      <c r="H3" s="14" t="s">
        <v>125</v>
      </c>
      <c r="I3" s="14" t="s">
        <v>125</v>
      </c>
      <c r="J3" s="14" t="s">
        <v>125</v>
      </c>
      <c r="K3" s="14" t="s">
        <v>125</v>
      </c>
      <c r="L3" s="14" t="s">
        <v>125</v>
      </c>
      <c r="M3" s="14" t="s">
        <v>125</v>
      </c>
      <c r="N3" s="14" t="s">
        <v>125</v>
      </c>
      <c r="O3" s="14" t="s">
        <v>125</v>
      </c>
      <c r="P3" s="14" t="s">
        <v>125</v>
      </c>
      <c r="Q3" s="14" t="s">
        <v>125</v>
      </c>
    </row>
    <row r="4" spans="1:17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6" spans="1:17" ht="26.25" x14ac:dyDescent="0.25">
      <c r="A6" s="13" t="s">
        <v>3</v>
      </c>
      <c r="C6" s="13" t="s">
        <v>127</v>
      </c>
      <c r="D6" s="13" t="s">
        <v>127</v>
      </c>
      <c r="E6" s="13" t="s">
        <v>127</v>
      </c>
      <c r="F6" s="13" t="s">
        <v>127</v>
      </c>
      <c r="G6" s="13" t="s">
        <v>127</v>
      </c>
      <c r="H6" s="13" t="s">
        <v>127</v>
      </c>
      <c r="I6" s="13" t="s">
        <v>127</v>
      </c>
      <c r="K6" s="13" t="s">
        <v>128</v>
      </c>
      <c r="L6" s="13" t="s">
        <v>128</v>
      </c>
      <c r="M6" s="13" t="s">
        <v>128</v>
      </c>
      <c r="N6" s="13" t="s">
        <v>128</v>
      </c>
      <c r="O6" s="13" t="s">
        <v>128</v>
      </c>
      <c r="P6" s="13" t="s">
        <v>128</v>
      </c>
      <c r="Q6" s="13" t="s">
        <v>128</v>
      </c>
    </row>
    <row r="7" spans="1:17" ht="26.25" x14ac:dyDescent="0.25">
      <c r="A7" s="13" t="s">
        <v>3</v>
      </c>
      <c r="C7" s="13" t="s">
        <v>7</v>
      </c>
      <c r="E7" s="13" t="s">
        <v>170</v>
      </c>
      <c r="G7" s="13" t="s">
        <v>171</v>
      </c>
      <c r="I7" s="13" t="s">
        <v>172</v>
      </c>
      <c r="K7" s="13" t="s">
        <v>7</v>
      </c>
      <c r="M7" s="13" t="s">
        <v>170</v>
      </c>
      <c r="O7" s="13" t="s">
        <v>171</v>
      </c>
      <c r="Q7" s="13" t="s">
        <v>172</v>
      </c>
    </row>
    <row r="8" spans="1:17" ht="21" x14ac:dyDescent="0.25">
      <c r="A8" s="2" t="s">
        <v>49</v>
      </c>
      <c r="C8" s="1">
        <v>165171078</v>
      </c>
      <c r="E8" s="1">
        <v>976920445011</v>
      </c>
      <c r="G8" s="1">
        <v>1001548691523</v>
      </c>
      <c r="I8" s="1">
        <v>-24628246511</v>
      </c>
      <c r="K8" s="1">
        <v>165171078</v>
      </c>
      <c r="M8" s="1">
        <v>976920445011</v>
      </c>
      <c r="O8" s="1">
        <v>716384002847</v>
      </c>
      <c r="Q8" s="1">
        <v>260536442164</v>
      </c>
    </row>
    <row r="9" spans="1:17" ht="21" x14ac:dyDescent="0.25">
      <c r="A9" s="2" t="s">
        <v>28</v>
      </c>
      <c r="C9" s="1">
        <v>759219</v>
      </c>
      <c r="E9" s="1">
        <v>1577326442</v>
      </c>
      <c r="G9" s="1">
        <v>1578835845</v>
      </c>
      <c r="I9" s="1">
        <v>-1509402</v>
      </c>
      <c r="K9" s="1">
        <v>759219</v>
      </c>
      <c r="M9" s="1">
        <v>1577326442</v>
      </c>
      <c r="O9" s="1">
        <v>1595030800</v>
      </c>
      <c r="Q9" s="1">
        <v>-17704357</v>
      </c>
    </row>
    <row r="10" spans="1:17" ht="21" x14ac:dyDescent="0.25">
      <c r="A10" s="2" t="s">
        <v>81</v>
      </c>
      <c r="C10" s="1">
        <v>5606317</v>
      </c>
      <c r="E10" s="1">
        <v>46980047858</v>
      </c>
      <c r="G10" s="1">
        <v>48094639741</v>
      </c>
      <c r="I10" s="1">
        <v>-1114591882</v>
      </c>
      <c r="K10" s="1">
        <v>5606317</v>
      </c>
      <c r="M10" s="1">
        <v>46980047858</v>
      </c>
      <c r="O10" s="1">
        <v>52319209175</v>
      </c>
      <c r="Q10" s="1">
        <v>-5339161316</v>
      </c>
    </row>
    <row r="11" spans="1:17" ht="21" x14ac:dyDescent="0.25">
      <c r="A11" s="2" t="s">
        <v>41</v>
      </c>
      <c r="C11" s="1">
        <v>41604131</v>
      </c>
      <c r="E11" s="1">
        <v>640613523654</v>
      </c>
      <c r="G11" s="1">
        <v>604219727604</v>
      </c>
      <c r="I11" s="1">
        <v>36393796050</v>
      </c>
      <c r="K11" s="1">
        <v>41604131</v>
      </c>
      <c r="M11" s="1">
        <v>640613523654</v>
      </c>
      <c r="O11" s="1">
        <v>524815081676</v>
      </c>
      <c r="Q11" s="1">
        <v>115798441978</v>
      </c>
    </row>
    <row r="12" spans="1:17" ht="21" x14ac:dyDescent="0.25">
      <c r="A12" s="2" t="s">
        <v>50</v>
      </c>
      <c r="C12" s="1">
        <v>33451841</v>
      </c>
      <c r="E12" s="1">
        <v>729566487860</v>
      </c>
      <c r="G12" s="1">
        <v>805715405690</v>
      </c>
      <c r="I12" s="1">
        <v>-76148917829</v>
      </c>
      <c r="K12" s="1">
        <v>33451841</v>
      </c>
      <c r="M12" s="1">
        <v>729566487860</v>
      </c>
      <c r="O12" s="1">
        <v>570950619709</v>
      </c>
      <c r="Q12" s="1">
        <v>158615868151</v>
      </c>
    </row>
    <row r="13" spans="1:17" ht="21" x14ac:dyDescent="0.25">
      <c r="A13" s="2" t="s">
        <v>43</v>
      </c>
      <c r="C13" s="1">
        <v>326214</v>
      </c>
      <c r="E13" s="1">
        <v>3735625267</v>
      </c>
      <c r="G13" s="1">
        <v>3917218162</v>
      </c>
      <c r="I13" s="1">
        <v>-181592894</v>
      </c>
      <c r="K13" s="1">
        <v>326214</v>
      </c>
      <c r="M13" s="1">
        <v>3735625267</v>
      </c>
      <c r="O13" s="1">
        <v>3410719050</v>
      </c>
      <c r="Q13" s="1">
        <v>324906217</v>
      </c>
    </row>
    <row r="14" spans="1:17" ht="21" x14ac:dyDescent="0.25">
      <c r="A14" s="2" t="s">
        <v>82</v>
      </c>
      <c r="C14" s="1">
        <v>33366366</v>
      </c>
      <c r="E14" s="1">
        <v>151411171898</v>
      </c>
      <c r="G14" s="1">
        <v>153813918030</v>
      </c>
      <c r="I14" s="1">
        <v>-2402746131</v>
      </c>
      <c r="K14" s="1">
        <v>33366366</v>
      </c>
      <c r="M14" s="1">
        <v>151411171898</v>
      </c>
      <c r="O14" s="1">
        <v>142370167382</v>
      </c>
      <c r="Q14" s="1">
        <v>9041004516</v>
      </c>
    </row>
    <row r="15" spans="1:17" ht="21" x14ac:dyDescent="0.25">
      <c r="A15" s="2" t="s">
        <v>87</v>
      </c>
      <c r="C15" s="1">
        <v>15852627</v>
      </c>
      <c r="E15" s="1">
        <v>154746543997</v>
      </c>
      <c r="G15" s="1">
        <v>157977397382</v>
      </c>
      <c r="I15" s="1">
        <v>-3230853384</v>
      </c>
      <c r="K15" s="1">
        <v>15852627</v>
      </c>
      <c r="M15" s="1">
        <v>154746543997</v>
      </c>
      <c r="O15" s="1">
        <v>157977397382</v>
      </c>
      <c r="Q15" s="1">
        <v>-3230853384</v>
      </c>
    </row>
    <row r="16" spans="1:17" ht="21" x14ac:dyDescent="0.25">
      <c r="A16" s="2" t="s">
        <v>54</v>
      </c>
      <c r="C16" s="1">
        <v>3382704</v>
      </c>
      <c r="E16" s="1">
        <v>229630377265</v>
      </c>
      <c r="G16" s="1">
        <v>337991049944</v>
      </c>
      <c r="I16" s="1">
        <v>-108360672678</v>
      </c>
      <c r="K16" s="1">
        <v>3382704</v>
      </c>
      <c r="M16" s="1">
        <v>229630377265</v>
      </c>
      <c r="O16" s="1">
        <v>123944584965</v>
      </c>
      <c r="Q16" s="1">
        <v>105685792300</v>
      </c>
    </row>
    <row r="17" spans="1:17" ht="21" x14ac:dyDescent="0.25">
      <c r="A17" s="2" t="s">
        <v>62</v>
      </c>
      <c r="C17" s="1">
        <v>19239580</v>
      </c>
      <c r="E17" s="1">
        <v>230648760257</v>
      </c>
      <c r="G17" s="1">
        <v>257423906556</v>
      </c>
      <c r="I17" s="1">
        <v>-26775146298</v>
      </c>
      <c r="K17" s="1">
        <v>19239580</v>
      </c>
      <c r="M17" s="1">
        <v>230648760257</v>
      </c>
      <c r="O17" s="1">
        <v>199270100813</v>
      </c>
      <c r="Q17" s="1">
        <v>31378659444</v>
      </c>
    </row>
    <row r="18" spans="1:17" ht="21" x14ac:dyDescent="0.25">
      <c r="A18" s="2" t="s">
        <v>71</v>
      </c>
      <c r="C18" s="1">
        <v>73143335</v>
      </c>
      <c r="E18" s="1">
        <v>247062233068</v>
      </c>
      <c r="G18" s="1">
        <v>264192543704</v>
      </c>
      <c r="I18" s="1">
        <v>-17130310635</v>
      </c>
      <c r="K18" s="1">
        <v>73143335</v>
      </c>
      <c r="M18" s="1">
        <v>247062233068</v>
      </c>
      <c r="O18" s="1">
        <v>272604844250</v>
      </c>
      <c r="Q18" s="1">
        <v>-25542611181</v>
      </c>
    </row>
    <row r="19" spans="1:17" ht="21" x14ac:dyDescent="0.25">
      <c r="A19" s="2" t="s">
        <v>23</v>
      </c>
      <c r="C19" s="1">
        <v>31285462</v>
      </c>
      <c r="E19" s="1">
        <v>654018562928</v>
      </c>
      <c r="G19" s="1">
        <v>739541675056</v>
      </c>
      <c r="I19" s="1">
        <v>-85523112127</v>
      </c>
      <c r="K19" s="1">
        <v>31285462</v>
      </c>
      <c r="M19" s="1">
        <v>654018562928</v>
      </c>
      <c r="O19" s="1">
        <v>428280413083</v>
      </c>
      <c r="Q19" s="1">
        <v>225738149845</v>
      </c>
    </row>
    <row r="20" spans="1:17" ht="21" x14ac:dyDescent="0.25">
      <c r="A20" s="2" t="s">
        <v>61</v>
      </c>
      <c r="C20" s="1">
        <v>192614048</v>
      </c>
      <c r="E20" s="1">
        <v>208317177922</v>
      </c>
      <c r="G20" s="1">
        <v>228038381347</v>
      </c>
      <c r="I20" s="1">
        <v>-19721203424</v>
      </c>
      <c r="K20" s="1">
        <v>192614048</v>
      </c>
      <c r="M20" s="1">
        <v>208317177922</v>
      </c>
      <c r="O20" s="1">
        <v>240897189854</v>
      </c>
      <c r="Q20" s="1">
        <v>-32580011931</v>
      </c>
    </row>
    <row r="21" spans="1:17" ht="21" x14ac:dyDescent="0.25">
      <c r="A21" s="2" t="s">
        <v>46</v>
      </c>
      <c r="C21" s="1">
        <v>1298473053</v>
      </c>
      <c r="E21" s="1">
        <v>1881909327691</v>
      </c>
      <c r="G21" s="1">
        <v>2019453838905</v>
      </c>
      <c r="I21" s="1">
        <v>-137544511213</v>
      </c>
      <c r="K21" s="1">
        <v>1298473053</v>
      </c>
      <c r="M21" s="1">
        <v>1881909327691</v>
      </c>
      <c r="O21" s="1">
        <v>1906136286737</v>
      </c>
      <c r="Q21" s="1">
        <v>-24226959045</v>
      </c>
    </row>
    <row r="22" spans="1:17" ht="21" x14ac:dyDescent="0.25">
      <c r="A22" s="2" t="s">
        <v>52</v>
      </c>
      <c r="C22" s="1">
        <v>592724</v>
      </c>
      <c r="E22" s="1">
        <v>5697537815</v>
      </c>
      <c r="G22" s="1">
        <v>37975414746</v>
      </c>
      <c r="I22" s="1">
        <v>-32277876930</v>
      </c>
      <c r="K22" s="1">
        <v>592724</v>
      </c>
      <c r="M22" s="1">
        <v>5697537815</v>
      </c>
      <c r="O22" s="1">
        <v>3541075717</v>
      </c>
      <c r="Q22" s="1">
        <v>2156462098</v>
      </c>
    </row>
    <row r="23" spans="1:17" ht="21" x14ac:dyDescent="0.25">
      <c r="A23" s="2" t="s">
        <v>63</v>
      </c>
      <c r="C23" s="1">
        <v>10054271</v>
      </c>
      <c r="E23" s="1">
        <v>149816776832</v>
      </c>
      <c r="G23" s="1">
        <v>155613556723</v>
      </c>
      <c r="I23" s="1">
        <v>-5796779890</v>
      </c>
      <c r="K23" s="1">
        <v>10054271</v>
      </c>
      <c r="M23" s="1">
        <v>149816776832</v>
      </c>
      <c r="O23" s="1">
        <v>149716832351</v>
      </c>
      <c r="Q23" s="1">
        <v>99944481</v>
      </c>
    </row>
    <row r="24" spans="1:17" ht="21" x14ac:dyDescent="0.25">
      <c r="A24" s="2" t="s">
        <v>36</v>
      </c>
      <c r="C24" s="1">
        <v>20171007</v>
      </c>
      <c r="E24" s="1">
        <v>268883769306</v>
      </c>
      <c r="G24" s="1">
        <v>309386768113</v>
      </c>
      <c r="I24" s="1">
        <v>-40502998806</v>
      </c>
      <c r="K24" s="1">
        <v>20171007</v>
      </c>
      <c r="M24" s="1">
        <v>268883769306</v>
      </c>
      <c r="O24" s="1">
        <v>241529259356</v>
      </c>
      <c r="Q24" s="1">
        <v>27354509950</v>
      </c>
    </row>
    <row r="25" spans="1:17" ht="21" x14ac:dyDescent="0.25">
      <c r="A25" s="2" t="s">
        <v>73</v>
      </c>
      <c r="C25" s="1">
        <v>24154116</v>
      </c>
      <c r="E25" s="1">
        <v>72319321817</v>
      </c>
      <c r="G25" s="1">
        <v>74984476107</v>
      </c>
      <c r="I25" s="1">
        <v>-2665154289</v>
      </c>
      <c r="K25" s="1">
        <v>24154116</v>
      </c>
      <c r="M25" s="1">
        <v>72319321817</v>
      </c>
      <c r="O25" s="1">
        <v>58791215159</v>
      </c>
      <c r="Q25" s="1">
        <v>13528106658</v>
      </c>
    </row>
    <row r="26" spans="1:17" ht="21" x14ac:dyDescent="0.25">
      <c r="A26" s="2" t="s">
        <v>29</v>
      </c>
      <c r="C26" s="1">
        <v>63868820</v>
      </c>
      <c r="E26" s="1">
        <v>331411538719</v>
      </c>
      <c r="G26" s="1">
        <v>365060602995</v>
      </c>
      <c r="I26" s="1">
        <v>-33649064275</v>
      </c>
      <c r="K26" s="1">
        <v>63868820</v>
      </c>
      <c r="M26" s="1">
        <v>331411538719</v>
      </c>
      <c r="O26" s="1">
        <v>240846006796</v>
      </c>
      <c r="Q26" s="1">
        <v>90565531923</v>
      </c>
    </row>
    <row r="27" spans="1:17" ht="21" x14ac:dyDescent="0.25">
      <c r="A27" s="2" t="s">
        <v>59</v>
      </c>
      <c r="C27" s="1">
        <v>1500000</v>
      </c>
      <c r="E27" s="1">
        <v>7231713750</v>
      </c>
      <c r="G27" s="1">
        <v>7082606250</v>
      </c>
      <c r="I27" s="1">
        <v>149107500</v>
      </c>
      <c r="K27" s="1">
        <v>1500000</v>
      </c>
      <c r="M27" s="1">
        <v>7231713750</v>
      </c>
      <c r="O27" s="1">
        <v>4068691020</v>
      </c>
      <c r="Q27" s="1">
        <v>3163022730</v>
      </c>
    </row>
    <row r="28" spans="1:17" ht="21" x14ac:dyDescent="0.25">
      <c r="A28" s="2" t="s">
        <v>53</v>
      </c>
      <c r="C28" s="1">
        <v>5890516</v>
      </c>
      <c r="E28" s="1">
        <v>187492067102</v>
      </c>
      <c r="G28" s="1">
        <v>220741021875</v>
      </c>
      <c r="I28" s="1">
        <v>-33248954772</v>
      </c>
      <c r="K28" s="1">
        <v>5890516</v>
      </c>
      <c r="M28" s="1">
        <v>187492067102</v>
      </c>
      <c r="O28" s="1">
        <v>124721456148</v>
      </c>
      <c r="Q28" s="1">
        <v>62770610954</v>
      </c>
    </row>
    <row r="29" spans="1:17" ht="21" x14ac:dyDescent="0.25">
      <c r="A29" s="2" t="s">
        <v>21</v>
      </c>
      <c r="C29" s="1">
        <v>180804426</v>
      </c>
      <c r="E29" s="1">
        <v>723048317373</v>
      </c>
      <c r="G29" s="1">
        <v>745553841353</v>
      </c>
      <c r="I29" s="1">
        <v>-22505523979</v>
      </c>
      <c r="K29" s="1">
        <v>180804426</v>
      </c>
      <c r="M29" s="1">
        <v>723048317373</v>
      </c>
      <c r="O29" s="1">
        <v>685365609028</v>
      </c>
      <c r="Q29" s="1">
        <v>37682708345</v>
      </c>
    </row>
    <row r="30" spans="1:17" ht="21" x14ac:dyDescent="0.25">
      <c r="A30" s="2" t="s">
        <v>40</v>
      </c>
      <c r="C30" s="1">
        <v>7054755</v>
      </c>
      <c r="E30" s="1">
        <v>36887218632</v>
      </c>
      <c r="G30" s="1">
        <v>38570285642</v>
      </c>
      <c r="I30" s="1">
        <v>-1683067009</v>
      </c>
      <c r="K30" s="1">
        <v>7054755</v>
      </c>
      <c r="M30" s="1">
        <v>36887218632</v>
      </c>
      <c r="O30" s="1">
        <v>24299928794</v>
      </c>
      <c r="Q30" s="1">
        <v>12587289838</v>
      </c>
    </row>
    <row r="31" spans="1:17" ht="21" x14ac:dyDescent="0.25">
      <c r="A31" s="2" t="s">
        <v>58</v>
      </c>
      <c r="C31" s="1">
        <v>13249389</v>
      </c>
      <c r="E31" s="1">
        <v>38681920432</v>
      </c>
      <c r="G31" s="1">
        <v>40881403140</v>
      </c>
      <c r="I31" s="1">
        <v>-2199482707</v>
      </c>
      <c r="K31" s="1">
        <v>13249389</v>
      </c>
      <c r="M31" s="1">
        <v>38681920432</v>
      </c>
      <c r="O31" s="1">
        <v>61173314651</v>
      </c>
      <c r="Q31" s="1">
        <v>-22491394218</v>
      </c>
    </row>
    <row r="32" spans="1:17" ht="21" x14ac:dyDescent="0.25">
      <c r="A32" s="2" t="s">
        <v>35</v>
      </c>
      <c r="C32" s="1">
        <v>900000</v>
      </c>
      <c r="E32" s="1">
        <v>3831764535</v>
      </c>
      <c r="G32" s="1">
        <v>3460486860</v>
      </c>
      <c r="I32" s="1">
        <v>371277675</v>
      </c>
      <c r="K32" s="1">
        <v>900000</v>
      </c>
      <c r="M32" s="1">
        <v>3831764535</v>
      </c>
      <c r="O32" s="1">
        <v>3192796429</v>
      </c>
      <c r="Q32" s="1">
        <v>638968106</v>
      </c>
    </row>
    <row r="33" spans="1:17" ht="21" x14ac:dyDescent="0.25">
      <c r="A33" s="2" t="s">
        <v>77</v>
      </c>
      <c r="C33" s="1">
        <v>10555947</v>
      </c>
      <c r="E33" s="1">
        <v>69254718161</v>
      </c>
      <c r="G33" s="1">
        <v>70304032072</v>
      </c>
      <c r="I33" s="1">
        <v>-1049313910</v>
      </c>
      <c r="K33" s="1">
        <v>10555947</v>
      </c>
      <c r="M33" s="1">
        <v>69254718161</v>
      </c>
      <c r="O33" s="1">
        <v>48328401146</v>
      </c>
      <c r="Q33" s="1">
        <v>20926317015</v>
      </c>
    </row>
    <row r="34" spans="1:17" ht="21" x14ac:dyDescent="0.25">
      <c r="A34" s="2" t="s">
        <v>70</v>
      </c>
      <c r="C34" s="1">
        <v>337925524</v>
      </c>
      <c r="E34" s="1">
        <v>1348026361801</v>
      </c>
      <c r="G34" s="1">
        <v>1405119061696</v>
      </c>
      <c r="I34" s="1">
        <v>-57092699894</v>
      </c>
      <c r="K34" s="1">
        <v>337925524</v>
      </c>
      <c r="M34" s="1">
        <v>1348026361801</v>
      </c>
      <c r="O34" s="1">
        <v>1412407872646</v>
      </c>
      <c r="Q34" s="1">
        <v>-64381510844</v>
      </c>
    </row>
    <row r="35" spans="1:17" ht="21" x14ac:dyDescent="0.25">
      <c r="A35" s="2" t="s">
        <v>51</v>
      </c>
      <c r="C35" s="1">
        <v>182907175</v>
      </c>
      <c r="E35" s="1">
        <v>1818188773087</v>
      </c>
      <c r="G35" s="1">
        <v>1944877595927</v>
      </c>
      <c r="I35" s="1">
        <v>-126688822839</v>
      </c>
      <c r="K35" s="1">
        <v>182907175</v>
      </c>
      <c r="M35" s="1">
        <v>1818188773087</v>
      </c>
      <c r="O35" s="1">
        <v>1300009088210</v>
      </c>
      <c r="Q35" s="1">
        <v>518179684877</v>
      </c>
    </row>
    <row r="36" spans="1:17" ht="21" x14ac:dyDescent="0.25">
      <c r="A36" s="2" t="s">
        <v>84</v>
      </c>
      <c r="C36" s="1">
        <v>36012919</v>
      </c>
      <c r="E36" s="1">
        <v>127264172779</v>
      </c>
      <c r="G36" s="1">
        <v>126476602652</v>
      </c>
      <c r="I36" s="1">
        <v>787570127</v>
      </c>
      <c r="K36" s="1">
        <v>36012919</v>
      </c>
      <c r="M36" s="1">
        <v>127264172779</v>
      </c>
      <c r="O36" s="1">
        <v>125507760816</v>
      </c>
      <c r="Q36" s="1">
        <v>1756411963</v>
      </c>
    </row>
    <row r="37" spans="1:17" ht="21" x14ac:dyDescent="0.25">
      <c r="A37" s="2" t="s">
        <v>37</v>
      </c>
      <c r="C37" s="1">
        <v>17787474</v>
      </c>
      <c r="E37" s="1">
        <v>70991778696</v>
      </c>
      <c r="G37" s="1">
        <v>70638145926</v>
      </c>
      <c r="I37" s="1">
        <v>353632770</v>
      </c>
      <c r="K37" s="1">
        <v>17787474</v>
      </c>
      <c r="M37" s="1">
        <v>70991778696</v>
      </c>
      <c r="O37" s="1">
        <v>71744394037</v>
      </c>
      <c r="Q37" s="1">
        <v>-752615340</v>
      </c>
    </row>
    <row r="38" spans="1:17" ht="21" x14ac:dyDescent="0.25">
      <c r="A38" s="2" t="s">
        <v>64</v>
      </c>
      <c r="C38" s="1">
        <v>24572348</v>
      </c>
      <c r="E38" s="1">
        <v>108158959120</v>
      </c>
      <c r="G38" s="1">
        <v>113093039911</v>
      </c>
      <c r="I38" s="1">
        <v>-4934080790</v>
      </c>
      <c r="K38" s="1">
        <v>24572348</v>
      </c>
      <c r="M38" s="1">
        <v>108158959120</v>
      </c>
      <c r="O38" s="1">
        <v>159258449293</v>
      </c>
      <c r="Q38" s="1">
        <v>-51099490172</v>
      </c>
    </row>
    <row r="39" spans="1:17" ht="21" x14ac:dyDescent="0.25">
      <c r="A39" s="2" t="s">
        <v>16</v>
      </c>
      <c r="C39" s="1">
        <v>419056776</v>
      </c>
      <c r="E39" s="1">
        <v>1745400596485</v>
      </c>
      <c r="G39" s="1">
        <v>1786347963200</v>
      </c>
      <c r="I39" s="1">
        <v>-40947366714</v>
      </c>
      <c r="K39" s="1">
        <v>419056776</v>
      </c>
      <c r="M39" s="1">
        <v>1745400596485</v>
      </c>
      <c r="O39" s="1">
        <v>1658660806654</v>
      </c>
      <c r="Q39" s="1">
        <v>86739789831</v>
      </c>
    </row>
    <row r="40" spans="1:17" ht="21" x14ac:dyDescent="0.25">
      <c r="A40" s="2" t="s">
        <v>83</v>
      </c>
      <c r="C40" s="1">
        <v>156085834</v>
      </c>
      <c r="E40" s="1">
        <v>571598842191</v>
      </c>
      <c r="G40" s="1">
        <v>556548601232</v>
      </c>
      <c r="I40" s="1">
        <v>15050240959</v>
      </c>
      <c r="K40" s="1">
        <v>156085834</v>
      </c>
      <c r="M40" s="1">
        <v>571598842191</v>
      </c>
      <c r="O40" s="1">
        <v>337672495989</v>
      </c>
      <c r="Q40" s="1">
        <v>233926346202</v>
      </c>
    </row>
    <row r="41" spans="1:17" ht="21" x14ac:dyDescent="0.25">
      <c r="A41" s="2" t="s">
        <v>57</v>
      </c>
      <c r="C41" s="1">
        <v>425373</v>
      </c>
      <c r="E41" s="1">
        <v>3786551118664</v>
      </c>
      <c r="G41" s="1">
        <v>3707451334154</v>
      </c>
      <c r="I41" s="1">
        <v>79099784510</v>
      </c>
      <c r="K41" s="1">
        <v>425373</v>
      </c>
      <c r="M41" s="1">
        <v>3786551118664</v>
      </c>
      <c r="O41" s="1">
        <v>3541423541994</v>
      </c>
      <c r="Q41" s="1">
        <v>245127576670</v>
      </c>
    </row>
    <row r="42" spans="1:17" ht="21" x14ac:dyDescent="0.25">
      <c r="A42" s="2" t="s">
        <v>75</v>
      </c>
      <c r="C42" s="1">
        <v>800000</v>
      </c>
      <c r="E42" s="1">
        <v>15507180000</v>
      </c>
      <c r="G42" s="1">
        <v>14099605200</v>
      </c>
      <c r="I42" s="1">
        <v>1407574800</v>
      </c>
      <c r="K42" s="1">
        <v>800000</v>
      </c>
      <c r="M42" s="1">
        <v>15507180000</v>
      </c>
      <c r="O42" s="1">
        <v>11043818685</v>
      </c>
      <c r="Q42" s="1">
        <v>4463361315</v>
      </c>
    </row>
    <row r="43" spans="1:17" ht="21" x14ac:dyDescent="0.25">
      <c r="A43" s="2" t="s">
        <v>79</v>
      </c>
      <c r="C43" s="1">
        <v>61713330</v>
      </c>
      <c r="E43" s="1">
        <v>419607568095</v>
      </c>
      <c r="G43" s="1">
        <v>416217683307</v>
      </c>
      <c r="I43" s="1">
        <v>3389884788</v>
      </c>
      <c r="K43" s="1">
        <v>61713330</v>
      </c>
      <c r="M43" s="1">
        <v>419607568095</v>
      </c>
      <c r="O43" s="1">
        <v>334399811275</v>
      </c>
      <c r="Q43" s="1">
        <v>85207756820</v>
      </c>
    </row>
    <row r="44" spans="1:17" ht="21" x14ac:dyDescent="0.25">
      <c r="A44" s="2" t="s">
        <v>45</v>
      </c>
      <c r="C44" s="1">
        <v>196256391</v>
      </c>
      <c r="E44" s="1">
        <v>428414709379</v>
      </c>
      <c r="G44" s="1">
        <v>414368986241</v>
      </c>
      <c r="I44" s="1">
        <v>14045723138</v>
      </c>
      <c r="K44" s="1">
        <v>196256391</v>
      </c>
      <c r="M44" s="1">
        <v>428414709379</v>
      </c>
      <c r="O44" s="1">
        <v>414649986789</v>
      </c>
      <c r="Q44" s="1">
        <v>13764722590</v>
      </c>
    </row>
    <row r="45" spans="1:17" ht="21" x14ac:dyDescent="0.25">
      <c r="A45" s="2" t="s">
        <v>48</v>
      </c>
      <c r="C45" s="1">
        <v>18743547</v>
      </c>
      <c r="E45" s="1">
        <v>81626892304</v>
      </c>
      <c r="G45" s="1">
        <v>86079945776</v>
      </c>
      <c r="I45" s="1">
        <v>-4453053471</v>
      </c>
      <c r="K45" s="1">
        <v>18743547</v>
      </c>
      <c r="M45" s="1">
        <v>81626892304</v>
      </c>
      <c r="O45" s="1">
        <v>73182443920</v>
      </c>
      <c r="Q45" s="1">
        <v>8444448384</v>
      </c>
    </row>
    <row r="46" spans="1:17" ht="21" x14ac:dyDescent="0.25">
      <c r="A46" s="2" t="s">
        <v>89</v>
      </c>
      <c r="C46" s="1">
        <v>3750000</v>
      </c>
      <c r="E46" s="1">
        <v>12938803312</v>
      </c>
      <c r="G46" s="1">
        <v>11902047255</v>
      </c>
      <c r="I46" s="1">
        <v>1036756057</v>
      </c>
      <c r="K46" s="1">
        <v>3750000</v>
      </c>
      <c r="M46" s="1">
        <v>12938803312</v>
      </c>
      <c r="O46" s="1">
        <v>11902047255</v>
      </c>
      <c r="Q46" s="1">
        <v>1036756057</v>
      </c>
    </row>
    <row r="47" spans="1:17" ht="21" x14ac:dyDescent="0.25">
      <c r="A47" s="2" t="s">
        <v>15</v>
      </c>
      <c r="C47" s="1">
        <v>7989424</v>
      </c>
      <c r="E47" s="1">
        <v>131279390906</v>
      </c>
      <c r="G47" s="1">
        <v>143351059035</v>
      </c>
      <c r="I47" s="1">
        <v>-12071668128</v>
      </c>
      <c r="K47" s="1">
        <v>7989424</v>
      </c>
      <c r="M47" s="1">
        <v>131279390906</v>
      </c>
      <c r="O47" s="1">
        <v>115279708248</v>
      </c>
      <c r="Q47" s="1">
        <v>15999682658</v>
      </c>
    </row>
    <row r="48" spans="1:17" ht="21" x14ac:dyDescent="0.25">
      <c r="A48" s="2" t="s">
        <v>78</v>
      </c>
      <c r="C48" s="1">
        <v>92075843</v>
      </c>
      <c r="E48" s="1">
        <v>158984121642</v>
      </c>
      <c r="G48" s="1">
        <v>171431928518</v>
      </c>
      <c r="I48" s="1">
        <v>-12447806875</v>
      </c>
      <c r="K48" s="1">
        <v>92075843</v>
      </c>
      <c r="M48" s="1">
        <v>158984121642</v>
      </c>
      <c r="O48" s="1">
        <v>155688455285</v>
      </c>
      <c r="Q48" s="1">
        <v>3295666357</v>
      </c>
    </row>
    <row r="49" spans="1:17" ht="21" x14ac:dyDescent="0.25">
      <c r="A49" s="2" t="s">
        <v>31</v>
      </c>
      <c r="C49" s="1">
        <v>69000000</v>
      </c>
      <c r="E49" s="1">
        <v>318460816350</v>
      </c>
      <c r="G49" s="1">
        <v>316746080100</v>
      </c>
      <c r="I49" s="1">
        <v>1714736250</v>
      </c>
      <c r="K49" s="1">
        <v>69000000</v>
      </c>
      <c r="M49" s="1">
        <v>318460816350</v>
      </c>
      <c r="O49" s="1">
        <v>299240251326</v>
      </c>
      <c r="Q49" s="1">
        <v>19220565024</v>
      </c>
    </row>
    <row r="50" spans="1:17" ht="21" x14ac:dyDescent="0.25">
      <c r="A50" s="2" t="s">
        <v>68</v>
      </c>
      <c r="C50" s="1">
        <v>85184412</v>
      </c>
      <c r="E50" s="1">
        <v>171556746180</v>
      </c>
      <c r="G50" s="1">
        <v>175631870504</v>
      </c>
      <c r="I50" s="1">
        <v>-4075124323</v>
      </c>
      <c r="K50" s="1">
        <v>85184412</v>
      </c>
      <c r="M50" s="1">
        <v>171556746180</v>
      </c>
      <c r="O50" s="1">
        <v>176193543718</v>
      </c>
      <c r="Q50" s="1">
        <v>-4636797537</v>
      </c>
    </row>
    <row r="51" spans="1:17" ht="21" x14ac:dyDescent="0.25">
      <c r="A51" s="2" t="s">
        <v>20</v>
      </c>
      <c r="C51" s="1">
        <v>29884727</v>
      </c>
      <c r="E51" s="1">
        <v>1105988366312</v>
      </c>
      <c r="G51" s="1">
        <v>674868838388</v>
      </c>
      <c r="I51" s="1">
        <v>431119527924</v>
      </c>
      <c r="K51" s="1">
        <v>29884727</v>
      </c>
      <c r="M51" s="1">
        <v>1105988366312</v>
      </c>
      <c r="O51" s="1">
        <v>575043947228</v>
      </c>
      <c r="Q51" s="1">
        <v>530944419084</v>
      </c>
    </row>
    <row r="52" spans="1:17" ht="21" x14ac:dyDescent="0.25">
      <c r="A52" s="2" t="s">
        <v>27</v>
      </c>
      <c r="C52" s="1">
        <v>69718736</v>
      </c>
      <c r="E52" s="1">
        <v>176101234092</v>
      </c>
      <c r="G52" s="1">
        <v>171564933661</v>
      </c>
      <c r="I52" s="1">
        <v>4536300431</v>
      </c>
      <c r="K52" s="1">
        <v>69718736</v>
      </c>
      <c r="M52" s="1">
        <v>176101234092</v>
      </c>
      <c r="O52" s="1">
        <v>204300030953</v>
      </c>
      <c r="Q52" s="1">
        <v>-28198796860</v>
      </c>
    </row>
    <row r="53" spans="1:17" ht="21" x14ac:dyDescent="0.25">
      <c r="A53" s="2" t="s">
        <v>17</v>
      </c>
      <c r="C53" s="1">
        <v>9094366</v>
      </c>
      <c r="E53" s="1">
        <v>24779337645</v>
      </c>
      <c r="G53" s="1">
        <v>22672958341</v>
      </c>
      <c r="I53" s="1">
        <v>2106379304</v>
      </c>
      <c r="K53" s="1">
        <v>9094366</v>
      </c>
      <c r="M53" s="1">
        <v>24779337645</v>
      </c>
      <c r="O53" s="1">
        <v>19825904230</v>
      </c>
      <c r="Q53" s="1">
        <v>4953433415</v>
      </c>
    </row>
    <row r="54" spans="1:17" ht="21" x14ac:dyDescent="0.25">
      <c r="A54" s="2" t="s">
        <v>55</v>
      </c>
      <c r="C54" s="1">
        <v>5511780</v>
      </c>
      <c r="E54" s="1">
        <v>165520134100</v>
      </c>
      <c r="G54" s="1">
        <v>234263127421</v>
      </c>
      <c r="I54" s="1">
        <v>-68742993320</v>
      </c>
      <c r="K54" s="1">
        <v>5511780</v>
      </c>
      <c r="M54" s="1">
        <v>165520134100</v>
      </c>
      <c r="O54" s="1">
        <v>93992092743</v>
      </c>
      <c r="Q54" s="1">
        <v>71528041357</v>
      </c>
    </row>
    <row r="55" spans="1:17" ht="21" x14ac:dyDescent="0.25">
      <c r="A55" s="2" t="s">
        <v>85</v>
      </c>
      <c r="C55" s="1">
        <v>4481004</v>
      </c>
      <c r="E55" s="1">
        <v>142984379041</v>
      </c>
      <c r="G55" s="1">
        <v>148552306573</v>
      </c>
      <c r="I55" s="1">
        <v>-5567927531</v>
      </c>
      <c r="K55" s="1">
        <v>4481004</v>
      </c>
      <c r="M55" s="1">
        <v>142984379041</v>
      </c>
      <c r="O55" s="1">
        <v>132829216208</v>
      </c>
      <c r="Q55" s="1">
        <v>10155162833</v>
      </c>
    </row>
    <row r="56" spans="1:17" ht="21" x14ac:dyDescent="0.25">
      <c r="A56" s="2" t="s">
        <v>69</v>
      </c>
      <c r="C56" s="1">
        <v>47256022</v>
      </c>
      <c r="E56" s="1">
        <v>323656707330</v>
      </c>
      <c r="G56" s="1">
        <v>298279285121</v>
      </c>
      <c r="I56" s="1">
        <v>25377422209</v>
      </c>
      <c r="K56" s="1">
        <v>47256022</v>
      </c>
      <c r="M56" s="1">
        <v>323656707330</v>
      </c>
      <c r="O56" s="1">
        <v>300160892890</v>
      </c>
      <c r="Q56" s="1">
        <v>23495814440</v>
      </c>
    </row>
    <row r="57" spans="1:17" ht="21" x14ac:dyDescent="0.25">
      <c r="A57" s="2" t="s">
        <v>66</v>
      </c>
      <c r="C57" s="1">
        <v>55532785</v>
      </c>
      <c r="E57" s="1">
        <v>193097872522</v>
      </c>
      <c r="G57" s="1">
        <v>206070428280</v>
      </c>
      <c r="I57" s="1">
        <v>-12972555757</v>
      </c>
      <c r="K57" s="1">
        <v>55532785</v>
      </c>
      <c r="M57" s="1">
        <v>193097872522</v>
      </c>
      <c r="O57" s="1">
        <v>166017800659</v>
      </c>
      <c r="Q57" s="1">
        <v>27080071863</v>
      </c>
    </row>
    <row r="58" spans="1:17" ht="21" x14ac:dyDescent="0.25">
      <c r="A58" s="2" t="s">
        <v>90</v>
      </c>
      <c r="C58" s="1">
        <v>200000</v>
      </c>
      <c r="E58" s="1">
        <v>6033883500</v>
      </c>
      <c r="G58" s="1">
        <v>5384885040</v>
      </c>
      <c r="I58" s="1">
        <v>648998460</v>
      </c>
      <c r="K58" s="1">
        <v>200000</v>
      </c>
      <c r="M58" s="1">
        <v>6033883500</v>
      </c>
      <c r="O58" s="1">
        <v>5384885040</v>
      </c>
      <c r="Q58" s="1">
        <v>648998460</v>
      </c>
    </row>
    <row r="59" spans="1:17" ht="21" x14ac:dyDescent="0.25">
      <c r="A59" s="2" t="s">
        <v>34</v>
      </c>
      <c r="C59" s="1">
        <v>1374713</v>
      </c>
      <c r="E59" s="1">
        <v>70854759779</v>
      </c>
      <c r="G59" s="1">
        <v>72298443715</v>
      </c>
      <c r="I59" s="1">
        <v>-1443683935</v>
      </c>
      <c r="K59" s="1">
        <v>1374713</v>
      </c>
      <c r="M59" s="1">
        <v>70854759779</v>
      </c>
      <c r="O59" s="1">
        <v>69432797233</v>
      </c>
      <c r="Q59" s="1">
        <v>1421962546</v>
      </c>
    </row>
    <row r="60" spans="1:17" ht="21" x14ac:dyDescent="0.25">
      <c r="A60" s="2" t="s">
        <v>56</v>
      </c>
      <c r="C60" s="1">
        <v>57828394</v>
      </c>
      <c r="E60" s="1">
        <v>177913955097</v>
      </c>
      <c r="G60" s="1">
        <v>204931583173</v>
      </c>
      <c r="I60" s="1">
        <v>-27017628075</v>
      </c>
      <c r="K60" s="1">
        <v>57828394</v>
      </c>
      <c r="M60" s="1">
        <v>177913955097</v>
      </c>
      <c r="O60" s="1">
        <v>121095977658</v>
      </c>
      <c r="Q60" s="1">
        <v>56817977439</v>
      </c>
    </row>
    <row r="61" spans="1:17" ht="21" x14ac:dyDescent="0.25">
      <c r="A61" s="2" t="s">
        <v>19</v>
      </c>
      <c r="C61" s="1">
        <v>2103914</v>
      </c>
      <c r="E61" s="1">
        <v>70270895913</v>
      </c>
      <c r="G61" s="1">
        <v>70668261098</v>
      </c>
      <c r="I61" s="1">
        <v>-397365184</v>
      </c>
      <c r="K61" s="1">
        <v>2103914</v>
      </c>
      <c r="M61" s="1">
        <v>70270895913</v>
      </c>
      <c r="O61" s="1">
        <v>103919877149</v>
      </c>
      <c r="Q61" s="1">
        <v>-33648981235</v>
      </c>
    </row>
    <row r="62" spans="1:17" ht="21" x14ac:dyDescent="0.25">
      <c r="A62" s="2" t="s">
        <v>74</v>
      </c>
      <c r="C62" s="1">
        <v>27038968</v>
      </c>
      <c r="E62" s="1">
        <v>339739008814</v>
      </c>
      <c r="G62" s="1">
        <v>314204826981</v>
      </c>
      <c r="I62" s="1">
        <v>25534181833</v>
      </c>
      <c r="K62" s="1">
        <v>27038968</v>
      </c>
      <c r="M62" s="1">
        <v>339739008814</v>
      </c>
      <c r="O62" s="1">
        <v>210455414479</v>
      </c>
      <c r="Q62" s="1">
        <v>129283594335</v>
      </c>
    </row>
    <row r="63" spans="1:17" ht="21" x14ac:dyDescent="0.25">
      <c r="A63" s="2" t="s">
        <v>25</v>
      </c>
      <c r="C63" s="1">
        <v>3402614</v>
      </c>
      <c r="E63" s="1">
        <v>905595327919</v>
      </c>
      <c r="G63" s="1">
        <v>950817594051</v>
      </c>
      <c r="I63" s="1">
        <v>-45222266131</v>
      </c>
      <c r="K63" s="1">
        <v>3402614</v>
      </c>
      <c r="M63" s="1">
        <v>905595327919</v>
      </c>
      <c r="O63" s="1">
        <v>658310370781</v>
      </c>
      <c r="Q63" s="1">
        <v>247284957138</v>
      </c>
    </row>
    <row r="64" spans="1:17" ht="21" x14ac:dyDescent="0.25">
      <c r="A64" s="2" t="s">
        <v>91</v>
      </c>
      <c r="C64" s="1">
        <v>9280210</v>
      </c>
      <c r="E64" s="1">
        <v>48892461577</v>
      </c>
      <c r="G64" s="1">
        <v>42676637268</v>
      </c>
      <c r="I64" s="1">
        <v>6215824309</v>
      </c>
      <c r="K64" s="1">
        <v>9280210</v>
      </c>
      <c r="M64" s="1">
        <v>48892461577</v>
      </c>
      <c r="O64" s="1">
        <v>42676637268</v>
      </c>
      <c r="Q64" s="1">
        <v>6215824309</v>
      </c>
    </row>
    <row r="65" spans="1:17" ht="21" x14ac:dyDescent="0.25">
      <c r="A65" s="2" t="s">
        <v>32</v>
      </c>
      <c r="C65" s="1">
        <v>173085859</v>
      </c>
      <c r="E65" s="1">
        <v>379383475896</v>
      </c>
      <c r="G65" s="1">
        <v>406396267604</v>
      </c>
      <c r="I65" s="1">
        <v>-27012791707</v>
      </c>
      <c r="K65" s="1">
        <v>173085859</v>
      </c>
      <c r="M65" s="1">
        <v>379383475896</v>
      </c>
      <c r="O65" s="1">
        <v>369642985470</v>
      </c>
      <c r="Q65" s="1">
        <v>9740490426</v>
      </c>
    </row>
    <row r="66" spans="1:17" ht="21" x14ac:dyDescent="0.25">
      <c r="A66" s="2" t="s">
        <v>24</v>
      </c>
      <c r="C66" s="1">
        <v>5505139</v>
      </c>
      <c r="E66" s="1">
        <v>170464743624</v>
      </c>
      <c r="G66" s="1">
        <v>151585020815</v>
      </c>
      <c r="I66" s="1">
        <v>18879722809</v>
      </c>
      <c r="K66" s="1">
        <v>5505139</v>
      </c>
      <c r="M66" s="1">
        <v>170464743624</v>
      </c>
      <c r="O66" s="1">
        <v>116678891945</v>
      </c>
      <c r="Q66" s="1">
        <v>53785851679</v>
      </c>
    </row>
    <row r="67" spans="1:17" ht="21" x14ac:dyDescent="0.25">
      <c r="A67" s="2" t="s">
        <v>47</v>
      </c>
      <c r="C67" s="1">
        <v>8397292</v>
      </c>
      <c r="E67" s="1">
        <v>252590148687</v>
      </c>
      <c r="G67" s="1">
        <v>250837209783</v>
      </c>
      <c r="I67" s="1">
        <v>1752938904</v>
      </c>
      <c r="K67" s="1">
        <v>8397292</v>
      </c>
      <c r="M67" s="1">
        <v>252590148687</v>
      </c>
      <c r="O67" s="1">
        <v>166696142408</v>
      </c>
      <c r="Q67" s="1">
        <v>85894006279</v>
      </c>
    </row>
    <row r="68" spans="1:17" ht="21" x14ac:dyDescent="0.25">
      <c r="A68" s="2" t="s">
        <v>33</v>
      </c>
      <c r="C68" s="1">
        <v>98968852</v>
      </c>
      <c r="E68" s="1">
        <v>365973552869</v>
      </c>
      <c r="G68" s="1">
        <v>390916049560</v>
      </c>
      <c r="I68" s="1">
        <v>-24942496690</v>
      </c>
      <c r="K68" s="1">
        <v>98968852</v>
      </c>
      <c r="M68" s="1">
        <v>365973552869</v>
      </c>
      <c r="O68" s="1">
        <v>369580330532</v>
      </c>
      <c r="Q68" s="1">
        <v>-3606777662</v>
      </c>
    </row>
    <row r="69" spans="1:17" ht="21" x14ac:dyDescent="0.25">
      <c r="A69" s="2" t="s">
        <v>72</v>
      </c>
      <c r="C69" s="1">
        <v>256148797</v>
      </c>
      <c r="E69" s="1">
        <v>318280889572</v>
      </c>
      <c r="G69" s="1">
        <v>337138651539</v>
      </c>
      <c r="I69" s="1">
        <v>-18857761966</v>
      </c>
      <c r="K69" s="1">
        <v>256148797</v>
      </c>
      <c r="M69" s="1">
        <v>318280889572</v>
      </c>
      <c r="O69" s="1">
        <v>360020465820</v>
      </c>
      <c r="Q69" s="1">
        <v>-41739576247</v>
      </c>
    </row>
    <row r="70" spans="1:17" ht="21" x14ac:dyDescent="0.25">
      <c r="A70" s="2" t="s">
        <v>76</v>
      </c>
      <c r="C70" s="1">
        <v>344226787</v>
      </c>
      <c r="E70" s="1">
        <v>813016442978</v>
      </c>
      <c r="G70" s="1">
        <v>821913087556</v>
      </c>
      <c r="I70" s="1">
        <v>-8896644577</v>
      </c>
      <c r="K70" s="1">
        <v>344226787</v>
      </c>
      <c r="M70" s="1">
        <v>813016442978</v>
      </c>
      <c r="O70" s="1">
        <v>891568307326</v>
      </c>
      <c r="Q70" s="1">
        <v>-78551864347</v>
      </c>
    </row>
    <row r="71" spans="1:17" ht="21" x14ac:dyDescent="0.25">
      <c r="A71" s="2" t="s">
        <v>26</v>
      </c>
      <c r="C71" s="1">
        <v>10083993</v>
      </c>
      <c r="E71" s="1">
        <v>359259917780</v>
      </c>
      <c r="G71" s="1">
        <v>361866156023</v>
      </c>
      <c r="I71" s="1">
        <v>-2606238242</v>
      </c>
      <c r="K71" s="1">
        <v>10083993</v>
      </c>
      <c r="M71" s="1">
        <v>359259917780</v>
      </c>
      <c r="O71" s="1">
        <v>281511249901</v>
      </c>
      <c r="Q71" s="1">
        <v>77748667879</v>
      </c>
    </row>
    <row r="72" spans="1:17" ht="21" x14ac:dyDescent="0.25">
      <c r="A72" s="2" t="s">
        <v>88</v>
      </c>
      <c r="C72" s="1">
        <v>43026576</v>
      </c>
      <c r="E72" s="1">
        <v>295544624001</v>
      </c>
      <c r="G72" s="1">
        <v>284224118039</v>
      </c>
      <c r="I72" s="1">
        <v>11320505962</v>
      </c>
      <c r="K72" s="1">
        <v>43026576</v>
      </c>
      <c r="M72" s="1">
        <v>295544624001</v>
      </c>
      <c r="O72" s="1">
        <v>284224118039</v>
      </c>
      <c r="Q72" s="1">
        <v>11320505962</v>
      </c>
    </row>
    <row r="73" spans="1:17" ht="21" x14ac:dyDescent="0.25">
      <c r="A73" s="2" t="s">
        <v>65</v>
      </c>
      <c r="C73" s="1">
        <v>70714429</v>
      </c>
      <c r="E73" s="1">
        <v>198860815479</v>
      </c>
      <c r="G73" s="1">
        <v>207188878652</v>
      </c>
      <c r="I73" s="1">
        <v>-8328063172</v>
      </c>
      <c r="K73" s="1">
        <v>70714429</v>
      </c>
      <c r="M73" s="1">
        <v>198860815479</v>
      </c>
      <c r="O73" s="1">
        <v>213554145494</v>
      </c>
      <c r="Q73" s="1">
        <v>-14693330014</v>
      </c>
    </row>
    <row r="74" spans="1:17" ht="21" x14ac:dyDescent="0.25">
      <c r="A74" s="2" t="s">
        <v>44</v>
      </c>
      <c r="C74" s="1">
        <v>35376690</v>
      </c>
      <c r="E74" s="1">
        <v>142915431494</v>
      </c>
      <c r="G74" s="1">
        <v>151179488187</v>
      </c>
      <c r="I74" s="1">
        <v>-8264056692</v>
      </c>
      <c r="K74" s="1">
        <v>35376690</v>
      </c>
      <c r="M74" s="1">
        <v>142915431494</v>
      </c>
      <c r="O74" s="1">
        <v>221663137783</v>
      </c>
      <c r="Q74" s="1">
        <v>-78747706288</v>
      </c>
    </row>
    <row r="75" spans="1:17" ht="21" x14ac:dyDescent="0.25">
      <c r="A75" s="2" t="s">
        <v>30</v>
      </c>
      <c r="C75" s="1">
        <v>175343766</v>
      </c>
      <c r="E75" s="1">
        <v>288118677889</v>
      </c>
      <c r="G75" s="1">
        <v>300494011301</v>
      </c>
      <c r="I75" s="1">
        <v>-12375333411</v>
      </c>
      <c r="K75" s="1">
        <v>175343766</v>
      </c>
      <c r="M75" s="1">
        <v>288118677889</v>
      </c>
      <c r="O75" s="1">
        <v>208629153082</v>
      </c>
      <c r="Q75" s="1">
        <v>79489524807</v>
      </c>
    </row>
    <row r="76" spans="1:17" ht="21" x14ac:dyDescent="0.25">
      <c r="A76" s="2" t="s">
        <v>67</v>
      </c>
      <c r="C76" s="1">
        <v>76821644</v>
      </c>
      <c r="E76" s="1">
        <v>278119710104</v>
      </c>
      <c r="G76" s="1">
        <v>257782928561</v>
      </c>
      <c r="I76" s="1">
        <v>20336781543</v>
      </c>
      <c r="K76" s="1">
        <v>76821644</v>
      </c>
      <c r="M76" s="1">
        <v>278119710104</v>
      </c>
      <c r="O76" s="1">
        <v>269006350023</v>
      </c>
      <c r="Q76" s="1">
        <v>9113360081</v>
      </c>
    </row>
    <row r="77" spans="1:17" ht="21" x14ac:dyDescent="0.25">
      <c r="A77" s="2" t="s">
        <v>60</v>
      </c>
      <c r="C77" s="1">
        <v>35019576</v>
      </c>
      <c r="E77" s="1">
        <v>818063423785</v>
      </c>
      <c r="G77" s="1">
        <v>861554366543</v>
      </c>
      <c r="I77" s="1">
        <v>-43490942757</v>
      </c>
      <c r="K77" s="1">
        <v>35019576</v>
      </c>
      <c r="M77" s="1">
        <v>818063423785</v>
      </c>
      <c r="O77" s="1">
        <v>786213583320</v>
      </c>
      <c r="Q77" s="1">
        <v>31849840465</v>
      </c>
    </row>
    <row r="78" spans="1:17" ht="21" x14ac:dyDescent="0.25">
      <c r="A78" s="2" t="s">
        <v>22</v>
      </c>
      <c r="C78" s="1">
        <v>63748073</v>
      </c>
      <c r="E78" s="1">
        <v>678679547752</v>
      </c>
      <c r="G78" s="1">
        <v>665372105639</v>
      </c>
      <c r="I78" s="1">
        <v>13307442113</v>
      </c>
      <c r="K78" s="1">
        <v>63748073</v>
      </c>
      <c r="M78" s="1">
        <v>678679547752</v>
      </c>
      <c r="O78" s="1">
        <v>581786648315</v>
      </c>
      <c r="Q78" s="1">
        <v>96892899437</v>
      </c>
    </row>
    <row r="79" spans="1:17" ht="21" x14ac:dyDescent="0.25">
      <c r="A79" s="2" t="s">
        <v>18</v>
      </c>
      <c r="C79" s="1">
        <v>56895590</v>
      </c>
      <c r="E79" s="1">
        <v>244100276309</v>
      </c>
      <c r="G79" s="1">
        <v>248448964668</v>
      </c>
      <c r="I79" s="1">
        <v>-4348688358</v>
      </c>
      <c r="K79" s="1">
        <v>56895590</v>
      </c>
      <c r="M79" s="1">
        <v>244100276309</v>
      </c>
      <c r="O79" s="1">
        <v>249625376094</v>
      </c>
      <c r="Q79" s="1">
        <v>-5525099784</v>
      </c>
    </row>
    <row r="80" spans="1:17" ht="21" x14ac:dyDescent="0.25">
      <c r="A80" s="2" t="s">
        <v>86</v>
      </c>
      <c r="C80" s="1">
        <v>30448265</v>
      </c>
      <c r="E80" s="1">
        <v>221252485087</v>
      </c>
      <c r="G80" s="1">
        <v>220647143131</v>
      </c>
      <c r="I80" s="1">
        <v>605341956</v>
      </c>
      <c r="K80" s="1">
        <v>30448265</v>
      </c>
      <c r="M80" s="1">
        <v>221252485087</v>
      </c>
      <c r="O80" s="1">
        <v>117803852472</v>
      </c>
      <c r="Q80" s="1">
        <v>103448632615</v>
      </c>
    </row>
    <row r="81" spans="1:17" ht="21" x14ac:dyDescent="0.25">
      <c r="A81" s="2" t="s">
        <v>80</v>
      </c>
      <c r="C81" s="1">
        <v>22438989</v>
      </c>
      <c r="E81" s="1">
        <v>159261105890</v>
      </c>
      <c r="G81" s="1">
        <v>185358513998</v>
      </c>
      <c r="I81" s="1">
        <v>-26097408107</v>
      </c>
      <c r="K81" s="1">
        <v>22438989</v>
      </c>
      <c r="M81" s="1">
        <v>159261105890</v>
      </c>
      <c r="O81" s="1">
        <v>161045544002</v>
      </c>
      <c r="Q81" s="1">
        <v>-1784438111</v>
      </c>
    </row>
    <row r="82" spans="1:17" ht="21" x14ac:dyDescent="0.25">
      <c r="A82" s="2" t="s">
        <v>42</v>
      </c>
      <c r="C82" s="1">
        <v>53564845</v>
      </c>
      <c r="E82" s="1">
        <v>226935023842</v>
      </c>
      <c r="G82" s="1">
        <v>242216664349</v>
      </c>
      <c r="I82" s="1">
        <v>-15281640506</v>
      </c>
      <c r="K82" s="1">
        <v>53564845</v>
      </c>
      <c r="M82" s="1">
        <v>226935023842</v>
      </c>
      <c r="O82" s="1">
        <v>214176964893</v>
      </c>
      <c r="Q82" s="1">
        <v>12758058949</v>
      </c>
    </row>
    <row r="83" spans="1:17" ht="21" x14ac:dyDescent="0.25">
      <c r="A83" s="2" t="s">
        <v>39</v>
      </c>
      <c r="C83" s="1">
        <v>34274927</v>
      </c>
      <c r="E83" s="1">
        <v>365973552869</v>
      </c>
      <c r="G83" s="1">
        <v>390916049560</v>
      </c>
      <c r="I83" s="1">
        <v>34638313204</v>
      </c>
      <c r="K83" s="1">
        <v>0</v>
      </c>
      <c r="M83" s="1">
        <v>0</v>
      </c>
      <c r="O83" s="1">
        <v>0</v>
      </c>
      <c r="Q83" s="1">
        <v>0</v>
      </c>
    </row>
    <row r="84" spans="1:17" ht="21" x14ac:dyDescent="0.25">
      <c r="A84" s="2" t="s">
        <v>258</v>
      </c>
      <c r="C84" s="1">
        <v>28375613</v>
      </c>
      <c r="E84" s="1">
        <v>1105988366312</v>
      </c>
      <c r="G84" s="1">
        <v>674868838388</v>
      </c>
      <c r="I84" s="1">
        <v>-182293259311</v>
      </c>
      <c r="K84" s="1">
        <v>0</v>
      </c>
      <c r="M84" s="1">
        <v>0</v>
      </c>
      <c r="O84" s="1">
        <v>0</v>
      </c>
      <c r="Q84" s="1">
        <v>0</v>
      </c>
    </row>
    <row r="85" spans="1:17" ht="21" x14ac:dyDescent="0.25">
      <c r="A85" s="2" t="s">
        <v>254</v>
      </c>
      <c r="E85" s="1">
        <v>0</v>
      </c>
      <c r="G85" s="1">
        <v>0</v>
      </c>
      <c r="I85" s="1">
        <v>1308426100</v>
      </c>
      <c r="K85" s="1" t="s">
        <v>257</v>
      </c>
      <c r="M85" s="1">
        <v>0</v>
      </c>
      <c r="O85" s="1">
        <v>0</v>
      </c>
      <c r="Q85" s="1">
        <v>1308426100</v>
      </c>
    </row>
    <row r="86" spans="1:17" ht="21" x14ac:dyDescent="0.25">
      <c r="A86" s="2" t="s">
        <v>255</v>
      </c>
      <c r="E86" s="1">
        <v>0</v>
      </c>
      <c r="G86" s="1">
        <v>0</v>
      </c>
      <c r="I86" s="1">
        <v>39134355390</v>
      </c>
      <c r="K86" s="1" t="s">
        <v>257</v>
      </c>
      <c r="M86" s="1">
        <v>0</v>
      </c>
      <c r="O86" s="1">
        <v>0</v>
      </c>
      <c r="Q86" s="1">
        <v>40956127390</v>
      </c>
    </row>
    <row r="87" spans="1:17" ht="21.75" thickBot="1" x14ac:dyDescent="0.3">
      <c r="A87" s="2" t="s">
        <v>256</v>
      </c>
      <c r="E87" s="1">
        <v>0</v>
      </c>
      <c r="G87" s="1">
        <v>0</v>
      </c>
      <c r="I87" s="1">
        <v>116651750</v>
      </c>
      <c r="K87" s="1" t="s">
        <v>257</v>
      </c>
      <c r="M87" s="1">
        <v>0</v>
      </c>
      <c r="O87" s="1">
        <v>0</v>
      </c>
      <c r="Q87" s="1">
        <v>116651750</v>
      </c>
    </row>
    <row r="88" spans="1:17" ht="21.75" thickBot="1" x14ac:dyDescent="0.3">
      <c r="A88" s="2" t="s">
        <v>92</v>
      </c>
      <c r="C88" s="1" t="s">
        <v>92</v>
      </c>
      <c r="E88" s="4">
        <f>SUM(E8:E87)</f>
        <v>30800461642443</v>
      </c>
      <c r="F88" s="2"/>
      <c r="G88" s="4">
        <f>SUM(G8:G87)</f>
        <v>30981661899006</v>
      </c>
      <c r="H88" s="2"/>
      <c r="I88" s="4">
        <f>SUM(I8:I87)</f>
        <v>-694472800613</v>
      </c>
      <c r="K88" s="1" t="s">
        <v>92</v>
      </c>
      <c r="M88" s="4">
        <f>SUM(M8:M87)</f>
        <v>29328499723262</v>
      </c>
      <c r="N88" s="2"/>
      <c r="O88" s="4">
        <f>SUM(O8:O87)</f>
        <v>25751667801896</v>
      </c>
      <c r="P88" s="2"/>
      <c r="Q88" s="4">
        <f>SUM(Q8:Q87)</f>
        <v>3619213126626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"/>
  <sheetViews>
    <sheetView rightToLeft="1" workbookViewId="0">
      <selection activeCell="K96" sqref="K96"/>
    </sheetView>
  </sheetViews>
  <sheetFormatPr defaultRowHeight="18.75" x14ac:dyDescent="0.25"/>
  <cols>
    <col min="1" max="1" width="31.5703125" style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6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6" style="1" customWidth="1"/>
    <col min="18" max="18" width="1" style="1" customWidth="1"/>
    <col min="19" max="19" width="9.140625" style="1" customWidth="1"/>
    <col min="20" max="16384" width="9.140625" style="1"/>
  </cols>
  <sheetData>
    <row r="2" spans="1:19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9" ht="26.25" x14ac:dyDescent="0.25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 t="s">
        <v>1</v>
      </c>
    </row>
    <row r="4" spans="1:19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6" spans="1:19" ht="26.25" x14ac:dyDescent="0.25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9" ht="27" thickBot="1" x14ac:dyDescent="0.3">
      <c r="A7" s="13" t="s">
        <v>3</v>
      </c>
      <c r="C7" s="13" t="s">
        <v>93</v>
      </c>
      <c r="E7" s="13" t="s">
        <v>94</v>
      </c>
      <c r="G7" s="13" t="s">
        <v>95</v>
      </c>
      <c r="I7" s="13" t="s">
        <v>96</v>
      </c>
      <c r="K7" s="13" t="s">
        <v>93</v>
      </c>
      <c r="M7" s="13" t="s">
        <v>94</v>
      </c>
      <c r="O7" s="13" t="s">
        <v>95</v>
      </c>
      <c r="Q7" s="13" t="s">
        <v>96</v>
      </c>
    </row>
    <row r="8" spans="1:19" ht="21" x14ac:dyDescent="0.25">
      <c r="A8" s="2" t="s">
        <v>97</v>
      </c>
      <c r="C8" s="1">
        <v>69000000</v>
      </c>
      <c r="E8" s="1">
        <v>6167</v>
      </c>
      <c r="G8" s="1" t="s">
        <v>98</v>
      </c>
      <c r="I8" s="5" t="s">
        <v>229</v>
      </c>
      <c r="J8" s="6"/>
      <c r="K8" s="1">
        <v>69000000</v>
      </c>
      <c r="M8" s="1">
        <v>6167</v>
      </c>
      <c r="O8" s="1" t="s">
        <v>98</v>
      </c>
      <c r="Q8" s="5" t="s">
        <v>229</v>
      </c>
      <c r="R8" s="6"/>
      <c r="S8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9"/>
  <sheetViews>
    <sheetView rightToLeft="1" topLeftCell="A4" workbookViewId="0">
      <selection activeCell="K96" sqref="K96"/>
    </sheetView>
  </sheetViews>
  <sheetFormatPr defaultRowHeight="18.75" x14ac:dyDescent="0.25"/>
  <cols>
    <col min="1" max="1" width="26.140625" style="1" bestFit="1" customWidth="1"/>
    <col min="2" max="2" width="0.7109375" style="1" customWidth="1"/>
    <col min="3" max="3" width="23.28515625" style="1" customWidth="1"/>
    <col min="4" max="4" width="0.7109375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14" t="s">
        <v>0</v>
      </c>
      <c r="B2" s="14"/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11" ht="26.25" x14ac:dyDescent="0.25">
      <c r="A3" s="14" t="s">
        <v>1</v>
      </c>
      <c r="B3" s="14"/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</row>
    <row r="4" spans="1:11" ht="26.25" x14ac:dyDescent="0.25">
      <c r="A4" s="14" t="s">
        <v>2</v>
      </c>
      <c r="B4" s="14"/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6" spans="1:11" ht="27" thickBot="1" x14ac:dyDescent="0.3">
      <c r="A6" s="13" t="s">
        <v>100</v>
      </c>
      <c r="B6" s="3"/>
      <c r="C6" s="13" t="s">
        <v>4</v>
      </c>
      <c r="E6" s="13" t="s">
        <v>5</v>
      </c>
      <c r="F6" s="13" t="s">
        <v>5</v>
      </c>
      <c r="G6" s="13" t="s">
        <v>5</v>
      </c>
      <c r="I6" s="13" t="s">
        <v>6</v>
      </c>
      <c r="J6" s="13" t="s">
        <v>6</v>
      </c>
      <c r="K6" s="13" t="s">
        <v>6</v>
      </c>
    </row>
    <row r="7" spans="1:11" ht="27" thickBot="1" x14ac:dyDescent="0.3">
      <c r="A7" s="13" t="s">
        <v>100</v>
      </c>
      <c r="B7" s="3"/>
      <c r="C7" s="13" t="s">
        <v>102</v>
      </c>
      <c r="E7" s="13" t="s">
        <v>103</v>
      </c>
      <c r="G7" s="13" t="s">
        <v>104</v>
      </c>
      <c r="I7" s="13" t="s">
        <v>102</v>
      </c>
      <c r="K7" s="13" t="s">
        <v>99</v>
      </c>
    </row>
    <row r="8" spans="1:11" ht="21" x14ac:dyDescent="0.25">
      <c r="A8" s="2" t="s">
        <v>105</v>
      </c>
      <c r="C8" s="1">
        <v>57333910</v>
      </c>
      <c r="E8" s="1">
        <v>2164152771009</v>
      </c>
      <c r="G8" s="1">
        <v>2164208725450</v>
      </c>
      <c r="I8" s="1">
        <v>1379469</v>
      </c>
      <c r="K8" s="7">
        <v>3.9970902496764895E-8</v>
      </c>
    </row>
    <row r="9" spans="1:11" ht="21" x14ac:dyDescent="0.25">
      <c r="A9" s="2" t="s">
        <v>107</v>
      </c>
      <c r="C9" s="1">
        <v>8729502</v>
      </c>
      <c r="E9" s="1">
        <v>37070</v>
      </c>
      <c r="G9" s="1">
        <v>0</v>
      </c>
      <c r="I9" s="1">
        <v>8766572</v>
      </c>
      <c r="K9" s="7">
        <v>2.5401643287588863E-7</v>
      </c>
    </row>
    <row r="10" spans="1:11" ht="21" x14ac:dyDescent="0.25">
      <c r="A10" s="2" t="s">
        <v>109</v>
      </c>
      <c r="C10" s="1">
        <v>3314017039491</v>
      </c>
      <c r="E10" s="1">
        <v>1863570537654</v>
      </c>
      <c r="G10" s="1">
        <v>4930381253922</v>
      </c>
      <c r="I10" s="1">
        <v>247206323223</v>
      </c>
      <c r="K10" s="7">
        <v>7.1629444678570379E-3</v>
      </c>
    </row>
    <row r="11" spans="1:11" ht="21" x14ac:dyDescent="0.25">
      <c r="A11" s="2" t="s">
        <v>111</v>
      </c>
      <c r="C11" s="1">
        <v>11184296</v>
      </c>
      <c r="E11" s="1">
        <v>1000043183483</v>
      </c>
      <c r="G11" s="1">
        <v>1000000000000</v>
      </c>
      <c r="I11" s="1">
        <v>54367779</v>
      </c>
      <c r="K11" s="7">
        <v>1.5753374620050628E-6</v>
      </c>
    </row>
    <row r="12" spans="1:11" ht="21" x14ac:dyDescent="0.25">
      <c r="A12" s="2" t="s">
        <v>113</v>
      </c>
      <c r="C12" s="1">
        <v>1000000000000</v>
      </c>
      <c r="E12" s="1">
        <v>0</v>
      </c>
      <c r="G12" s="1">
        <v>1000000000000</v>
      </c>
      <c r="I12" s="1">
        <v>0</v>
      </c>
      <c r="K12" s="7">
        <v>0</v>
      </c>
    </row>
    <row r="13" spans="1:11" ht="21" x14ac:dyDescent="0.25">
      <c r="A13" s="2" t="s">
        <v>115</v>
      </c>
      <c r="C13" s="1">
        <v>2000000000000</v>
      </c>
      <c r="E13" s="1">
        <v>0</v>
      </c>
      <c r="G13" s="1">
        <v>1000000000000</v>
      </c>
      <c r="I13" s="1">
        <v>1000000000000</v>
      </c>
      <c r="K13" s="7">
        <v>2.8975571395054835E-2</v>
      </c>
    </row>
    <row r="14" spans="1:11" ht="21" x14ac:dyDescent="0.25">
      <c r="A14" s="2" t="s">
        <v>117</v>
      </c>
      <c r="C14" s="1">
        <v>500000000000</v>
      </c>
      <c r="E14" s="1">
        <v>0</v>
      </c>
      <c r="G14" s="1">
        <v>0</v>
      </c>
      <c r="I14" s="1">
        <v>500000000000</v>
      </c>
      <c r="K14" s="7">
        <v>1.4487785697527417E-2</v>
      </c>
    </row>
    <row r="15" spans="1:11" ht="21" x14ac:dyDescent="0.25">
      <c r="A15" s="2" t="s">
        <v>120</v>
      </c>
      <c r="C15" s="1">
        <v>1000000000000</v>
      </c>
      <c r="E15" s="1">
        <v>0</v>
      </c>
      <c r="G15" s="1">
        <v>0</v>
      </c>
      <c r="I15" s="1">
        <v>1000000000000</v>
      </c>
      <c r="K15" s="7">
        <v>2.8975571395054835E-2</v>
      </c>
    </row>
    <row r="16" spans="1:11" ht="21" x14ac:dyDescent="0.25">
      <c r="A16" s="2" t="s">
        <v>120</v>
      </c>
      <c r="C16" s="1">
        <v>500000000000</v>
      </c>
      <c r="E16" s="1">
        <v>0</v>
      </c>
      <c r="G16" s="1">
        <v>0</v>
      </c>
      <c r="I16" s="1">
        <v>500000000000</v>
      </c>
      <c r="K16" s="7">
        <v>1.4487785697527417E-2</v>
      </c>
    </row>
    <row r="17" spans="1:11" ht="21" x14ac:dyDescent="0.25">
      <c r="A17" s="2" t="s">
        <v>120</v>
      </c>
      <c r="C17" s="1">
        <v>500000000000</v>
      </c>
      <c r="E17" s="1">
        <v>0</v>
      </c>
      <c r="G17" s="1">
        <v>0</v>
      </c>
      <c r="I17" s="1">
        <v>500000000000</v>
      </c>
      <c r="K17" s="7">
        <v>1.4487785697527417E-2</v>
      </c>
    </row>
    <row r="18" spans="1:11" ht="21.75" thickBot="1" x14ac:dyDescent="0.3">
      <c r="A18" s="2" t="s">
        <v>124</v>
      </c>
      <c r="C18" s="1">
        <v>0</v>
      </c>
      <c r="E18" s="1">
        <v>1000000000000</v>
      </c>
      <c r="G18" s="1">
        <v>0</v>
      </c>
      <c r="I18" s="1">
        <v>1000000000000</v>
      </c>
      <c r="K18" s="7">
        <v>2.8975571395054835E-2</v>
      </c>
    </row>
    <row r="19" spans="1:11" ht="21.75" thickBot="1" x14ac:dyDescent="0.3">
      <c r="A19" s="2" t="s">
        <v>92</v>
      </c>
      <c r="C19" s="4">
        <f>SUM(C8:C18)</f>
        <v>8814094287199</v>
      </c>
      <c r="D19" s="2"/>
      <c r="E19" s="4">
        <f>SUM(E8:E18)</f>
        <v>6027766529216</v>
      </c>
      <c r="F19" s="2"/>
      <c r="G19" s="4">
        <f>SUM(G8:G18)</f>
        <v>10094589979372</v>
      </c>
      <c r="H19" s="2"/>
      <c r="I19" s="4">
        <f>SUM(I8:I18)</f>
        <v>4747270837043</v>
      </c>
      <c r="J19" s="2"/>
      <c r="K19" s="12">
        <f>SUM(K8:K18)</f>
        <v>0.13755488507040114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K96" sqref="K96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</row>
    <row r="3" spans="1:7" ht="26.25" x14ac:dyDescent="0.25">
      <c r="A3" s="14" t="s">
        <v>125</v>
      </c>
      <c r="B3" s="14" t="s">
        <v>125</v>
      </c>
      <c r="C3" s="14" t="s">
        <v>125</v>
      </c>
      <c r="D3" s="14" t="s">
        <v>125</v>
      </c>
      <c r="E3" s="14" t="s">
        <v>125</v>
      </c>
      <c r="F3" s="14" t="s">
        <v>125</v>
      </c>
      <c r="G3" s="14" t="s">
        <v>125</v>
      </c>
    </row>
    <row r="4" spans="1:7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</row>
    <row r="6" spans="1:7" ht="26.25" x14ac:dyDescent="0.25">
      <c r="A6" s="13" t="s">
        <v>129</v>
      </c>
      <c r="C6" s="13" t="s">
        <v>102</v>
      </c>
      <c r="E6" s="13" t="s">
        <v>207</v>
      </c>
      <c r="G6" s="13" t="s">
        <v>13</v>
      </c>
    </row>
    <row r="7" spans="1:7" ht="21" x14ac:dyDescent="0.25">
      <c r="A7" s="2" t="s">
        <v>227</v>
      </c>
      <c r="C7" s="1">
        <f>+'سرمایه‌گذاری در سهام'!I147</f>
        <v>-248058898225</v>
      </c>
      <c r="E7" s="10">
        <f>+C7/$C$10</f>
        <v>4.7708182849258378</v>
      </c>
      <c r="G7" s="7">
        <v>-7.1876483156971286E-3</v>
      </c>
    </row>
    <row r="8" spans="1:7" ht="21" x14ac:dyDescent="0.25">
      <c r="A8" s="2" t="s">
        <v>228</v>
      </c>
      <c r="C8" s="1">
        <f>+'سود سپرده بانکی'!F29</f>
        <v>193069414895</v>
      </c>
      <c r="E8" s="10">
        <f t="shared" ref="E8:E9" si="0">+C8/$C$10</f>
        <v>-3.713227388462891</v>
      </c>
      <c r="G8" s="7">
        <v>5.5942966154915357E-3</v>
      </c>
    </row>
    <row r="9" spans="1:7" ht="21" x14ac:dyDescent="0.25">
      <c r="A9" s="2" t="s">
        <v>230</v>
      </c>
      <c r="C9" s="1">
        <f>+'سایر درآمدها'!C11</f>
        <v>2994441094</v>
      </c>
      <c r="E9" s="10">
        <f t="shared" si="0"/>
        <v>-5.7590896462946378E-2</v>
      </c>
      <c r="G9" s="7">
        <v>8.6765641707483104E-5</v>
      </c>
    </row>
    <row r="10" spans="1:7" ht="21" x14ac:dyDescent="0.25">
      <c r="A10" s="2" t="s">
        <v>92</v>
      </c>
      <c r="C10" s="4">
        <f>SUM(C7:C9)</f>
        <v>-51995042236</v>
      </c>
      <c r="D10" s="2"/>
      <c r="E10" s="8">
        <f>SUM(E7:E9)</f>
        <v>1.0000000000000004</v>
      </c>
      <c r="F10" s="2"/>
      <c r="G10" s="12">
        <f>SUM(G7:G9)</f>
        <v>-1.5065860584981099E-3</v>
      </c>
    </row>
    <row r="11" spans="1:7" ht="19.5" thickTop="1" x14ac:dyDescent="0.2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J14" sqref="J14"/>
    </sheetView>
  </sheetViews>
  <sheetFormatPr defaultRowHeight="18.75" x14ac:dyDescent="0.25"/>
  <cols>
    <col min="1" max="1" width="17.140625" style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</row>
    <row r="3" spans="1:5" ht="26.25" x14ac:dyDescent="0.25">
      <c r="A3" s="14" t="s">
        <v>125</v>
      </c>
      <c r="B3" s="14" t="s">
        <v>125</v>
      </c>
      <c r="C3" s="14" t="s">
        <v>125</v>
      </c>
      <c r="D3" s="14" t="s">
        <v>125</v>
      </c>
      <c r="E3" s="14" t="s">
        <v>125</v>
      </c>
    </row>
    <row r="4" spans="1:5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</row>
    <row r="6" spans="1:5" ht="26.25" x14ac:dyDescent="0.25">
      <c r="A6" s="13" t="s">
        <v>223</v>
      </c>
      <c r="C6" s="13" t="s">
        <v>127</v>
      </c>
      <c r="E6" s="13" t="s">
        <v>6</v>
      </c>
    </row>
    <row r="7" spans="1:5" ht="26.25" x14ac:dyDescent="0.25">
      <c r="A7" s="13" t="s">
        <v>223</v>
      </c>
      <c r="C7" s="13" t="s">
        <v>102</v>
      </c>
      <c r="E7" s="13" t="s">
        <v>102</v>
      </c>
    </row>
    <row r="8" spans="1:5" ht="21" x14ac:dyDescent="0.25">
      <c r="A8" s="2" t="s">
        <v>224</v>
      </c>
      <c r="C8" s="1">
        <v>0</v>
      </c>
      <c r="E8" s="1">
        <v>37318389448</v>
      </c>
    </row>
    <row r="9" spans="1:5" ht="21" x14ac:dyDescent="0.25">
      <c r="A9" s="2" t="s">
        <v>225</v>
      </c>
      <c r="C9" s="1">
        <v>0</v>
      </c>
      <c r="E9" s="1">
        <v>1040310</v>
      </c>
    </row>
    <row r="10" spans="1:5" ht="21" x14ac:dyDescent="0.25">
      <c r="A10" s="2" t="s">
        <v>226</v>
      </c>
      <c r="C10" s="1">
        <v>2994441094</v>
      </c>
      <c r="E10" s="1">
        <v>13133011740</v>
      </c>
    </row>
    <row r="11" spans="1:5" ht="21" x14ac:dyDescent="0.25">
      <c r="A11" s="2" t="s">
        <v>92</v>
      </c>
      <c r="C11" s="4">
        <f>SUM(C8:C10)</f>
        <v>2994441094</v>
      </c>
      <c r="D11" s="2"/>
      <c r="E11" s="4">
        <f>SUM(E8:E10)</f>
        <v>50452441498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7"/>
  <sheetViews>
    <sheetView rightToLeft="1" tabSelected="1" workbookViewId="0">
      <selection activeCell="A2" sqref="A2:S2"/>
    </sheetView>
  </sheetViews>
  <sheetFormatPr defaultRowHeight="18.75" x14ac:dyDescent="0.25"/>
  <cols>
    <col min="1" max="1" width="26.140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</row>
    <row r="3" spans="1:19" ht="26.25" x14ac:dyDescent="0.25">
      <c r="A3" s="14" t="s">
        <v>125</v>
      </c>
      <c r="B3" s="14" t="s">
        <v>125</v>
      </c>
      <c r="C3" s="14" t="s">
        <v>125</v>
      </c>
      <c r="D3" s="14" t="s">
        <v>125</v>
      </c>
      <c r="E3" s="14" t="s">
        <v>125</v>
      </c>
      <c r="F3" s="14" t="s">
        <v>125</v>
      </c>
      <c r="G3" s="14" t="s">
        <v>125</v>
      </c>
      <c r="H3" s="14" t="s">
        <v>125</v>
      </c>
      <c r="I3" s="14" t="s">
        <v>125</v>
      </c>
      <c r="J3" s="14" t="s">
        <v>125</v>
      </c>
      <c r="K3" s="14" t="s">
        <v>125</v>
      </c>
      <c r="L3" s="14" t="s">
        <v>125</v>
      </c>
      <c r="M3" s="14" t="s">
        <v>125</v>
      </c>
      <c r="N3" s="14" t="s">
        <v>125</v>
      </c>
      <c r="O3" s="14" t="s">
        <v>125</v>
      </c>
      <c r="P3" s="14" t="s">
        <v>125</v>
      </c>
      <c r="Q3" s="14" t="s">
        <v>125</v>
      </c>
      <c r="R3" s="14" t="s">
        <v>125</v>
      </c>
      <c r="S3" s="14" t="s">
        <v>125</v>
      </c>
    </row>
    <row r="4" spans="1:19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</row>
    <row r="6" spans="1:19" ht="26.25" x14ac:dyDescent="0.25">
      <c r="A6" s="13" t="s">
        <v>3</v>
      </c>
      <c r="C6" s="13" t="s">
        <v>138</v>
      </c>
      <c r="D6" s="13" t="s">
        <v>138</v>
      </c>
      <c r="E6" s="13" t="s">
        <v>138</v>
      </c>
      <c r="F6" s="13" t="s">
        <v>138</v>
      </c>
      <c r="G6" s="13" t="s">
        <v>138</v>
      </c>
      <c r="I6" s="13" t="s">
        <v>127</v>
      </c>
      <c r="J6" s="13" t="s">
        <v>127</v>
      </c>
      <c r="K6" s="13" t="s">
        <v>127</v>
      </c>
      <c r="L6" s="13" t="s">
        <v>127</v>
      </c>
      <c r="M6" s="13" t="s">
        <v>127</v>
      </c>
      <c r="O6" s="13" t="s">
        <v>128</v>
      </c>
      <c r="P6" s="13" t="s">
        <v>128</v>
      </c>
      <c r="Q6" s="13" t="s">
        <v>128</v>
      </c>
      <c r="R6" s="13" t="s">
        <v>128</v>
      </c>
      <c r="S6" s="13" t="s">
        <v>128</v>
      </c>
    </row>
    <row r="7" spans="1:19" ht="26.25" x14ac:dyDescent="0.25">
      <c r="A7" s="13" t="s">
        <v>3</v>
      </c>
      <c r="C7" s="13" t="s">
        <v>139</v>
      </c>
      <c r="E7" s="13" t="s">
        <v>140</v>
      </c>
      <c r="G7" s="13" t="s">
        <v>141</v>
      </c>
      <c r="I7" s="13" t="s">
        <v>142</v>
      </c>
      <c r="K7" s="13" t="s">
        <v>131</v>
      </c>
      <c r="M7" s="13" t="s">
        <v>143</v>
      </c>
      <c r="O7" s="13" t="s">
        <v>142</v>
      </c>
      <c r="Q7" s="13" t="s">
        <v>131</v>
      </c>
      <c r="S7" s="13" t="s">
        <v>143</v>
      </c>
    </row>
    <row r="8" spans="1:19" ht="21" x14ac:dyDescent="0.25">
      <c r="A8" s="2" t="s">
        <v>48</v>
      </c>
      <c r="C8" s="1" t="s">
        <v>144</v>
      </c>
      <c r="E8" s="1">
        <v>10413082</v>
      </c>
      <c r="G8" s="1">
        <v>720</v>
      </c>
      <c r="I8" s="1">
        <v>0</v>
      </c>
      <c r="K8" s="1">
        <v>0</v>
      </c>
      <c r="M8" s="1">
        <v>0</v>
      </c>
      <c r="O8" s="1">
        <v>7497419040</v>
      </c>
      <c r="Q8" s="1">
        <v>0</v>
      </c>
      <c r="S8" s="1">
        <v>7497419040</v>
      </c>
    </row>
    <row r="9" spans="1:19" ht="21" x14ac:dyDescent="0.25">
      <c r="A9" s="2" t="s">
        <v>78</v>
      </c>
      <c r="C9" s="1" t="s">
        <v>145</v>
      </c>
      <c r="E9" s="1">
        <v>59075843</v>
      </c>
      <c r="G9" s="1">
        <v>323</v>
      </c>
      <c r="I9" s="1">
        <v>0</v>
      </c>
      <c r="K9" s="1">
        <v>0</v>
      </c>
      <c r="M9" s="1">
        <v>0</v>
      </c>
      <c r="O9" s="1">
        <v>19081497289</v>
      </c>
      <c r="Q9" s="1">
        <v>0</v>
      </c>
      <c r="S9" s="1">
        <v>19081497289</v>
      </c>
    </row>
    <row r="10" spans="1:19" ht="21" x14ac:dyDescent="0.25">
      <c r="A10" s="2" t="s">
        <v>80</v>
      </c>
      <c r="C10" s="1" t="s">
        <v>146</v>
      </c>
      <c r="E10" s="1">
        <v>22438989</v>
      </c>
      <c r="G10" s="1">
        <v>220</v>
      </c>
      <c r="I10" s="1">
        <v>4936577580</v>
      </c>
      <c r="K10" s="1">
        <v>322362941</v>
      </c>
      <c r="M10" s="1">
        <v>4614214639</v>
      </c>
      <c r="O10" s="1">
        <v>4936577580</v>
      </c>
      <c r="Q10" s="1">
        <v>322362941</v>
      </c>
      <c r="S10" s="1">
        <v>4614214639</v>
      </c>
    </row>
    <row r="11" spans="1:19" ht="21" x14ac:dyDescent="0.25">
      <c r="A11" s="2" t="s">
        <v>49</v>
      </c>
      <c r="C11" s="1" t="s">
        <v>147</v>
      </c>
      <c r="E11" s="1">
        <v>315301134</v>
      </c>
      <c r="G11" s="1">
        <v>1100</v>
      </c>
      <c r="I11" s="1">
        <v>0</v>
      </c>
      <c r="K11" s="1">
        <v>0</v>
      </c>
      <c r="M11" s="1">
        <v>0</v>
      </c>
      <c r="O11" s="1">
        <v>346831247400</v>
      </c>
      <c r="Q11" s="1">
        <v>0</v>
      </c>
      <c r="S11" s="1">
        <v>346831247400</v>
      </c>
    </row>
    <row r="12" spans="1:19" ht="21" x14ac:dyDescent="0.25">
      <c r="A12" s="2" t="s">
        <v>51</v>
      </c>
      <c r="C12" s="1" t="s">
        <v>148</v>
      </c>
      <c r="E12" s="1">
        <v>192452423</v>
      </c>
      <c r="G12" s="1">
        <v>1170</v>
      </c>
      <c r="I12" s="1">
        <v>0</v>
      </c>
      <c r="K12" s="1">
        <v>0</v>
      </c>
      <c r="M12" s="1">
        <v>0</v>
      </c>
      <c r="O12" s="1">
        <v>225169334910</v>
      </c>
      <c r="Q12" s="1">
        <v>0</v>
      </c>
      <c r="S12" s="1">
        <v>225169334910</v>
      </c>
    </row>
    <row r="13" spans="1:19" ht="21" x14ac:dyDescent="0.25">
      <c r="A13" s="2" t="s">
        <v>73</v>
      </c>
      <c r="C13" s="1" t="s">
        <v>149</v>
      </c>
      <c r="E13" s="1">
        <v>25125252</v>
      </c>
      <c r="G13" s="1">
        <v>540</v>
      </c>
      <c r="I13" s="1">
        <v>0</v>
      </c>
      <c r="K13" s="1">
        <v>0</v>
      </c>
      <c r="M13" s="1">
        <v>0</v>
      </c>
      <c r="O13" s="1">
        <v>13567636080</v>
      </c>
      <c r="Q13" s="1">
        <v>1210338091</v>
      </c>
      <c r="S13" s="1">
        <v>12357297989</v>
      </c>
    </row>
    <row r="14" spans="1:19" ht="21" x14ac:dyDescent="0.25">
      <c r="A14" s="2" t="s">
        <v>15</v>
      </c>
      <c r="C14" s="1" t="s">
        <v>150</v>
      </c>
      <c r="E14" s="1">
        <v>7989424</v>
      </c>
      <c r="G14" s="1">
        <v>1425</v>
      </c>
      <c r="I14" s="1">
        <v>11384929200</v>
      </c>
      <c r="K14" s="1">
        <v>681776185</v>
      </c>
      <c r="M14" s="1">
        <v>10703153015</v>
      </c>
      <c r="O14" s="1">
        <v>11384929200</v>
      </c>
      <c r="Q14" s="1">
        <v>681776185</v>
      </c>
      <c r="S14" s="1">
        <v>10703153015</v>
      </c>
    </row>
    <row r="15" spans="1:19" ht="21" x14ac:dyDescent="0.25">
      <c r="A15" s="2" t="s">
        <v>55</v>
      </c>
      <c r="C15" s="1" t="s">
        <v>151</v>
      </c>
      <c r="E15" s="1">
        <v>45140390</v>
      </c>
      <c r="G15" s="1">
        <v>3328</v>
      </c>
      <c r="I15" s="1">
        <v>0</v>
      </c>
      <c r="K15" s="1">
        <v>0</v>
      </c>
      <c r="M15" s="1">
        <v>0</v>
      </c>
      <c r="O15" s="1">
        <v>150227217920</v>
      </c>
      <c r="Q15" s="1">
        <v>1123385042</v>
      </c>
      <c r="S15" s="1">
        <v>149103832878</v>
      </c>
    </row>
    <row r="16" spans="1:19" ht="21" x14ac:dyDescent="0.25">
      <c r="A16" s="2" t="s">
        <v>54</v>
      </c>
      <c r="C16" s="1" t="s">
        <v>152</v>
      </c>
      <c r="E16" s="1">
        <v>12542356</v>
      </c>
      <c r="G16" s="1">
        <v>7650</v>
      </c>
      <c r="I16" s="1">
        <v>0</v>
      </c>
      <c r="K16" s="1">
        <v>0</v>
      </c>
      <c r="M16" s="1">
        <v>0</v>
      </c>
      <c r="O16" s="1">
        <v>95949023400</v>
      </c>
      <c r="Q16" s="1">
        <v>0</v>
      </c>
      <c r="S16" s="1">
        <v>95949023400</v>
      </c>
    </row>
    <row r="17" spans="1:19" ht="21" x14ac:dyDescent="0.25">
      <c r="A17" s="2" t="s">
        <v>81</v>
      </c>
      <c r="C17" s="1" t="s">
        <v>4</v>
      </c>
      <c r="E17" s="1">
        <v>5606317</v>
      </c>
      <c r="G17" s="1">
        <v>670</v>
      </c>
      <c r="I17" s="1">
        <v>0</v>
      </c>
      <c r="K17" s="1">
        <v>0</v>
      </c>
      <c r="M17" s="1">
        <v>0</v>
      </c>
      <c r="O17" s="1">
        <v>3756232390</v>
      </c>
      <c r="Q17" s="1">
        <v>192815048</v>
      </c>
      <c r="S17" s="1">
        <v>3563417342</v>
      </c>
    </row>
    <row r="18" spans="1:19" ht="21" x14ac:dyDescent="0.25">
      <c r="A18" s="2" t="s">
        <v>53</v>
      </c>
      <c r="C18" s="1" t="s">
        <v>153</v>
      </c>
      <c r="E18" s="1">
        <v>9291841</v>
      </c>
      <c r="G18" s="1">
        <v>4515</v>
      </c>
      <c r="I18" s="1">
        <v>0</v>
      </c>
      <c r="K18" s="1">
        <v>0</v>
      </c>
      <c r="M18" s="1">
        <v>0</v>
      </c>
      <c r="O18" s="1">
        <v>41952662115</v>
      </c>
      <c r="Q18" s="1">
        <v>5187424007</v>
      </c>
      <c r="S18" s="1">
        <v>36765238108</v>
      </c>
    </row>
    <row r="19" spans="1:19" ht="21" x14ac:dyDescent="0.25">
      <c r="A19" s="2" t="s">
        <v>37</v>
      </c>
      <c r="C19" s="1" t="s">
        <v>119</v>
      </c>
      <c r="E19" s="1">
        <v>17787474</v>
      </c>
      <c r="G19" s="1">
        <v>370</v>
      </c>
      <c r="I19" s="1">
        <v>0</v>
      </c>
      <c r="K19" s="1">
        <v>0</v>
      </c>
      <c r="M19" s="1">
        <v>0</v>
      </c>
      <c r="O19" s="1">
        <v>6581365380</v>
      </c>
      <c r="Q19" s="1">
        <v>17981873</v>
      </c>
      <c r="S19" s="1">
        <v>6563383507</v>
      </c>
    </row>
    <row r="20" spans="1:19" ht="21" x14ac:dyDescent="0.25">
      <c r="A20" s="2" t="s">
        <v>154</v>
      </c>
      <c r="C20" s="1" t="s">
        <v>155</v>
      </c>
      <c r="E20" s="1">
        <v>32387702</v>
      </c>
      <c r="G20" s="1">
        <v>7240</v>
      </c>
      <c r="I20" s="1">
        <v>0</v>
      </c>
      <c r="K20" s="1">
        <v>0</v>
      </c>
      <c r="M20" s="1">
        <v>0</v>
      </c>
      <c r="O20" s="1">
        <v>234486962480</v>
      </c>
      <c r="Q20" s="1">
        <v>0</v>
      </c>
      <c r="S20" s="1">
        <v>234486962480</v>
      </c>
    </row>
    <row r="21" spans="1:19" ht="21" x14ac:dyDescent="0.25">
      <c r="A21" s="2" t="s">
        <v>25</v>
      </c>
      <c r="C21" s="1" t="s">
        <v>156</v>
      </c>
      <c r="E21" s="1">
        <v>3402614</v>
      </c>
      <c r="G21" s="1">
        <v>37000</v>
      </c>
      <c r="I21" s="1">
        <v>0</v>
      </c>
      <c r="K21" s="1">
        <v>0</v>
      </c>
      <c r="M21" s="1">
        <v>0</v>
      </c>
      <c r="O21" s="1">
        <v>125896718000</v>
      </c>
      <c r="Q21" s="1">
        <v>0</v>
      </c>
      <c r="S21" s="1">
        <v>125896718000</v>
      </c>
    </row>
    <row r="22" spans="1:19" ht="21" x14ac:dyDescent="0.25">
      <c r="A22" s="2" t="s">
        <v>56</v>
      </c>
      <c r="C22" s="1" t="s">
        <v>157</v>
      </c>
      <c r="E22" s="1">
        <v>57828394</v>
      </c>
      <c r="G22" s="1">
        <v>266</v>
      </c>
      <c r="I22" s="1">
        <v>15382352804</v>
      </c>
      <c r="K22" s="1">
        <v>930464069</v>
      </c>
      <c r="M22" s="1">
        <v>14451888735</v>
      </c>
      <c r="O22" s="1">
        <v>15382352804</v>
      </c>
      <c r="Q22" s="1">
        <v>930464069</v>
      </c>
      <c r="S22" s="1">
        <v>14451888735</v>
      </c>
    </row>
    <row r="23" spans="1:19" ht="21" x14ac:dyDescent="0.25">
      <c r="A23" s="2" t="s">
        <v>36</v>
      </c>
      <c r="C23" s="1" t="s">
        <v>158</v>
      </c>
      <c r="E23" s="1">
        <v>20171007</v>
      </c>
      <c r="G23" s="1">
        <v>1600</v>
      </c>
      <c r="I23" s="1">
        <v>32273611200</v>
      </c>
      <c r="K23" s="1">
        <v>0</v>
      </c>
      <c r="M23" s="1">
        <v>32273611200</v>
      </c>
      <c r="O23" s="1">
        <v>32273611200</v>
      </c>
      <c r="Q23" s="1">
        <v>0</v>
      </c>
      <c r="S23" s="1">
        <v>32273611200</v>
      </c>
    </row>
    <row r="24" spans="1:19" ht="21" x14ac:dyDescent="0.25">
      <c r="A24" s="2" t="s">
        <v>74</v>
      </c>
      <c r="C24" s="1" t="s">
        <v>159</v>
      </c>
      <c r="E24" s="1">
        <v>27038968</v>
      </c>
      <c r="G24" s="1">
        <v>1800</v>
      </c>
      <c r="I24" s="1">
        <v>0</v>
      </c>
      <c r="K24" s="1">
        <v>0</v>
      </c>
      <c r="M24" s="1">
        <v>0</v>
      </c>
      <c r="O24" s="1">
        <v>48670142400</v>
      </c>
      <c r="Q24" s="1">
        <v>0</v>
      </c>
      <c r="S24" s="1">
        <v>48670142400</v>
      </c>
    </row>
    <row r="25" spans="1:19" ht="21" x14ac:dyDescent="0.25">
      <c r="A25" s="2" t="s">
        <v>86</v>
      </c>
      <c r="C25" s="1" t="s">
        <v>160</v>
      </c>
      <c r="E25" s="1">
        <v>99657472</v>
      </c>
      <c r="G25" s="1">
        <v>1000</v>
      </c>
      <c r="I25" s="1">
        <v>0</v>
      </c>
      <c r="K25" s="1">
        <v>0</v>
      </c>
      <c r="M25" s="1">
        <v>0</v>
      </c>
      <c r="O25" s="1">
        <v>99657472000</v>
      </c>
      <c r="Q25" s="1">
        <v>0</v>
      </c>
      <c r="S25" s="1">
        <v>99657472000</v>
      </c>
    </row>
    <row r="26" spans="1:19" ht="21" x14ac:dyDescent="0.25">
      <c r="A26" s="2" t="s">
        <v>161</v>
      </c>
      <c r="C26" s="1" t="s">
        <v>162</v>
      </c>
      <c r="E26" s="1">
        <v>9859100</v>
      </c>
      <c r="G26" s="1">
        <v>1700</v>
      </c>
      <c r="I26" s="1">
        <v>0</v>
      </c>
      <c r="K26" s="1">
        <v>0</v>
      </c>
      <c r="M26" s="1">
        <v>0</v>
      </c>
      <c r="O26" s="1">
        <v>16760470000</v>
      </c>
      <c r="Q26" s="1">
        <v>1775603987</v>
      </c>
      <c r="S26" s="1">
        <v>14984866013</v>
      </c>
    </row>
    <row r="27" spans="1:19" ht="21" x14ac:dyDescent="0.25">
      <c r="A27" s="2" t="s">
        <v>163</v>
      </c>
      <c r="C27" s="1" t="s">
        <v>119</v>
      </c>
      <c r="E27" s="1">
        <v>191837</v>
      </c>
      <c r="G27" s="1">
        <v>20400</v>
      </c>
      <c r="I27" s="1">
        <v>0</v>
      </c>
      <c r="K27" s="1">
        <v>0</v>
      </c>
      <c r="M27" s="1">
        <v>0</v>
      </c>
      <c r="O27" s="1">
        <v>3913474800</v>
      </c>
      <c r="Q27" s="1">
        <v>0</v>
      </c>
      <c r="S27" s="1">
        <v>3913474800</v>
      </c>
    </row>
    <row r="28" spans="1:19" ht="21" x14ac:dyDescent="0.25">
      <c r="A28" s="2" t="s">
        <v>27</v>
      </c>
      <c r="C28" s="1" t="s">
        <v>164</v>
      </c>
      <c r="E28" s="1">
        <v>5401936</v>
      </c>
      <c r="G28" s="1">
        <v>5330</v>
      </c>
      <c r="I28" s="1">
        <v>0</v>
      </c>
      <c r="K28" s="1">
        <v>0</v>
      </c>
      <c r="M28" s="1">
        <v>0</v>
      </c>
      <c r="O28" s="1">
        <v>28792318880</v>
      </c>
      <c r="Q28" s="1">
        <v>3206935091</v>
      </c>
      <c r="S28" s="1">
        <v>25585383789</v>
      </c>
    </row>
    <row r="29" spans="1:19" ht="21" x14ac:dyDescent="0.25">
      <c r="A29" s="2" t="s">
        <v>30</v>
      </c>
      <c r="C29" s="1" t="s">
        <v>150</v>
      </c>
      <c r="E29" s="1">
        <v>175343766</v>
      </c>
      <c r="G29" s="1">
        <v>167</v>
      </c>
      <c r="I29" s="1">
        <v>29282408922</v>
      </c>
      <c r="K29" s="1">
        <v>2275259821</v>
      </c>
      <c r="M29" s="1">
        <v>27007149101</v>
      </c>
      <c r="O29" s="1">
        <v>29282408922</v>
      </c>
      <c r="Q29" s="1">
        <v>2275259821</v>
      </c>
      <c r="S29" s="1">
        <v>27007149101</v>
      </c>
    </row>
    <row r="30" spans="1:19" ht="21" x14ac:dyDescent="0.25">
      <c r="A30" s="2" t="s">
        <v>52</v>
      </c>
      <c r="C30" s="1" t="s">
        <v>165</v>
      </c>
      <c r="E30" s="1">
        <v>7589932</v>
      </c>
      <c r="G30" s="1">
        <v>1076</v>
      </c>
      <c r="I30" s="1">
        <v>0</v>
      </c>
      <c r="K30" s="1">
        <v>0</v>
      </c>
      <c r="M30" s="1">
        <v>0</v>
      </c>
      <c r="O30" s="1">
        <v>8166766832</v>
      </c>
      <c r="Q30" s="1">
        <v>489059443</v>
      </c>
      <c r="S30" s="1">
        <v>7677707389</v>
      </c>
    </row>
    <row r="31" spans="1:19" ht="21" x14ac:dyDescent="0.25">
      <c r="A31" s="2" t="s">
        <v>46</v>
      </c>
      <c r="C31" s="1" t="s">
        <v>166</v>
      </c>
      <c r="E31" s="1">
        <v>408649836</v>
      </c>
      <c r="G31" s="1">
        <v>150</v>
      </c>
      <c r="I31" s="1">
        <v>0</v>
      </c>
      <c r="K31" s="1">
        <v>0</v>
      </c>
      <c r="M31" s="1">
        <v>0</v>
      </c>
      <c r="O31" s="1">
        <v>61297475400</v>
      </c>
      <c r="Q31" s="1">
        <v>0</v>
      </c>
      <c r="S31" s="1">
        <v>61297475400</v>
      </c>
    </row>
    <row r="32" spans="1:19" ht="21" x14ac:dyDescent="0.25">
      <c r="A32" s="2" t="s">
        <v>40</v>
      </c>
      <c r="C32" s="1" t="s">
        <v>146</v>
      </c>
      <c r="E32" s="1">
        <v>7054755</v>
      </c>
      <c r="G32" s="1">
        <v>43</v>
      </c>
      <c r="I32" s="1">
        <v>303354465</v>
      </c>
      <c r="K32" s="1">
        <v>17244957</v>
      </c>
      <c r="M32" s="1">
        <v>286109508</v>
      </c>
      <c r="O32" s="1">
        <v>303354465</v>
      </c>
      <c r="Q32" s="1">
        <v>17244957</v>
      </c>
      <c r="S32" s="1">
        <v>286109508</v>
      </c>
    </row>
    <row r="33" spans="1:19" ht="21" x14ac:dyDescent="0.25">
      <c r="A33" s="2" t="s">
        <v>19</v>
      </c>
      <c r="C33" s="1" t="s">
        <v>167</v>
      </c>
      <c r="E33" s="1">
        <v>6277074</v>
      </c>
      <c r="G33" s="1">
        <v>8800</v>
      </c>
      <c r="I33" s="1">
        <v>0</v>
      </c>
      <c r="K33" s="1">
        <v>0</v>
      </c>
      <c r="M33" s="1">
        <v>0</v>
      </c>
      <c r="O33" s="1">
        <v>55238251200</v>
      </c>
      <c r="Q33" s="1">
        <v>0</v>
      </c>
      <c r="S33" s="1">
        <v>55238251200</v>
      </c>
    </row>
    <row r="34" spans="1:19" ht="21" x14ac:dyDescent="0.25">
      <c r="A34" s="2" t="s">
        <v>58</v>
      </c>
      <c r="C34" s="1" t="s">
        <v>168</v>
      </c>
      <c r="E34" s="1">
        <v>21000000</v>
      </c>
      <c r="G34" s="1">
        <v>560</v>
      </c>
      <c r="I34" s="1">
        <v>0</v>
      </c>
      <c r="K34" s="1">
        <v>0</v>
      </c>
      <c r="M34" s="1">
        <v>0</v>
      </c>
      <c r="O34" s="1">
        <v>11760000000</v>
      </c>
      <c r="Q34" s="1">
        <v>0</v>
      </c>
      <c r="S34" s="1">
        <v>11760000000</v>
      </c>
    </row>
    <row r="35" spans="1:19" ht="21" x14ac:dyDescent="0.25">
      <c r="A35" s="2" t="s">
        <v>34</v>
      </c>
      <c r="C35" s="1" t="s">
        <v>149</v>
      </c>
      <c r="E35" s="1">
        <v>285750</v>
      </c>
      <c r="G35" s="1">
        <v>4400</v>
      </c>
      <c r="I35" s="1">
        <v>0</v>
      </c>
      <c r="K35" s="1">
        <v>0</v>
      </c>
      <c r="M35" s="1">
        <v>0</v>
      </c>
      <c r="O35" s="1">
        <v>1257300000</v>
      </c>
      <c r="Q35" s="1">
        <v>0</v>
      </c>
      <c r="S35" s="1">
        <v>1257300000</v>
      </c>
    </row>
    <row r="36" spans="1:19" ht="21" x14ac:dyDescent="0.25">
      <c r="A36" s="2" t="s">
        <v>35</v>
      </c>
      <c r="C36" s="1" t="s">
        <v>169</v>
      </c>
      <c r="E36" s="1">
        <v>900000</v>
      </c>
      <c r="G36" s="1">
        <v>325</v>
      </c>
      <c r="I36" s="1">
        <v>0</v>
      </c>
      <c r="K36" s="1">
        <v>0</v>
      </c>
      <c r="M36" s="1">
        <v>0</v>
      </c>
      <c r="O36" s="1">
        <v>292500000</v>
      </c>
      <c r="Q36" s="1">
        <v>0</v>
      </c>
      <c r="S36" s="1">
        <v>292500000</v>
      </c>
    </row>
    <row r="37" spans="1:19" ht="21" x14ac:dyDescent="0.25">
      <c r="A37" s="2" t="s">
        <v>92</v>
      </c>
      <c r="C37" s="1" t="s">
        <v>92</v>
      </c>
      <c r="E37" s="1" t="s">
        <v>92</v>
      </c>
      <c r="G37" s="1" t="s">
        <v>92</v>
      </c>
      <c r="I37" s="4">
        <f>SUM(I8:I36)</f>
        <v>93563234171</v>
      </c>
      <c r="J37" s="2"/>
      <c r="K37" s="4">
        <f>SUM(K8:K36)</f>
        <v>4227107973</v>
      </c>
      <c r="L37" s="2"/>
      <c r="M37" s="4">
        <f>SUM(M8:M36)</f>
        <v>89336126198</v>
      </c>
      <c r="N37" s="2"/>
      <c r="O37" s="4">
        <f>SUM(O8:O36)</f>
        <v>1700366722087</v>
      </c>
      <c r="P37" s="2"/>
      <c r="Q37" s="4">
        <f>SUM(Q8:Q36)</f>
        <v>17430650555</v>
      </c>
      <c r="R37" s="2"/>
      <c r="S37" s="4">
        <f>SUM(S8:S36)</f>
        <v>1682936071532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7"/>
  <sheetViews>
    <sheetView rightToLeft="1" zoomScale="70" zoomScaleNormal="70" workbookViewId="0">
      <selection activeCell="K96" sqref="K96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</row>
    <row r="3" spans="1:21" ht="26.25" x14ac:dyDescent="0.25">
      <c r="A3" s="14" t="s">
        <v>125</v>
      </c>
      <c r="B3" s="14" t="s">
        <v>125</v>
      </c>
      <c r="C3" s="14" t="s">
        <v>125</v>
      </c>
      <c r="D3" s="14" t="s">
        <v>125</v>
      </c>
      <c r="E3" s="14" t="s">
        <v>125</v>
      </c>
      <c r="F3" s="14" t="s">
        <v>125</v>
      </c>
      <c r="G3" s="14" t="s">
        <v>125</v>
      </c>
      <c r="H3" s="14" t="s">
        <v>125</v>
      </c>
      <c r="I3" s="14" t="s">
        <v>125</v>
      </c>
      <c r="J3" s="14" t="s">
        <v>125</v>
      </c>
      <c r="K3" s="14" t="s">
        <v>125</v>
      </c>
      <c r="L3" s="14" t="s">
        <v>125</v>
      </c>
      <c r="M3" s="14" t="s">
        <v>125</v>
      </c>
      <c r="N3" s="14" t="s">
        <v>125</v>
      </c>
      <c r="O3" s="14" t="s">
        <v>125</v>
      </c>
      <c r="P3" s="14" t="s">
        <v>125</v>
      </c>
      <c r="Q3" s="14" t="s">
        <v>125</v>
      </c>
      <c r="R3" s="14" t="s">
        <v>125</v>
      </c>
      <c r="S3" s="14" t="s">
        <v>125</v>
      </c>
      <c r="T3" s="14" t="s">
        <v>125</v>
      </c>
      <c r="U3" s="14" t="s">
        <v>125</v>
      </c>
    </row>
    <row r="4" spans="1:21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</row>
    <row r="6" spans="1:21" ht="26.25" x14ac:dyDescent="0.25">
      <c r="A6" s="13" t="s">
        <v>3</v>
      </c>
      <c r="C6" s="13" t="s">
        <v>127</v>
      </c>
      <c r="D6" s="13" t="s">
        <v>127</v>
      </c>
      <c r="E6" s="13" t="s">
        <v>127</v>
      </c>
      <c r="F6" s="13" t="s">
        <v>127</v>
      </c>
      <c r="G6" s="13" t="s">
        <v>127</v>
      </c>
      <c r="H6" s="13" t="s">
        <v>127</v>
      </c>
      <c r="I6" s="13" t="s">
        <v>127</v>
      </c>
      <c r="J6" s="13" t="s">
        <v>127</v>
      </c>
      <c r="K6" s="13" t="s">
        <v>127</v>
      </c>
      <c r="M6" s="13" t="s">
        <v>128</v>
      </c>
      <c r="N6" s="13" t="s">
        <v>128</v>
      </c>
      <c r="O6" s="13" t="s">
        <v>128</v>
      </c>
      <c r="P6" s="13" t="s">
        <v>128</v>
      </c>
      <c r="Q6" s="13" t="s">
        <v>128</v>
      </c>
      <c r="R6" s="13" t="s">
        <v>128</v>
      </c>
      <c r="S6" s="13" t="s">
        <v>128</v>
      </c>
      <c r="T6" s="13" t="s">
        <v>128</v>
      </c>
      <c r="U6" s="13" t="s">
        <v>128</v>
      </c>
    </row>
    <row r="7" spans="1:21" ht="26.25" x14ac:dyDescent="0.25">
      <c r="A7" s="13" t="s">
        <v>3</v>
      </c>
      <c r="C7" s="13" t="s">
        <v>204</v>
      </c>
      <c r="E7" s="13" t="s">
        <v>205</v>
      </c>
      <c r="G7" s="13" t="s">
        <v>206</v>
      </c>
      <c r="I7" s="13" t="s">
        <v>102</v>
      </c>
      <c r="K7" s="13" t="s">
        <v>207</v>
      </c>
      <c r="M7" s="13" t="s">
        <v>204</v>
      </c>
      <c r="O7" s="13" t="s">
        <v>205</v>
      </c>
      <c r="Q7" s="13" t="s">
        <v>206</v>
      </c>
      <c r="S7" s="13" t="s">
        <v>102</v>
      </c>
      <c r="U7" s="13" t="s">
        <v>207</v>
      </c>
    </row>
    <row r="8" spans="1:21" ht="21" x14ac:dyDescent="0.25">
      <c r="A8" s="2" t="s">
        <v>55</v>
      </c>
      <c r="C8" s="1">
        <v>0</v>
      </c>
      <c r="E8" s="1">
        <v>-68742993320</v>
      </c>
      <c r="G8" s="1">
        <v>66828194027</v>
      </c>
      <c r="I8" s="1">
        <f>+G8+E8+C8</f>
        <v>-1914799293</v>
      </c>
      <c r="K8" s="7">
        <f>+I8/$I$147</f>
        <v>7.7191316526093552E-3</v>
      </c>
      <c r="M8" s="1">
        <v>149103832878</v>
      </c>
      <c r="O8" s="1">
        <v>71528041357</v>
      </c>
      <c r="Q8" s="1">
        <v>539988922577</v>
      </c>
      <c r="S8" s="1">
        <f>+Q8+O8+M8</f>
        <v>760620796812</v>
      </c>
      <c r="U8" s="7">
        <f>+S8/$S$147</f>
        <v>6.6817382000412734E-2</v>
      </c>
    </row>
    <row r="9" spans="1:21" ht="21" x14ac:dyDescent="0.25">
      <c r="A9" s="2" t="s">
        <v>54</v>
      </c>
      <c r="C9" s="1">
        <v>0</v>
      </c>
      <c r="E9" s="1">
        <v>-108360672678</v>
      </c>
      <c r="G9" s="1">
        <v>112519043522</v>
      </c>
      <c r="I9" s="1">
        <f t="shared" ref="I9:I72" si="0">+G9+E9+C9</f>
        <v>4158370844</v>
      </c>
      <c r="K9" s="7">
        <f t="shared" ref="K9:K72" si="1">+I9/$I$147</f>
        <v>-1.6763643125707106E-2</v>
      </c>
      <c r="M9" s="1">
        <v>95949023400</v>
      </c>
      <c r="O9" s="1">
        <v>105685792300</v>
      </c>
      <c r="Q9" s="1">
        <v>313435633446</v>
      </c>
      <c r="S9" s="1">
        <f t="shared" ref="S9:S72" si="2">+Q9+O9+M9</f>
        <v>515070449146</v>
      </c>
      <c r="U9" s="7">
        <f t="shared" ref="U9:U72" si="3">+S9/$S$147</f>
        <v>4.5246802482865639E-2</v>
      </c>
    </row>
    <row r="10" spans="1:21" ht="21" x14ac:dyDescent="0.25">
      <c r="A10" s="2" t="s">
        <v>52</v>
      </c>
      <c r="C10" s="1">
        <v>0</v>
      </c>
      <c r="E10" s="1">
        <v>-32277876930</v>
      </c>
      <c r="G10" s="1">
        <v>29815535249</v>
      </c>
      <c r="I10" s="1">
        <f t="shared" si="0"/>
        <v>-2462341681</v>
      </c>
      <c r="K10" s="7">
        <f t="shared" si="1"/>
        <v>9.926439642437463E-3</v>
      </c>
      <c r="M10" s="1">
        <v>7677707389</v>
      </c>
      <c r="O10" s="1">
        <v>2156462098</v>
      </c>
      <c r="Q10" s="1">
        <v>275295813839</v>
      </c>
      <c r="S10" s="1">
        <f t="shared" si="2"/>
        <v>285129983326</v>
      </c>
      <c r="U10" s="7">
        <f t="shared" si="3"/>
        <v>2.5047486336839647E-2</v>
      </c>
    </row>
    <row r="11" spans="1:21" ht="21" x14ac:dyDescent="0.25">
      <c r="A11" s="2" t="s">
        <v>39</v>
      </c>
      <c r="C11" s="1">
        <v>0</v>
      </c>
      <c r="E11" s="1">
        <v>0</v>
      </c>
      <c r="G11" s="1">
        <v>0</v>
      </c>
      <c r="I11" s="1">
        <f t="shared" si="0"/>
        <v>0</v>
      </c>
      <c r="K11" s="7">
        <f t="shared" si="1"/>
        <v>0</v>
      </c>
      <c r="M11" s="1">
        <v>0</v>
      </c>
      <c r="O11" s="1">
        <v>0</v>
      </c>
      <c r="Q11" s="1">
        <v>0</v>
      </c>
      <c r="S11" s="1">
        <f t="shared" si="2"/>
        <v>0</v>
      </c>
      <c r="U11" s="7">
        <f t="shared" si="3"/>
        <v>0</v>
      </c>
    </row>
    <row r="12" spans="1:21" ht="21" x14ac:dyDescent="0.25">
      <c r="A12" s="2" t="s">
        <v>38</v>
      </c>
      <c r="C12" s="1">
        <v>0</v>
      </c>
      <c r="E12" s="1">
        <v>0</v>
      </c>
      <c r="G12" s="1">
        <v>3537526642</v>
      </c>
      <c r="I12" s="1">
        <f t="shared" si="0"/>
        <v>3537526642</v>
      </c>
      <c r="K12" s="7">
        <f t="shared" si="1"/>
        <v>-1.4260833484760996E-2</v>
      </c>
      <c r="M12" s="1">
        <v>0</v>
      </c>
      <c r="O12" s="1">
        <v>0</v>
      </c>
      <c r="Q12" s="1">
        <v>3537526642</v>
      </c>
      <c r="S12" s="1">
        <f t="shared" si="2"/>
        <v>3537526642</v>
      </c>
      <c r="U12" s="7">
        <f t="shared" si="3"/>
        <v>3.1075704209751394E-4</v>
      </c>
    </row>
    <row r="13" spans="1:21" ht="21" x14ac:dyDescent="0.25">
      <c r="A13" s="2" t="s">
        <v>20</v>
      </c>
      <c r="C13" s="1">
        <v>0</v>
      </c>
      <c r="E13" s="1">
        <v>431119527924</v>
      </c>
      <c r="G13" s="1">
        <v>112829109008</v>
      </c>
      <c r="I13" s="1">
        <f t="shared" si="0"/>
        <v>543948636932</v>
      </c>
      <c r="K13" s="7">
        <f t="shared" si="1"/>
        <v>-2.1928204987777353</v>
      </c>
      <c r="M13" s="1">
        <v>0</v>
      </c>
      <c r="O13" s="1">
        <v>530944419084</v>
      </c>
      <c r="Q13" s="1">
        <v>198424283998</v>
      </c>
      <c r="S13" s="1">
        <f t="shared" si="2"/>
        <v>729368703082</v>
      </c>
      <c r="U13" s="7">
        <f t="shared" si="3"/>
        <v>6.4072015197634863E-2</v>
      </c>
    </row>
    <row r="14" spans="1:21" ht="21" x14ac:dyDescent="0.25">
      <c r="A14" s="2" t="s">
        <v>53</v>
      </c>
      <c r="C14" s="1">
        <v>0</v>
      </c>
      <c r="E14" s="1">
        <v>-33248954772</v>
      </c>
      <c r="G14" s="1">
        <v>31548367742</v>
      </c>
      <c r="I14" s="1">
        <f t="shared" si="0"/>
        <v>-1700587030</v>
      </c>
      <c r="K14" s="7">
        <f t="shared" si="1"/>
        <v>6.8555776155124863E-3</v>
      </c>
      <c r="M14" s="1">
        <v>36765238108</v>
      </c>
      <c r="O14" s="1">
        <v>62770610954</v>
      </c>
      <c r="Q14" s="1">
        <v>66090795375</v>
      </c>
      <c r="S14" s="1">
        <f t="shared" si="2"/>
        <v>165626644437</v>
      </c>
      <c r="U14" s="7">
        <f t="shared" si="3"/>
        <v>1.4549613706564076E-2</v>
      </c>
    </row>
    <row r="15" spans="1:21" ht="21" x14ac:dyDescent="0.25">
      <c r="A15" s="2" t="s">
        <v>49</v>
      </c>
      <c r="C15" s="1">
        <v>0</v>
      </c>
      <c r="E15" s="1">
        <v>-24628246511</v>
      </c>
      <c r="G15" s="1">
        <v>0</v>
      </c>
      <c r="I15" s="1">
        <f t="shared" si="0"/>
        <v>-24628246511</v>
      </c>
      <c r="K15" s="7">
        <f t="shared" si="1"/>
        <v>9.9283866401200932E-2</v>
      </c>
      <c r="M15" s="1">
        <v>346831247400</v>
      </c>
      <c r="O15" s="1">
        <v>260536442164</v>
      </c>
      <c r="Q15" s="1">
        <v>376786890306</v>
      </c>
      <c r="S15" s="1">
        <f t="shared" si="2"/>
        <v>984154579870</v>
      </c>
      <c r="U15" s="7">
        <f t="shared" si="3"/>
        <v>8.6453897640249286E-2</v>
      </c>
    </row>
    <row r="16" spans="1:21" ht="21" x14ac:dyDescent="0.25">
      <c r="A16" s="2" t="s">
        <v>50</v>
      </c>
      <c r="C16" s="1">
        <v>0</v>
      </c>
      <c r="E16" s="1">
        <v>-76148917829</v>
      </c>
      <c r="G16" s="1">
        <v>0</v>
      </c>
      <c r="I16" s="1">
        <f t="shared" si="0"/>
        <v>-76148917829</v>
      </c>
      <c r="K16" s="7">
        <f t="shared" si="1"/>
        <v>0.30697918266140845</v>
      </c>
      <c r="M16" s="1">
        <v>0</v>
      </c>
      <c r="O16" s="1">
        <v>158615868151</v>
      </c>
      <c r="Q16" s="1">
        <v>227704277024</v>
      </c>
      <c r="S16" s="1">
        <f t="shared" si="2"/>
        <v>386320145175</v>
      </c>
      <c r="U16" s="7">
        <f t="shared" si="3"/>
        <v>3.3936622325872273E-2</v>
      </c>
    </row>
    <row r="17" spans="1:21" ht="21" x14ac:dyDescent="0.25">
      <c r="A17" s="2" t="s">
        <v>174</v>
      </c>
      <c r="C17" s="1">
        <v>0</v>
      </c>
      <c r="E17" s="1">
        <v>0</v>
      </c>
      <c r="G17" s="1">
        <v>0</v>
      </c>
      <c r="I17" s="1">
        <f t="shared" si="0"/>
        <v>0</v>
      </c>
      <c r="K17" s="7">
        <f t="shared" si="1"/>
        <v>0</v>
      </c>
      <c r="M17" s="1">
        <v>0</v>
      </c>
      <c r="O17" s="1">
        <v>0</v>
      </c>
      <c r="Q17" s="1">
        <v>144185257538</v>
      </c>
      <c r="S17" s="1">
        <f t="shared" si="2"/>
        <v>144185257538</v>
      </c>
      <c r="U17" s="7">
        <f t="shared" si="3"/>
        <v>1.2666076804794042E-2</v>
      </c>
    </row>
    <row r="18" spans="1:21" ht="21" x14ac:dyDescent="0.25">
      <c r="A18" s="2" t="s">
        <v>175</v>
      </c>
      <c r="C18" s="1">
        <v>0</v>
      </c>
      <c r="E18" s="1">
        <v>0</v>
      </c>
      <c r="G18" s="1">
        <v>0</v>
      </c>
      <c r="I18" s="1">
        <f t="shared" si="0"/>
        <v>0</v>
      </c>
      <c r="K18" s="7">
        <f t="shared" si="1"/>
        <v>0</v>
      </c>
      <c r="M18" s="1">
        <v>0</v>
      </c>
      <c r="O18" s="1">
        <v>0</v>
      </c>
      <c r="Q18" s="1">
        <v>0</v>
      </c>
      <c r="S18" s="1">
        <f t="shared" si="2"/>
        <v>0</v>
      </c>
      <c r="U18" s="7">
        <f t="shared" si="3"/>
        <v>0</v>
      </c>
    </row>
    <row r="19" spans="1:21" ht="21" x14ac:dyDescent="0.25">
      <c r="A19" s="2" t="s">
        <v>176</v>
      </c>
      <c r="C19" s="1">
        <v>0</v>
      </c>
      <c r="E19" s="1">
        <v>0</v>
      </c>
      <c r="G19" s="1">
        <v>0</v>
      </c>
      <c r="I19" s="1">
        <f t="shared" si="0"/>
        <v>0</v>
      </c>
      <c r="K19" s="7">
        <f t="shared" si="1"/>
        <v>0</v>
      </c>
      <c r="M19" s="1">
        <v>0</v>
      </c>
      <c r="O19" s="1">
        <v>0</v>
      </c>
      <c r="Q19" s="1">
        <v>472300525</v>
      </c>
      <c r="S19" s="1">
        <f t="shared" si="2"/>
        <v>472300525</v>
      </c>
      <c r="U19" s="7">
        <f t="shared" si="3"/>
        <v>4.1489642053161656E-5</v>
      </c>
    </row>
    <row r="20" spans="1:21" ht="21" x14ac:dyDescent="0.25">
      <c r="A20" s="2" t="s">
        <v>177</v>
      </c>
      <c r="C20" s="1">
        <v>0</v>
      </c>
      <c r="E20" s="1">
        <v>0</v>
      </c>
      <c r="G20" s="1">
        <v>0</v>
      </c>
      <c r="I20" s="1">
        <f t="shared" si="0"/>
        <v>0</v>
      </c>
      <c r="K20" s="7">
        <f t="shared" si="1"/>
        <v>0</v>
      </c>
      <c r="M20" s="1">
        <v>0</v>
      </c>
      <c r="O20" s="1">
        <v>0</v>
      </c>
      <c r="Q20" s="1">
        <v>1932363622</v>
      </c>
      <c r="S20" s="1">
        <f t="shared" si="2"/>
        <v>1932363622</v>
      </c>
      <c r="U20" s="7">
        <f t="shared" si="3"/>
        <v>1.6975012888950522E-4</v>
      </c>
    </row>
    <row r="21" spans="1:21" ht="21" x14ac:dyDescent="0.25">
      <c r="A21" s="2" t="s">
        <v>178</v>
      </c>
      <c r="C21" s="1">
        <v>0</v>
      </c>
      <c r="E21" s="1">
        <v>0</v>
      </c>
      <c r="G21" s="1">
        <v>0</v>
      </c>
      <c r="I21" s="1">
        <f t="shared" si="0"/>
        <v>0</v>
      </c>
      <c r="K21" s="7">
        <f t="shared" si="1"/>
        <v>0</v>
      </c>
      <c r="M21" s="1">
        <v>0</v>
      </c>
      <c r="O21" s="1">
        <v>0</v>
      </c>
      <c r="Q21" s="1">
        <v>28410423696</v>
      </c>
      <c r="S21" s="1">
        <f t="shared" si="2"/>
        <v>28410423696</v>
      </c>
      <c r="U21" s="7">
        <f t="shared" si="3"/>
        <v>2.4957378773307571E-3</v>
      </c>
    </row>
    <row r="22" spans="1:21" ht="21" x14ac:dyDescent="0.25">
      <c r="A22" s="2" t="s">
        <v>179</v>
      </c>
      <c r="C22" s="1">
        <v>0</v>
      </c>
      <c r="E22" s="1">
        <v>0</v>
      </c>
      <c r="G22" s="1">
        <v>0</v>
      </c>
      <c r="I22" s="1">
        <f t="shared" si="0"/>
        <v>0</v>
      </c>
      <c r="K22" s="7">
        <f t="shared" si="1"/>
        <v>0</v>
      </c>
      <c r="M22" s="1">
        <v>0</v>
      </c>
      <c r="O22" s="1">
        <v>0</v>
      </c>
      <c r="Q22" s="1">
        <v>21298567940</v>
      </c>
      <c r="S22" s="1">
        <f t="shared" si="2"/>
        <v>21298567940</v>
      </c>
      <c r="U22" s="7">
        <f t="shared" si="3"/>
        <v>1.8709908486244954E-3</v>
      </c>
    </row>
    <row r="23" spans="1:21" ht="21" x14ac:dyDescent="0.25">
      <c r="A23" s="2" t="s">
        <v>180</v>
      </c>
      <c r="C23" s="1">
        <v>0</v>
      </c>
      <c r="E23" s="1">
        <v>0</v>
      </c>
      <c r="G23" s="1">
        <v>0</v>
      </c>
      <c r="I23" s="1">
        <f t="shared" si="0"/>
        <v>0</v>
      </c>
      <c r="K23" s="7">
        <f t="shared" si="1"/>
        <v>0</v>
      </c>
      <c r="M23" s="1">
        <v>0</v>
      </c>
      <c r="O23" s="1">
        <v>0</v>
      </c>
      <c r="Q23" s="1">
        <v>-350231950</v>
      </c>
      <c r="S23" s="1">
        <f t="shared" si="2"/>
        <v>-350231950</v>
      </c>
      <c r="U23" s="7">
        <f t="shared" si="3"/>
        <v>-3.0766424070946798E-5</v>
      </c>
    </row>
    <row r="24" spans="1:21" ht="21" x14ac:dyDescent="0.25">
      <c r="A24" s="2" t="s">
        <v>23</v>
      </c>
      <c r="C24" s="1">
        <v>0</v>
      </c>
      <c r="E24" s="1">
        <v>-85523112127</v>
      </c>
      <c r="G24" s="1">
        <v>0</v>
      </c>
      <c r="I24" s="1">
        <f t="shared" si="0"/>
        <v>-85523112127</v>
      </c>
      <c r="K24" s="7">
        <f t="shared" si="1"/>
        <v>0.34476937831686605</v>
      </c>
      <c r="M24" s="1">
        <v>0</v>
      </c>
      <c r="O24" s="1">
        <v>225738149845</v>
      </c>
      <c r="Q24" s="1">
        <v>169759123447</v>
      </c>
      <c r="S24" s="1">
        <f t="shared" si="2"/>
        <v>395497273292</v>
      </c>
      <c r="U24" s="7">
        <f t="shared" si="3"/>
        <v>3.474279496489345E-2</v>
      </c>
    </row>
    <row r="25" spans="1:21" ht="21" x14ac:dyDescent="0.25">
      <c r="A25" s="2" t="s">
        <v>181</v>
      </c>
      <c r="C25" s="1">
        <v>0</v>
      </c>
      <c r="E25" s="1">
        <v>0</v>
      </c>
      <c r="G25" s="1">
        <v>0</v>
      </c>
      <c r="I25" s="1">
        <f t="shared" si="0"/>
        <v>0</v>
      </c>
      <c r="K25" s="7">
        <f t="shared" si="1"/>
        <v>0</v>
      </c>
      <c r="M25" s="1">
        <v>0</v>
      </c>
      <c r="O25" s="1">
        <v>0</v>
      </c>
      <c r="Q25" s="1">
        <v>50521650948</v>
      </c>
      <c r="S25" s="1">
        <f t="shared" si="2"/>
        <v>50521650948</v>
      </c>
      <c r="U25" s="7">
        <f t="shared" si="3"/>
        <v>4.4381174756629701E-3</v>
      </c>
    </row>
    <row r="26" spans="1:21" ht="21" x14ac:dyDescent="0.25">
      <c r="A26" s="2" t="s">
        <v>46</v>
      </c>
      <c r="C26" s="1">
        <v>0</v>
      </c>
      <c r="E26" s="1">
        <v>-137544511213</v>
      </c>
      <c r="G26" s="1">
        <v>0</v>
      </c>
      <c r="I26" s="1">
        <f t="shared" si="0"/>
        <v>-137544511213</v>
      </c>
      <c r="K26" s="7">
        <f t="shared" si="1"/>
        <v>0.55448327875842318</v>
      </c>
      <c r="M26" s="1">
        <v>61297475400</v>
      </c>
      <c r="O26" s="1">
        <v>-24226959045</v>
      </c>
      <c r="Q26" s="1">
        <v>12147569188</v>
      </c>
      <c r="S26" s="1">
        <f t="shared" si="2"/>
        <v>49218085543</v>
      </c>
      <c r="U26" s="7">
        <f t="shared" si="3"/>
        <v>4.3236046619278276E-3</v>
      </c>
    </row>
    <row r="27" spans="1:21" ht="21" x14ac:dyDescent="0.25">
      <c r="A27" s="2" t="s">
        <v>182</v>
      </c>
      <c r="C27" s="1">
        <v>0</v>
      </c>
      <c r="E27" s="1">
        <v>0</v>
      </c>
      <c r="G27" s="1">
        <v>0</v>
      </c>
      <c r="I27" s="1">
        <f t="shared" si="0"/>
        <v>0</v>
      </c>
      <c r="K27" s="7">
        <f t="shared" si="1"/>
        <v>0</v>
      </c>
      <c r="M27" s="1">
        <v>0</v>
      </c>
      <c r="O27" s="1">
        <v>0</v>
      </c>
      <c r="Q27" s="1">
        <v>-5280</v>
      </c>
      <c r="S27" s="1">
        <f t="shared" si="2"/>
        <v>-5280</v>
      </c>
      <c r="U27" s="7">
        <f t="shared" si="3"/>
        <v>-4.6382609894556768E-10</v>
      </c>
    </row>
    <row r="28" spans="1:21" ht="21" x14ac:dyDescent="0.25">
      <c r="A28" s="2" t="s">
        <v>36</v>
      </c>
      <c r="C28" s="1">
        <v>32273611200</v>
      </c>
      <c r="E28" s="1">
        <v>-40502998806</v>
      </c>
      <c r="G28" s="1">
        <v>0</v>
      </c>
      <c r="I28" s="1">
        <f t="shared" si="0"/>
        <v>-8229387606</v>
      </c>
      <c r="K28" s="7">
        <f t="shared" si="1"/>
        <v>3.3175135683040868E-2</v>
      </c>
      <c r="M28" s="1">
        <v>32273611200</v>
      </c>
      <c r="O28" s="1">
        <v>27354509950</v>
      </c>
      <c r="Q28" s="1">
        <v>-11973</v>
      </c>
      <c r="S28" s="1">
        <f t="shared" si="2"/>
        <v>59628109177</v>
      </c>
      <c r="U28" s="7">
        <f t="shared" si="3"/>
        <v>5.2380820581568776E-3</v>
      </c>
    </row>
    <row r="29" spans="1:21" ht="21" x14ac:dyDescent="0.25">
      <c r="A29" s="2" t="s">
        <v>56</v>
      </c>
      <c r="C29" s="1">
        <v>14451888735</v>
      </c>
      <c r="E29" s="1">
        <v>-27017628075</v>
      </c>
      <c r="G29" s="1">
        <v>0</v>
      </c>
      <c r="I29" s="1">
        <f t="shared" si="0"/>
        <v>-12565739340</v>
      </c>
      <c r="K29" s="7">
        <f t="shared" si="1"/>
        <v>5.0656273287976707E-2</v>
      </c>
      <c r="M29" s="1">
        <v>14451888735</v>
      </c>
      <c r="O29" s="1">
        <v>56817977439</v>
      </c>
      <c r="Q29" s="1">
        <v>958338143</v>
      </c>
      <c r="S29" s="1">
        <f t="shared" si="2"/>
        <v>72228204317</v>
      </c>
      <c r="U29" s="7">
        <f t="shared" si="3"/>
        <v>6.3449481519313481E-3</v>
      </c>
    </row>
    <row r="30" spans="1:21" ht="21" x14ac:dyDescent="0.25">
      <c r="A30" s="2" t="s">
        <v>19</v>
      </c>
      <c r="C30" s="1">
        <v>0</v>
      </c>
      <c r="E30" s="1">
        <v>-397365184</v>
      </c>
      <c r="G30" s="1">
        <v>0</v>
      </c>
      <c r="I30" s="1">
        <f t="shared" si="0"/>
        <v>-397365184</v>
      </c>
      <c r="K30" s="7">
        <f t="shared" si="1"/>
        <v>1.6018985283066639E-3</v>
      </c>
      <c r="M30" s="1">
        <v>55238251200</v>
      </c>
      <c r="O30" s="1">
        <v>-33648981235</v>
      </c>
      <c r="Q30" s="1">
        <v>-61638843244</v>
      </c>
      <c r="S30" s="1">
        <f t="shared" si="2"/>
        <v>-40049573279</v>
      </c>
      <c r="U30" s="7">
        <f t="shared" si="3"/>
        <v>-3.518188889854776E-3</v>
      </c>
    </row>
    <row r="31" spans="1:21" ht="21" x14ac:dyDescent="0.25">
      <c r="A31" s="2" t="s">
        <v>183</v>
      </c>
      <c r="C31" s="1">
        <v>0</v>
      </c>
      <c r="E31" s="1">
        <v>0</v>
      </c>
      <c r="G31" s="1">
        <v>0</v>
      </c>
      <c r="I31" s="1">
        <f t="shared" si="0"/>
        <v>0</v>
      </c>
      <c r="K31" s="7">
        <f t="shared" si="1"/>
        <v>0</v>
      </c>
      <c r="M31" s="1">
        <v>0</v>
      </c>
      <c r="O31" s="1">
        <v>0</v>
      </c>
      <c r="Q31" s="1">
        <v>5270692550</v>
      </c>
      <c r="S31" s="1">
        <f t="shared" si="2"/>
        <v>5270692550</v>
      </c>
      <c r="U31" s="7">
        <f t="shared" si="3"/>
        <v>4.630084780696906E-4</v>
      </c>
    </row>
    <row r="32" spans="1:21" ht="21" x14ac:dyDescent="0.25">
      <c r="A32" s="2" t="s">
        <v>184</v>
      </c>
      <c r="C32" s="1">
        <v>0</v>
      </c>
      <c r="E32" s="1">
        <v>0</v>
      </c>
      <c r="G32" s="1">
        <v>0</v>
      </c>
      <c r="I32" s="1">
        <f t="shared" si="0"/>
        <v>0</v>
      </c>
      <c r="K32" s="7">
        <f t="shared" si="1"/>
        <v>0</v>
      </c>
      <c r="M32" s="1">
        <v>0</v>
      </c>
      <c r="O32" s="1">
        <v>0</v>
      </c>
      <c r="Q32" s="1">
        <v>0</v>
      </c>
      <c r="S32" s="1">
        <f t="shared" si="2"/>
        <v>0</v>
      </c>
      <c r="U32" s="7">
        <f t="shared" si="3"/>
        <v>0</v>
      </c>
    </row>
    <row r="33" spans="1:21" ht="21" x14ac:dyDescent="0.25">
      <c r="A33" s="2" t="s">
        <v>32</v>
      </c>
      <c r="C33" s="1">
        <v>0</v>
      </c>
      <c r="E33" s="1">
        <v>-27012791707</v>
      </c>
      <c r="G33" s="1">
        <v>0</v>
      </c>
      <c r="I33" s="1">
        <f t="shared" si="0"/>
        <v>-27012791707</v>
      </c>
      <c r="K33" s="7">
        <f t="shared" si="1"/>
        <v>0.10889668502235403</v>
      </c>
      <c r="M33" s="1">
        <v>0</v>
      </c>
      <c r="O33" s="1">
        <v>9740490426</v>
      </c>
      <c r="Q33" s="1">
        <v>-2100</v>
      </c>
      <c r="S33" s="1">
        <f t="shared" si="2"/>
        <v>9740488326</v>
      </c>
      <c r="U33" s="7">
        <f t="shared" si="3"/>
        <v>8.5566149660481496E-4</v>
      </c>
    </row>
    <row r="34" spans="1:21" ht="21" x14ac:dyDescent="0.25">
      <c r="A34" s="2" t="s">
        <v>24</v>
      </c>
      <c r="C34" s="1">
        <v>0</v>
      </c>
      <c r="E34" s="1">
        <v>18879722809</v>
      </c>
      <c r="G34" s="1">
        <v>0</v>
      </c>
      <c r="I34" s="1">
        <f t="shared" si="0"/>
        <v>18879722809</v>
      </c>
      <c r="K34" s="7">
        <f t="shared" si="1"/>
        <v>-7.6109839010392144E-2</v>
      </c>
      <c r="M34" s="1">
        <v>0</v>
      </c>
      <c r="O34" s="1">
        <v>53785851679</v>
      </c>
      <c r="Q34" s="1">
        <v>55376480356</v>
      </c>
      <c r="S34" s="1">
        <f t="shared" si="2"/>
        <v>109162332035</v>
      </c>
      <c r="U34" s="7">
        <f t="shared" si="3"/>
        <v>9.589458071892959E-3</v>
      </c>
    </row>
    <row r="35" spans="1:21" ht="21" x14ac:dyDescent="0.25">
      <c r="A35" s="2" t="s">
        <v>33</v>
      </c>
      <c r="C35" s="1">
        <v>0</v>
      </c>
      <c r="E35" s="1">
        <v>-24942496690</v>
      </c>
      <c r="G35" s="1">
        <v>0</v>
      </c>
      <c r="I35" s="1">
        <f t="shared" si="0"/>
        <v>-24942496690</v>
      </c>
      <c r="K35" s="7">
        <f t="shared" si="1"/>
        <v>0.10055070335503986</v>
      </c>
      <c r="M35" s="1">
        <v>0</v>
      </c>
      <c r="O35" s="1">
        <v>-3606777662</v>
      </c>
      <c r="Q35" s="1">
        <v>-3532</v>
      </c>
      <c r="S35" s="1">
        <f t="shared" si="2"/>
        <v>-3606781194</v>
      </c>
      <c r="U35" s="7">
        <f t="shared" si="3"/>
        <v>-3.1684076722788955E-4</v>
      </c>
    </row>
    <row r="36" spans="1:21" ht="21" x14ac:dyDescent="0.25">
      <c r="A36" s="2" t="s">
        <v>185</v>
      </c>
      <c r="C36" s="1">
        <v>0</v>
      </c>
      <c r="E36" s="1">
        <v>0</v>
      </c>
      <c r="G36" s="1">
        <v>0</v>
      </c>
      <c r="I36" s="1">
        <f t="shared" si="0"/>
        <v>0</v>
      </c>
      <c r="K36" s="7">
        <f t="shared" si="1"/>
        <v>0</v>
      </c>
      <c r="M36" s="1">
        <v>0</v>
      </c>
      <c r="O36" s="1">
        <v>0</v>
      </c>
      <c r="Q36" s="1">
        <v>26644181605</v>
      </c>
      <c r="S36" s="1">
        <f t="shared" si="2"/>
        <v>26644181605</v>
      </c>
      <c r="U36" s="7">
        <f t="shared" si="3"/>
        <v>2.3405808358796221E-3</v>
      </c>
    </row>
    <row r="37" spans="1:21" ht="21" x14ac:dyDescent="0.25">
      <c r="A37" s="2" t="s">
        <v>186</v>
      </c>
      <c r="C37" s="1">
        <v>0</v>
      </c>
      <c r="E37" s="1">
        <v>0</v>
      </c>
      <c r="G37" s="1">
        <v>0</v>
      </c>
      <c r="I37" s="1">
        <f t="shared" si="0"/>
        <v>0</v>
      </c>
      <c r="K37" s="7">
        <f t="shared" si="1"/>
        <v>0</v>
      </c>
      <c r="M37" s="1">
        <v>0</v>
      </c>
      <c r="O37" s="1">
        <v>0</v>
      </c>
      <c r="Q37" s="1">
        <v>105325482887</v>
      </c>
      <c r="S37" s="1">
        <f t="shared" si="2"/>
        <v>105325482887</v>
      </c>
      <c r="U37" s="7">
        <f t="shared" si="3"/>
        <v>9.2524067892112427E-3</v>
      </c>
    </row>
    <row r="38" spans="1:21" ht="21" x14ac:dyDescent="0.25">
      <c r="A38" s="2" t="s">
        <v>87</v>
      </c>
      <c r="C38" s="1">
        <v>0</v>
      </c>
      <c r="E38" s="1">
        <v>-3230853384</v>
      </c>
      <c r="G38" s="1">
        <v>0</v>
      </c>
      <c r="I38" s="1">
        <f t="shared" si="0"/>
        <v>-3230853384</v>
      </c>
      <c r="K38" s="7">
        <f t="shared" si="1"/>
        <v>1.3024541377546063E-2</v>
      </c>
      <c r="M38" s="1">
        <v>0</v>
      </c>
      <c r="O38" s="1">
        <v>-3230853384</v>
      </c>
      <c r="Q38" s="1">
        <v>-4960282281</v>
      </c>
      <c r="S38" s="1">
        <f t="shared" si="2"/>
        <v>-8191135665</v>
      </c>
      <c r="U38" s="7">
        <f t="shared" si="3"/>
        <v>-7.1955729193766253E-4</v>
      </c>
    </row>
    <row r="39" spans="1:21" ht="21" x14ac:dyDescent="0.25">
      <c r="A39" s="2" t="s">
        <v>187</v>
      </c>
      <c r="C39" s="1">
        <v>0</v>
      </c>
      <c r="E39" s="1">
        <v>0</v>
      </c>
      <c r="G39" s="1">
        <v>0</v>
      </c>
      <c r="I39" s="1">
        <f t="shared" si="0"/>
        <v>0</v>
      </c>
      <c r="K39" s="7">
        <f t="shared" si="1"/>
        <v>0</v>
      </c>
      <c r="M39" s="1">
        <v>0</v>
      </c>
      <c r="O39" s="1">
        <v>0</v>
      </c>
      <c r="Q39" s="1">
        <v>2165966305</v>
      </c>
      <c r="S39" s="1">
        <f t="shared" si="2"/>
        <v>2165966305</v>
      </c>
      <c r="U39" s="7">
        <f t="shared" si="3"/>
        <v>1.9027115562418478E-4</v>
      </c>
    </row>
    <row r="40" spans="1:21" ht="21" x14ac:dyDescent="0.25">
      <c r="A40" s="2" t="s">
        <v>188</v>
      </c>
      <c r="C40" s="1">
        <v>0</v>
      </c>
      <c r="E40" s="1">
        <v>0</v>
      </c>
      <c r="G40" s="1">
        <v>0</v>
      </c>
      <c r="I40" s="1">
        <f t="shared" si="0"/>
        <v>0</v>
      </c>
      <c r="K40" s="7">
        <f t="shared" si="1"/>
        <v>0</v>
      </c>
      <c r="M40" s="1">
        <v>0</v>
      </c>
      <c r="O40" s="1">
        <v>0</v>
      </c>
      <c r="Q40" s="1">
        <v>0</v>
      </c>
      <c r="S40" s="1">
        <f t="shared" si="2"/>
        <v>0</v>
      </c>
      <c r="U40" s="7">
        <f t="shared" si="3"/>
        <v>0</v>
      </c>
    </row>
    <row r="41" spans="1:21" ht="21" x14ac:dyDescent="0.25">
      <c r="A41" s="2" t="s">
        <v>189</v>
      </c>
      <c r="C41" s="1">
        <v>0</v>
      </c>
      <c r="E41" s="1">
        <v>0</v>
      </c>
      <c r="G41" s="1">
        <v>0</v>
      </c>
      <c r="I41" s="1">
        <f t="shared" si="0"/>
        <v>0</v>
      </c>
      <c r="K41" s="7">
        <f t="shared" si="1"/>
        <v>0</v>
      </c>
      <c r="M41" s="1">
        <v>0</v>
      </c>
      <c r="O41" s="1">
        <v>0</v>
      </c>
      <c r="Q41" s="1">
        <v>119082486457</v>
      </c>
      <c r="S41" s="1">
        <f t="shared" si="2"/>
        <v>119082486457</v>
      </c>
      <c r="U41" s="7">
        <f t="shared" si="3"/>
        <v>1.0460902489789528E-2</v>
      </c>
    </row>
    <row r="42" spans="1:21" ht="21" x14ac:dyDescent="0.25">
      <c r="A42" s="2" t="s">
        <v>44</v>
      </c>
      <c r="C42" s="1">
        <v>0</v>
      </c>
      <c r="E42" s="1">
        <v>-8264056692</v>
      </c>
      <c r="G42" s="1">
        <v>0</v>
      </c>
      <c r="I42" s="1">
        <f t="shared" si="0"/>
        <v>-8264056692</v>
      </c>
      <c r="K42" s="7">
        <f t="shared" si="1"/>
        <v>3.3314897192295627E-2</v>
      </c>
      <c r="M42" s="1">
        <v>0</v>
      </c>
      <c r="O42" s="1">
        <v>-78747706288</v>
      </c>
      <c r="Q42" s="1">
        <v>75591035488</v>
      </c>
      <c r="S42" s="1">
        <f t="shared" si="2"/>
        <v>-3156670800</v>
      </c>
      <c r="U42" s="7">
        <f t="shared" si="3"/>
        <v>-2.7730043614003491E-4</v>
      </c>
    </row>
    <row r="43" spans="1:21" ht="21" x14ac:dyDescent="0.25">
      <c r="A43" s="2" t="s">
        <v>30</v>
      </c>
      <c r="C43" s="1">
        <v>27007149101</v>
      </c>
      <c r="E43" s="1">
        <v>-12375333411</v>
      </c>
      <c r="G43" s="1">
        <v>0</v>
      </c>
      <c r="I43" s="1">
        <f t="shared" si="0"/>
        <v>14631815690</v>
      </c>
      <c r="K43" s="7">
        <f t="shared" si="1"/>
        <v>-5.898524824023172E-2</v>
      </c>
      <c r="M43" s="1">
        <v>27007149101</v>
      </c>
      <c r="O43" s="1">
        <v>79489524807</v>
      </c>
      <c r="Q43" s="1">
        <v>529490436</v>
      </c>
      <c r="S43" s="1">
        <f t="shared" si="2"/>
        <v>107026164344</v>
      </c>
      <c r="U43" s="7">
        <f t="shared" si="3"/>
        <v>9.4018046009061995E-3</v>
      </c>
    </row>
    <row r="44" spans="1:21" ht="21" x14ac:dyDescent="0.25">
      <c r="A44" s="2" t="s">
        <v>190</v>
      </c>
      <c r="C44" s="1">
        <v>0</v>
      </c>
      <c r="E44" s="1">
        <v>0</v>
      </c>
      <c r="G44" s="1">
        <v>0</v>
      </c>
      <c r="I44" s="1">
        <f t="shared" si="0"/>
        <v>0</v>
      </c>
      <c r="K44" s="7">
        <f t="shared" si="1"/>
        <v>0</v>
      </c>
      <c r="M44" s="1">
        <v>0</v>
      </c>
      <c r="O44" s="1">
        <v>0</v>
      </c>
      <c r="Q44" s="1">
        <v>34038271319</v>
      </c>
      <c r="S44" s="1">
        <f t="shared" si="2"/>
        <v>34038271319</v>
      </c>
      <c r="U44" s="7">
        <f t="shared" si="3"/>
        <v>2.9901209471103357E-3</v>
      </c>
    </row>
    <row r="45" spans="1:21" ht="21" x14ac:dyDescent="0.25">
      <c r="A45" s="2" t="s">
        <v>191</v>
      </c>
      <c r="C45" s="1">
        <v>0</v>
      </c>
      <c r="E45" s="1">
        <v>0</v>
      </c>
      <c r="G45" s="1">
        <v>0</v>
      </c>
      <c r="I45" s="1">
        <f t="shared" si="0"/>
        <v>0</v>
      </c>
      <c r="K45" s="7">
        <f t="shared" si="1"/>
        <v>0</v>
      </c>
      <c r="M45" s="1">
        <v>0</v>
      </c>
      <c r="O45" s="1">
        <v>0</v>
      </c>
      <c r="Q45" s="1">
        <v>1900440950</v>
      </c>
      <c r="S45" s="1">
        <f t="shared" si="2"/>
        <v>1900440950</v>
      </c>
      <c r="U45" s="7">
        <f t="shared" si="3"/>
        <v>1.6694585456721755E-4</v>
      </c>
    </row>
    <row r="46" spans="1:21" ht="21" x14ac:dyDescent="0.25">
      <c r="A46" s="2" t="s">
        <v>73</v>
      </c>
      <c r="C46" s="1">
        <v>0</v>
      </c>
      <c r="E46" s="1">
        <v>-2665154289</v>
      </c>
      <c r="G46" s="1">
        <v>0</v>
      </c>
      <c r="I46" s="1">
        <f t="shared" si="0"/>
        <v>-2665154289</v>
      </c>
      <c r="K46" s="7">
        <f t="shared" si="1"/>
        <v>1.0744038242815186E-2</v>
      </c>
      <c r="M46" s="1">
        <v>12357297989</v>
      </c>
      <c r="O46" s="1">
        <v>13528106658</v>
      </c>
      <c r="Q46" s="1">
        <v>24899985905</v>
      </c>
      <c r="S46" s="1">
        <f t="shared" si="2"/>
        <v>50785390552</v>
      </c>
      <c r="U46" s="7">
        <f t="shared" si="3"/>
        <v>4.4612859059017518E-3</v>
      </c>
    </row>
    <row r="47" spans="1:21" ht="21" x14ac:dyDescent="0.25">
      <c r="A47" s="2" t="s">
        <v>29</v>
      </c>
      <c r="C47" s="1">
        <v>0</v>
      </c>
      <c r="E47" s="1">
        <v>-33649064275</v>
      </c>
      <c r="G47" s="1">
        <v>0</v>
      </c>
      <c r="I47" s="1">
        <f t="shared" si="0"/>
        <v>-33649064275</v>
      </c>
      <c r="K47" s="7">
        <f t="shared" si="1"/>
        <v>0.13564949500210577</v>
      </c>
      <c r="M47" s="1">
        <v>0</v>
      </c>
      <c r="O47" s="1">
        <v>90565531923</v>
      </c>
      <c r="Q47" s="1">
        <v>215064116790</v>
      </c>
      <c r="S47" s="1">
        <f t="shared" si="2"/>
        <v>305629648713</v>
      </c>
      <c r="U47" s="7">
        <f t="shared" si="3"/>
        <v>2.6848296909972542E-2</v>
      </c>
    </row>
    <row r="48" spans="1:21" ht="21" x14ac:dyDescent="0.25">
      <c r="A48" s="2" t="s">
        <v>59</v>
      </c>
      <c r="C48" s="1">
        <v>0</v>
      </c>
      <c r="E48" s="1">
        <v>149107500</v>
      </c>
      <c r="G48" s="1">
        <v>0</v>
      </c>
      <c r="I48" s="1">
        <f t="shared" si="0"/>
        <v>149107500</v>
      </c>
      <c r="K48" s="7">
        <f t="shared" si="1"/>
        <v>-6.0109716308081457E-4</v>
      </c>
      <c r="M48" s="1">
        <v>0</v>
      </c>
      <c r="O48" s="1">
        <v>3163022730</v>
      </c>
      <c r="Q48" s="1">
        <v>1287250494</v>
      </c>
      <c r="S48" s="1">
        <f t="shared" si="2"/>
        <v>4450273224</v>
      </c>
      <c r="U48" s="7">
        <f t="shared" si="3"/>
        <v>3.909380433200444E-4</v>
      </c>
    </row>
    <row r="49" spans="1:21" ht="21" x14ac:dyDescent="0.25">
      <c r="A49" s="2" t="s">
        <v>192</v>
      </c>
      <c r="C49" s="1">
        <v>0</v>
      </c>
      <c r="E49" s="1">
        <v>0</v>
      </c>
      <c r="G49" s="1">
        <v>0</v>
      </c>
      <c r="I49" s="1">
        <f t="shared" si="0"/>
        <v>0</v>
      </c>
      <c r="K49" s="7">
        <f t="shared" si="1"/>
        <v>0</v>
      </c>
      <c r="M49" s="1">
        <v>0</v>
      </c>
      <c r="O49" s="1">
        <v>0</v>
      </c>
      <c r="Q49" s="1">
        <v>376186438359</v>
      </c>
      <c r="S49" s="1">
        <f t="shared" si="2"/>
        <v>376186438359</v>
      </c>
      <c r="U49" s="7">
        <f t="shared" si="3"/>
        <v>3.3046418215962541E-2</v>
      </c>
    </row>
    <row r="50" spans="1:21" ht="21" x14ac:dyDescent="0.25">
      <c r="A50" s="2" t="s">
        <v>154</v>
      </c>
      <c r="C50" s="1">
        <v>0</v>
      </c>
      <c r="E50" s="1">
        <v>0</v>
      </c>
      <c r="G50" s="1">
        <v>0</v>
      </c>
      <c r="I50" s="1">
        <f t="shared" si="0"/>
        <v>0</v>
      </c>
      <c r="K50" s="7">
        <f t="shared" si="1"/>
        <v>0</v>
      </c>
      <c r="M50" s="1">
        <v>234486962480</v>
      </c>
      <c r="O50" s="1">
        <v>0</v>
      </c>
      <c r="Q50" s="1">
        <v>1092460386351</v>
      </c>
      <c r="S50" s="1">
        <f t="shared" si="2"/>
        <v>1326947348831</v>
      </c>
      <c r="U50" s="7">
        <f t="shared" si="3"/>
        <v>0.11656682051409964</v>
      </c>
    </row>
    <row r="51" spans="1:21" ht="21" x14ac:dyDescent="0.25">
      <c r="A51" s="2" t="s">
        <v>21</v>
      </c>
      <c r="C51" s="1">
        <v>0</v>
      </c>
      <c r="E51" s="1">
        <v>-22505523979</v>
      </c>
      <c r="G51" s="1">
        <v>0</v>
      </c>
      <c r="I51" s="1">
        <f t="shared" si="0"/>
        <v>-22505523979</v>
      </c>
      <c r="K51" s="7">
        <f t="shared" si="1"/>
        <v>9.0726533658093286E-2</v>
      </c>
      <c r="M51" s="1">
        <v>0</v>
      </c>
      <c r="O51" s="1">
        <v>37682708345</v>
      </c>
      <c r="Q51" s="1">
        <v>-12203157435</v>
      </c>
      <c r="S51" s="1">
        <f t="shared" si="2"/>
        <v>25479550910</v>
      </c>
      <c r="U51" s="7">
        <f t="shared" si="3"/>
        <v>2.2382728601269487E-3</v>
      </c>
    </row>
    <row r="52" spans="1:21" ht="21" x14ac:dyDescent="0.25">
      <c r="A52" s="2" t="s">
        <v>22</v>
      </c>
      <c r="C52" s="1">
        <v>0</v>
      </c>
      <c r="E52" s="1">
        <v>13307442113</v>
      </c>
      <c r="G52" s="1">
        <v>0</v>
      </c>
      <c r="I52" s="1">
        <f t="shared" si="0"/>
        <v>13307442113</v>
      </c>
      <c r="K52" s="7">
        <f t="shared" si="1"/>
        <v>-5.3646300165896818E-2</v>
      </c>
      <c r="M52" s="1">
        <v>0</v>
      </c>
      <c r="O52" s="1">
        <v>96892899437</v>
      </c>
      <c r="Q52" s="1">
        <v>17753218530</v>
      </c>
      <c r="S52" s="1">
        <f t="shared" si="2"/>
        <v>114646117967</v>
      </c>
      <c r="U52" s="7">
        <f t="shared" si="3"/>
        <v>1.0071185919675561E-2</v>
      </c>
    </row>
    <row r="53" spans="1:21" ht="21" x14ac:dyDescent="0.25">
      <c r="A53" s="2" t="s">
        <v>86</v>
      </c>
      <c r="C53" s="1">
        <v>0</v>
      </c>
      <c r="E53" s="1">
        <v>605341956</v>
      </c>
      <c r="G53" s="1">
        <v>0</v>
      </c>
      <c r="I53" s="1">
        <f t="shared" si="0"/>
        <v>605341956</v>
      </c>
      <c r="K53" s="7">
        <f t="shared" si="1"/>
        <v>-2.4403154264231596E-3</v>
      </c>
      <c r="M53" s="1">
        <v>99657472000</v>
      </c>
      <c r="O53" s="1">
        <v>103448632615</v>
      </c>
      <c r="Q53" s="1">
        <v>391990826898</v>
      </c>
      <c r="S53" s="1">
        <f t="shared" si="2"/>
        <v>595096931513</v>
      </c>
      <c r="U53" s="7">
        <f t="shared" si="3"/>
        <v>5.2276797014801597E-2</v>
      </c>
    </row>
    <row r="54" spans="1:21" ht="21" x14ac:dyDescent="0.25">
      <c r="A54" s="2" t="s">
        <v>80</v>
      </c>
      <c r="C54" s="1">
        <v>4614214639</v>
      </c>
      <c r="E54" s="1">
        <v>-26097408107</v>
      </c>
      <c r="G54" s="1">
        <v>0</v>
      </c>
      <c r="I54" s="1">
        <f t="shared" si="0"/>
        <v>-21483193468</v>
      </c>
      <c r="K54" s="7">
        <f t="shared" si="1"/>
        <v>8.6605211994910281E-2</v>
      </c>
      <c r="M54" s="1">
        <v>4614214639</v>
      </c>
      <c r="O54" s="1">
        <v>-1784438111</v>
      </c>
      <c r="Q54" s="1">
        <v>538375118</v>
      </c>
      <c r="S54" s="1">
        <f t="shared" si="2"/>
        <v>3368151646</v>
      </c>
      <c r="U54" s="7">
        <f t="shared" si="3"/>
        <v>2.958781512540289E-4</v>
      </c>
    </row>
    <row r="55" spans="1:21" ht="21" x14ac:dyDescent="0.25">
      <c r="A55" s="2" t="s">
        <v>193</v>
      </c>
      <c r="C55" s="1">
        <v>0</v>
      </c>
      <c r="E55" s="1">
        <v>0</v>
      </c>
      <c r="G55" s="1">
        <v>0</v>
      </c>
      <c r="I55" s="1">
        <f t="shared" si="0"/>
        <v>0</v>
      </c>
      <c r="K55" s="7">
        <f t="shared" si="1"/>
        <v>0</v>
      </c>
      <c r="M55" s="1">
        <v>0</v>
      </c>
      <c r="O55" s="1">
        <v>0</v>
      </c>
      <c r="Q55" s="1">
        <v>28644737903</v>
      </c>
      <c r="S55" s="1">
        <f t="shared" si="2"/>
        <v>28644737903</v>
      </c>
      <c r="U55" s="7">
        <f t="shared" si="3"/>
        <v>2.5163214084974869E-3</v>
      </c>
    </row>
    <row r="56" spans="1:21" ht="21" x14ac:dyDescent="0.25">
      <c r="A56" s="2" t="s">
        <v>64</v>
      </c>
      <c r="C56" s="1">
        <v>0</v>
      </c>
      <c r="E56" s="1">
        <v>-4934080790</v>
      </c>
      <c r="G56" s="1">
        <v>0</v>
      </c>
      <c r="I56" s="1">
        <f t="shared" si="0"/>
        <v>-4934080790</v>
      </c>
      <c r="K56" s="7">
        <f t="shared" si="1"/>
        <v>1.9890763142568577E-2</v>
      </c>
      <c r="M56" s="1">
        <v>0</v>
      </c>
      <c r="O56" s="1">
        <v>-51099490172</v>
      </c>
      <c r="Q56" s="1">
        <v>-53690601943</v>
      </c>
      <c r="S56" s="1">
        <f t="shared" si="2"/>
        <v>-104790092115</v>
      </c>
      <c r="U56" s="7">
        <f t="shared" si="3"/>
        <v>-9.2053749306528678E-3</v>
      </c>
    </row>
    <row r="57" spans="1:21" ht="21" x14ac:dyDescent="0.25">
      <c r="A57" s="2" t="s">
        <v>83</v>
      </c>
      <c r="C57" s="1">
        <v>0</v>
      </c>
      <c r="E57" s="1">
        <v>15050240959</v>
      </c>
      <c r="G57" s="1">
        <v>0</v>
      </c>
      <c r="I57" s="1">
        <f t="shared" si="0"/>
        <v>15050240959</v>
      </c>
      <c r="K57" s="7">
        <f t="shared" si="1"/>
        <v>-6.0672046303087222E-2</v>
      </c>
      <c r="M57" s="1">
        <v>0</v>
      </c>
      <c r="O57" s="1">
        <v>233926346202</v>
      </c>
      <c r="Q57" s="1">
        <v>38659954780</v>
      </c>
      <c r="S57" s="1">
        <f t="shared" si="2"/>
        <v>272586300982</v>
      </c>
      <c r="U57" s="7">
        <f t="shared" si="3"/>
        <v>2.3945575873197619E-2</v>
      </c>
    </row>
    <row r="58" spans="1:21" ht="21" x14ac:dyDescent="0.25">
      <c r="A58" s="2" t="s">
        <v>163</v>
      </c>
      <c r="C58" s="1">
        <v>0</v>
      </c>
      <c r="E58" s="1">
        <v>0</v>
      </c>
      <c r="G58" s="1">
        <v>0</v>
      </c>
      <c r="I58" s="1">
        <f t="shared" si="0"/>
        <v>0</v>
      </c>
      <c r="K58" s="7">
        <f t="shared" si="1"/>
        <v>0</v>
      </c>
      <c r="M58" s="1">
        <v>3913474800</v>
      </c>
      <c r="O58" s="1">
        <v>0</v>
      </c>
      <c r="Q58" s="1">
        <v>1160029662</v>
      </c>
      <c r="S58" s="1">
        <f t="shared" si="2"/>
        <v>5073504462</v>
      </c>
      <c r="U58" s="7">
        <f t="shared" si="3"/>
        <v>4.4568632246068011E-4</v>
      </c>
    </row>
    <row r="59" spans="1:21" ht="21" x14ac:dyDescent="0.25">
      <c r="A59" s="2" t="s">
        <v>194</v>
      </c>
      <c r="C59" s="1">
        <v>0</v>
      </c>
      <c r="E59" s="1">
        <v>0</v>
      </c>
      <c r="G59" s="1">
        <v>0</v>
      </c>
      <c r="I59" s="1">
        <f t="shared" si="0"/>
        <v>0</v>
      </c>
      <c r="K59" s="7">
        <f t="shared" si="1"/>
        <v>0</v>
      </c>
      <c r="M59" s="1">
        <v>0</v>
      </c>
      <c r="O59" s="1">
        <v>0</v>
      </c>
      <c r="Q59" s="1">
        <v>4185819133</v>
      </c>
      <c r="S59" s="1">
        <f t="shared" si="2"/>
        <v>4185819133</v>
      </c>
      <c r="U59" s="7">
        <f t="shared" si="3"/>
        <v>3.6770684836195234E-4</v>
      </c>
    </row>
    <row r="60" spans="1:21" ht="21" x14ac:dyDescent="0.25">
      <c r="A60" s="2" t="s">
        <v>66</v>
      </c>
      <c r="C60" s="1">
        <v>0</v>
      </c>
      <c r="E60" s="1">
        <v>-12972555757</v>
      </c>
      <c r="G60" s="1">
        <v>0</v>
      </c>
      <c r="I60" s="1">
        <f t="shared" si="0"/>
        <v>-12972555757</v>
      </c>
      <c r="K60" s="7">
        <f t="shared" si="1"/>
        <v>5.2296272578109003E-2</v>
      </c>
      <c r="M60" s="1">
        <v>0</v>
      </c>
      <c r="O60" s="1">
        <v>27080071863</v>
      </c>
      <c r="Q60" s="1">
        <v>381261056840</v>
      </c>
      <c r="S60" s="1">
        <f t="shared" si="2"/>
        <v>408341128703</v>
      </c>
      <c r="U60" s="7">
        <f t="shared" si="3"/>
        <v>3.5871074387375468E-2</v>
      </c>
    </row>
    <row r="61" spans="1:21" ht="21" x14ac:dyDescent="0.25">
      <c r="A61" s="2" t="s">
        <v>195</v>
      </c>
      <c r="C61" s="1">
        <v>0</v>
      </c>
      <c r="E61" s="1">
        <v>0</v>
      </c>
      <c r="G61" s="1">
        <v>0</v>
      </c>
      <c r="I61" s="1">
        <f t="shared" si="0"/>
        <v>0</v>
      </c>
      <c r="K61" s="7">
        <f t="shared" si="1"/>
        <v>0</v>
      </c>
      <c r="M61" s="1">
        <v>0</v>
      </c>
      <c r="O61" s="1">
        <v>0</v>
      </c>
      <c r="Q61" s="1">
        <v>-420918002</v>
      </c>
      <c r="S61" s="1">
        <f t="shared" si="2"/>
        <v>-420918002</v>
      </c>
      <c r="U61" s="7">
        <f t="shared" si="3"/>
        <v>-3.6975900538564899E-5</v>
      </c>
    </row>
    <row r="62" spans="1:21" ht="21" x14ac:dyDescent="0.25">
      <c r="A62" s="2" t="s">
        <v>34</v>
      </c>
      <c r="C62" s="1">
        <v>0</v>
      </c>
      <c r="E62" s="1">
        <v>-1443683935</v>
      </c>
      <c r="G62" s="1">
        <v>0</v>
      </c>
      <c r="I62" s="1">
        <f t="shared" si="0"/>
        <v>-1443683935</v>
      </c>
      <c r="K62" s="7">
        <f t="shared" si="1"/>
        <v>5.8199239992210118E-3</v>
      </c>
      <c r="M62" s="1">
        <v>1257300000</v>
      </c>
      <c r="O62" s="1">
        <v>1421962546</v>
      </c>
      <c r="Q62" s="1">
        <v>2737824184</v>
      </c>
      <c r="S62" s="1">
        <f t="shared" si="2"/>
        <v>5417086730</v>
      </c>
      <c r="U62" s="7">
        <f t="shared" si="3"/>
        <v>4.7586859955032226E-4</v>
      </c>
    </row>
    <row r="63" spans="1:21" ht="21" x14ac:dyDescent="0.25">
      <c r="A63" s="2" t="s">
        <v>196</v>
      </c>
      <c r="C63" s="1">
        <v>0</v>
      </c>
      <c r="E63" s="1">
        <v>0</v>
      </c>
      <c r="G63" s="1">
        <v>0</v>
      </c>
      <c r="I63" s="1">
        <f t="shared" si="0"/>
        <v>0</v>
      </c>
      <c r="K63" s="7">
        <f t="shared" si="1"/>
        <v>0</v>
      </c>
      <c r="M63" s="1">
        <v>0</v>
      </c>
      <c r="O63" s="1">
        <v>0</v>
      </c>
      <c r="Q63" s="1">
        <v>1388323588</v>
      </c>
      <c r="S63" s="1">
        <f t="shared" si="2"/>
        <v>1388323588</v>
      </c>
      <c r="U63" s="7">
        <f t="shared" si="3"/>
        <v>1.2195846854093817E-4</v>
      </c>
    </row>
    <row r="64" spans="1:21" ht="21" x14ac:dyDescent="0.25">
      <c r="A64" s="2" t="s">
        <v>40</v>
      </c>
      <c r="C64" s="1">
        <v>286109508</v>
      </c>
      <c r="E64" s="1">
        <v>-1683067009</v>
      </c>
      <c r="G64" s="1">
        <v>0</v>
      </c>
      <c r="I64" s="1">
        <f t="shared" si="0"/>
        <v>-1396957501</v>
      </c>
      <c r="K64" s="7">
        <f t="shared" si="1"/>
        <v>5.6315556950224778E-3</v>
      </c>
      <c r="M64" s="1">
        <v>286109508</v>
      </c>
      <c r="O64" s="1">
        <v>12587289838</v>
      </c>
      <c r="Q64" s="1">
        <v>34667914605</v>
      </c>
      <c r="S64" s="1">
        <f t="shared" si="2"/>
        <v>47541313951</v>
      </c>
      <c r="U64" s="7">
        <f t="shared" si="3"/>
        <v>4.1763072326967471E-3</v>
      </c>
    </row>
    <row r="65" spans="1:21" ht="21" x14ac:dyDescent="0.25">
      <c r="A65" s="2" t="s">
        <v>58</v>
      </c>
      <c r="C65" s="1">
        <v>0</v>
      </c>
      <c r="E65" s="1">
        <v>-2199482707</v>
      </c>
      <c r="G65" s="1">
        <v>0</v>
      </c>
      <c r="I65" s="1">
        <f t="shared" si="0"/>
        <v>-2199482707</v>
      </c>
      <c r="K65" s="7">
        <f t="shared" si="1"/>
        <v>8.8667760872056089E-3</v>
      </c>
      <c r="M65" s="1">
        <v>11760000000</v>
      </c>
      <c r="O65" s="1">
        <v>-22491394218</v>
      </c>
      <c r="Q65" s="1">
        <v>-10188937730</v>
      </c>
      <c r="S65" s="1">
        <f t="shared" si="2"/>
        <v>-20920331948</v>
      </c>
      <c r="U65" s="7">
        <f t="shared" si="3"/>
        <v>-1.8377643856225699E-3</v>
      </c>
    </row>
    <row r="66" spans="1:21" ht="21" x14ac:dyDescent="0.25">
      <c r="A66" s="2" t="s">
        <v>35</v>
      </c>
      <c r="C66" s="1">
        <v>0</v>
      </c>
      <c r="E66" s="1">
        <v>371277675</v>
      </c>
      <c r="G66" s="1">
        <v>0</v>
      </c>
      <c r="I66" s="1">
        <f t="shared" si="0"/>
        <v>371277675</v>
      </c>
      <c r="K66" s="7">
        <f t="shared" si="1"/>
        <v>-1.4967319360712282E-3</v>
      </c>
      <c r="M66" s="1">
        <v>292500000</v>
      </c>
      <c r="O66" s="1">
        <v>638968106</v>
      </c>
      <c r="Q66" s="1">
        <v>421569423</v>
      </c>
      <c r="S66" s="1">
        <f t="shared" si="2"/>
        <v>1353037529</v>
      </c>
      <c r="U66" s="7">
        <f t="shared" si="3"/>
        <v>1.1885873462178416E-4</v>
      </c>
    </row>
    <row r="67" spans="1:21" ht="21" x14ac:dyDescent="0.25">
      <c r="A67" s="2" t="s">
        <v>197</v>
      </c>
      <c r="C67" s="1">
        <v>0</v>
      </c>
      <c r="E67" s="1">
        <v>0</v>
      </c>
      <c r="G67" s="1">
        <v>0</v>
      </c>
      <c r="I67" s="1">
        <f t="shared" si="0"/>
        <v>0</v>
      </c>
      <c r="K67" s="7">
        <f t="shared" si="1"/>
        <v>0</v>
      </c>
      <c r="M67" s="1">
        <v>0</v>
      </c>
      <c r="O67" s="1">
        <v>0</v>
      </c>
      <c r="Q67" s="1">
        <v>1160302114</v>
      </c>
      <c r="S67" s="1">
        <f t="shared" si="2"/>
        <v>1160302114</v>
      </c>
      <c r="U67" s="7">
        <f t="shared" si="3"/>
        <v>1.0192772786646124E-4</v>
      </c>
    </row>
    <row r="68" spans="1:21" ht="21" x14ac:dyDescent="0.25">
      <c r="A68" s="2" t="s">
        <v>77</v>
      </c>
      <c r="C68" s="1">
        <v>0</v>
      </c>
      <c r="E68" s="1">
        <v>-1049313910</v>
      </c>
      <c r="G68" s="1">
        <v>0</v>
      </c>
      <c r="I68" s="1">
        <f t="shared" si="0"/>
        <v>-1049313910</v>
      </c>
      <c r="K68" s="7">
        <f t="shared" si="1"/>
        <v>4.2300998573662433E-3</v>
      </c>
      <c r="M68" s="1">
        <v>0</v>
      </c>
      <c r="O68" s="1">
        <v>20926317015</v>
      </c>
      <c r="Q68" s="1">
        <v>125654091090</v>
      </c>
      <c r="S68" s="1">
        <f t="shared" si="2"/>
        <v>146580408105</v>
      </c>
      <c r="U68" s="7">
        <f t="shared" si="3"/>
        <v>1.2876480847195344E-2</v>
      </c>
    </row>
    <row r="69" spans="1:21" ht="21" x14ac:dyDescent="0.25">
      <c r="A69" s="2" t="s">
        <v>198</v>
      </c>
      <c r="C69" s="1">
        <v>0</v>
      </c>
      <c r="E69" s="1">
        <v>0</v>
      </c>
      <c r="G69" s="1">
        <v>0</v>
      </c>
      <c r="I69" s="1">
        <f t="shared" si="0"/>
        <v>0</v>
      </c>
      <c r="K69" s="7">
        <f t="shared" si="1"/>
        <v>0</v>
      </c>
      <c r="M69" s="1">
        <v>0</v>
      </c>
      <c r="O69" s="1">
        <v>0</v>
      </c>
      <c r="Q69" s="1">
        <v>-1701</v>
      </c>
      <c r="S69" s="1">
        <f t="shared" si="2"/>
        <v>-1701</v>
      </c>
      <c r="U69" s="7">
        <f t="shared" si="3"/>
        <v>-1.4942579437621413E-10</v>
      </c>
    </row>
    <row r="70" spans="1:21" ht="21" x14ac:dyDescent="0.25">
      <c r="A70" s="2" t="s">
        <v>51</v>
      </c>
      <c r="C70" s="1">
        <v>0</v>
      </c>
      <c r="E70" s="1">
        <v>-126688822839</v>
      </c>
      <c r="G70" s="1">
        <v>0</v>
      </c>
      <c r="I70" s="1">
        <f t="shared" si="0"/>
        <v>-126688822839</v>
      </c>
      <c r="K70" s="7">
        <f t="shared" si="1"/>
        <v>0.5107207350573969</v>
      </c>
      <c r="M70" s="1">
        <v>225169334910</v>
      </c>
      <c r="O70" s="1">
        <v>518179684877</v>
      </c>
      <c r="Q70" s="1">
        <v>146142596967</v>
      </c>
      <c r="S70" s="1">
        <f t="shared" si="2"/>
        <v>889491616754</v>
      </c>
      <c r="U70" s="7">
        <f t="shared" si="3"/>
        <v>7.8138148985567007E-2</v>
      </c>
    </row>
    <row r="71" spans="1:21" ht="21" x14ac:dyDescent="0.25">
      <c r="A71" s="2" t="s">
        <v>84</v>
      </c>
      <c r="C71" s="1">
        <v>0</v>
      </c>
      <c r="E71" s="1">
        <v>787570127</v>
      </c>
      <c r="G71" s="1">
        <v>0</v>
      </c>
      <c r="I71" s="1">
        <f t="shared" si="0"/>
        <v>787570127</v>
      </c>
      <c r="K71" s="7">
        <f t="shared" si="1"/>
        <v>-3.1749319723481167E-3</v>
      </c>
      <c r="M71" s="1">
        <v>0</v>
      </c>
      <c r="O71" s="1">
        <v>1756411963</v>
      </c>
      <c r="Q71" s="1">
        <v>-9738562015</v>
      </c>
      <c r="S71" s="1">
        <f t="shared" si="2"/>
        <v>-7982150052</v>
      </c>
      <c r="U71" s="7">
        <f t="shared" si="3"/>
        <v>-7.0119877269267427E-4</v>
      </c>
    </row>
    <row r="72" spans="1:21" ht="21" x14ac:dyDescent="0.25">
      <c r="A72" s="2" t="s">
        <v>75</v>
      </c>
      <c r="C72" s="1">
        <v>0</v>
      </c>
      <c r="E72" s="1">
        <v>1407574800</v>
      </c>
      <c r="G72" s="1">
        <v>0</v>
      </c>
      <c r="I72" s="1">
        <f t="shared" si="0"/>
        <v>1407574800</v>
      </c>
      <c r="K72" s="7">
        <f t="shared" si="1"/>
        <v>-5.674357219482889E-3</v>
      </c>
      <c r="M72" s="1">
        <v>0</v>
      </c>
      <c r="O72" s="1">
        <v>4463361315</v>
      </c>
      <c r="Q72" s="1">
        <v>3580645018</v>
      </c>
      <c r="S72" s="1">
        <f t="shared" si="2"/>
        <v>8044006333</v>
      </c>
      <c r="U72" s="7">
        <f t="shared" si="3"/>
        <v>7.0663259040318772E-4</v>
      </c>
    </row>
    <row r="73" spans="1:21" ht="21" x14ac:dyDescent="0.25">
      <c r="A73" s="2" t="s">
        <v>199</v>
      </c>
      <c r="C73" s="1">
        <v>0</v>
      </c>
      <c r="E73" s="1">
        <v>0</v>
      </c>
      <c r="G73" s="1">
        <v>0</v>
      </c>
      <c r="I73" s="1">
        <f t="shared" ref="I73:I117" si="4">+G73+E73+C73</f>
        <v>0</v>
      </c>
      <c r="K73" s="7">
        <f t="shared" ref="K73:K136" si="5">+I73/$I$147</f>
        <v>0</v>
      </c>
      <c r="M73" s="1">
        <v>0</v>
      </c>
      <c r="O73" s="1">
        <v>0</v>
      </c>
      <c r="Q73" s="1">
        <v>0</v>
      </c>
      <c r="S73" s="1">
        <f t="shared" ref="S73:S136" si="6">+Q73+O73+M73</f>
        <v>0</v>
      </c>
      <c r="U73" s="7">
        <f t="shared" ref="U73:U136" si="7">+S73/$S$147</f>
        <v>0</v>
      </c>
    </row>
    <row r="74" spans="1:21" ht="21" x14ac:dyDescent="0.25">
      <c r="A74" s="2" t="s">
        <v>200</v>
      </c>
      <c r="C74" s="1">
        <v>0</v>
      </c>
      <c r="E74" s="1">
        <v>0</v>
      </c>
      <c r="G74" s="1">
        <v>0</v>
      </c>
      <c r="I74" s="1">
        <f t="shared" si="4"/>
        <v>0</v>
      </c>
      <c r="K74" s="7">
        <f t="shared" si="5"/>
        <v>0</v>
      </c>
      <c r="M74" s="1">
        <v>0</v>
      </c>
      <c r="O74" s="1">
        <v>0</v>
      </c>
      <c r="Q74" s="1">
        <v>295191193039</v>
      </c>
      <c r="S74" s="1">
        <f t="shared" si="6"/>
        <v>295191193039</v>
      </c>
      <c r="U74" s="7">
        <f t="shared" si="7"/>
        <v>2.5931321876963519E-2</v>
      </c>
    </row>
    <row r="75" spans="1:21" ht="21" x14ac:dyDescent="0.25">
      <c r="A75" s="2" t="s">
        <v>48</v>
      </c>
      <c r="C75" s="1">
        <v>0</v>
      </c>
      <c r="E75" s="1">
        <v>-4453053471</v>
      </c>
      <c r="G75" s="1">
        <v>0</v>
      </c>
      <c r="I75" s="1">
        <f t="shared" si="4"/>
        <v>-4453053471</v>
      </c>
      <c r="K75" s="7">
        <f t="shared" si="5"/>
        <v>1.7951597394264367E-2</v>
      </c>
      <c r="M75" s="1">
        <v>7497419040</v>
      </c>
      <c r="O75" s="1">
        <v>8444448384</v>
      </c>
      <c r="Q75" s="1">
        <v>849908905</v>
      </c>
      <c r="S75" s="1">
        <f t="shared" si="6"/>
        <v>16791776329</v>
      </c>
      <c r="U75" s="7">
        <f t="shared" si="7"/>
        <v>1.475087899440643E-3</v>
      </c>
    </row>
    <row r="76" spans="1:21" ht="21" x14ac:dyDescent="0.25">
      <c r="A76" s="2" t="s">
        <v>201</v>
      </c>
      <c r="C76" s="1">
        <v>0</v>
      </c>
      <c r="E76" s="1">
        <v>0</v>
      </c>
      <c r="G76" s="1">
        <v>0</v>
      </c>
      <c r="I76" s="1">
        <f t="shared" si="4"/>
        <v>0</v>
      </c>
      <c r="K76" s="7">
        <f t="shared" si="5"/>
        <v>0</v>
      </c>
      <c r="M76" s="1">
        <v>0</v>
      </c>
      <c r="O76" s="1">
        <v>0</v>
      </c>
      <c r="Q76" s="1">
        <v>-1011801747</v>
      </c>
      <c r="S76" s="1">
        <f t="shared" si="6"/>
        <v>-1011801747</v>
      </c>
      <c r="U76" s="7">
        <f t="shared" si="7"/>
        <v>-8.8882586594189435E-5</v>
      </c>
    </row>
    <row r="77" spans="1:21" ht="21" x14ac:dyDescent="0.25">
      <c r="A77" s="2" t="s">
        <v>161</v>
      </c>
      <c r="C77" s="1">
        <v>0</v>
      </c>
      <c r="E77" s="1">
        <v>0</v>
      </c>
      <c r="G77" s="1">
        <v>0</v>
      </c>
      <c r="I77" s="1">
        <f t="shared" si="4"/>
        <v>0</v>
      </c>
      <c r="K77" s="7">
        <f t="shared" si="5"/>
        <v>0</v>
      </c>
      <c r="M77" s="1">
        <v>14984866013</v>
      </c>
      <c r="O77" s="1">
        <v>0</v>
      </c>
      <c r="Q77" s="1">
        <v>78074455546</v>
      </c>
      <c r="S77" s="1">
        <f t="shared" si="6"/>
        <v>93059321559</v>
      </c>
      <c r="U77" s="7">
        <f t="shared" si="7"/>
        <v>8.1748753956879042E-3</v>
      </c>
    </row>
    <row r="78" spans="1:21" ht="21" x14ac:dyDescent="0.25">
      <c r="A78" s="2" t="s">
        <v>72</v>
      </c>
      <c r="C78" s="1">
        <v>0</v>
      </c>
      <c r="E78" s="1">
        <v>-18857761966</v>
      </c>
      <c r="G78" s="1">
        <v>0</v>
      </c>
      <c r="I78" s="1">
        <f t="shared" si="4"/>
        <v>-18857761966</v>
      </c>
      <c r="K78" s="7">
        <f t="shared" si="5"/>
        <v>7.6021308249523897E-2</v>
      </c>
      <c r="M78" s="1">
        <v>0</v>
      </c>
      <c r="O78" s="1">
        <v>-41739576247</v>
      </c>
      <c r="Q78" s="1">
        <v>-1534</v>
      </c>
      <c r="S78" s="1">
        <f t="shared" si="6"/>
        <v>-41739577781</v>
      </c>
      <c r="U78" s="7">
        <f t="shared" si="7"/>
        <v>-3.6666487753402128E-3</v>
      </c>
    </row>
    <row r="79" spans="1:21" ht="21" x14ac:dyDescent="0.25">
      <c r="A79" s="2" t="s">
        <v>202</v>
      </c>
      <c r="C79" s="1">
        <v>0</v>
      </c>
      <c r="E79" s="1">
        <v>0</v>
      </c>
      <c r="G79" s="1">
        <v>0</v>
      </c>
      <c r="I79" s="1">
        <f t="shared" si="4"/>
        <v>0</v>
      </c>
      <c r="K79" s="7">
        <f t="shared" si="5"/>
        <v>0</v>
      </c>
      <c r="M79" s="1">
        <v>0</v>
      </c>
      <c r="O79" s="1">
        <v>0</v>
      </c>
      <c r="Q79" s="1">
        <v>92128835854</v>
      </c>
      <c r="S79" s="1">
        <f t="shared" si="6"/>
        <v>92128835854</v>
      </c>
      <c r="U79" s="7">
        <f t="shared" si="7"/>
        <v>8.0931360860904099E-3</v>
      </c>
    </row>
    <row r="80" spans="1:21" ht="21" x14ac:dyDescent="0.25">
      <c r="A80" s="2" t="s">
        <v>203</v>
      </c>
      <c r="C80" s="1">
        <v>0</v>
      </c>
      <c r="E80" s="1">
        <v>0</v>
      </c>
      <c r="G80" s="1">
        <v>0</v>
      </c>
      <c r="I80" s="1">
        <f t="shared" si="4"/>
        <v>0</v>
      </c>
      <c r="K80" s="7">
        <f t="shared" si="5"/>
        <v>0</v>
      </c>
      <c r="M80" s="1">
        <v>0</v>
      </c>
      <c r="O80" s="1">
        <v>0</v>
      </c>
      <c r="Q80" s="1">
        <v>15898899943</v>
      </c>
      <c r="S80" s="1">
        <f t="shared" si="6"/>
        <v>15898899943</v>
      </c>
      <c r="U80" s="7">
        <f t="shared" si="7"/>
        <v>1.3966524125165905E-3</v>
      </c>
    </row>
    <row r="81" spans="1:21" ht="21" x14ac:dyDescent="0.25">
      <c r="A81" s="2" t="s">
        <v>76</v>
      </c>
      <c r="C81" s="1">
        <v>0</v>
      </c>
      <c r="E81" s="1">
        <v>-8896644577</v>
      </c>
      <c r="G81" s="1">
        <v>0</v>
      </c>
      <c r="I81" s="1">
        <f t="shared" si="4"/>
        <v>-8896644577</v>
      </c>
      <c r="K81" s="7">
        <f t="shared" si="5"/>
        <v>3.5865049150264158E-2</v>
      </c>
      <c r="M81" s="1">
        <v>0</v>
      </c>
      <c r="O81" s="1">
        <v>-78551864347</v>
      </c>
      <c r="Q81" s="1">
        <v>-5760</v>
      </c>
      <c r="S81" s="1">
        <f t="shared" si="6"/>
        <v>-78551870107</v>
      </c>
      <c r="U81" s="7">
        <f t="shared" si="7"/>
        <v>-6.9004559614789318E-3</v>
      </c>
    </row>
    <row r="82" spans="1:21" ht="21" x14ac:dyDescent="0.25">
      <c r="A82" s="2" t="s">
        <v>78</v>
      </c>
      <c r="C82" s="1">
        <v>0</v>
      </c>
      <c r="E82" s="1">
        <v>-12447806875</v>
      </c>
      <c r="G82" s="1">
        <v>0</v>
      </c>
      <c r="I82" s="1">
        <f t="shared" si="4"/>
        <v>-12447806875</v>
      </c>
      <c r="K82" s="7">
        <f t="shared" si="5"/>
        <v>5.0180852064050159E-2</v>
      </c>
      <c r="M82" s="1">
        <v>19081497289</v>
      </c>
      <c r="O82" s="1">
        <v>3295666357</v>
      </c>
      <c r="Q82" s="1">
        <v>0</v>
      </c>
      <c r="S82" s="1">
        <f t="shared" si="6"/>
        <v>22377163646</v>
      </c>
      <c r="U82" s="7">
        <f t="shared" si="7"/>
        <v>1.9657410074603704E-3</v>
      </c>
    </row>
    <row r="83" spans="1:21" ht="21" x14ac:dyDescent="0.25">
      <c r="A83" s="2" t="s">
        <v>15</v>
      </c>
      <c r="C83" s="1">
        <v>10703153015</v>
      </c>
      <c r="E83" s="1">
        <v>-12071668128</v>
      </c>
      <c r="G83" s="1">
        <v>0</v>
      </c>
      <c r="I83" s="1">
        <f t="shared" si="4"/>
        <v>-1368515113</v>
      </c>
      <c r="K83" s="7">
        <f t="shared" si="5"/>
        <v>5.516895877521388E-3</v>
      </c>
      <c r="M83" s="1">
        <v>10703153015</v>
      </c>
      <c r="O83" s="1">
        <v>15999682658</v>
      </c>
      <c r="Q83" s="1">
        <v>0</v>
      </c>
      <c r="S83" s="1">
        <f t="shared" si="6"/>
        <v>26702835673</v>
      </c>
      <c r="U83" s="7">
        <f t="shared" si="7"/>
        <v>2.345733352460631E-3</v>
      </c>
    </row>
    <row r="84" spans="1:21" ht="21" x14ac:dyDescent="0.25">
      <c r="A84" s="2" t="s">
        <v>81</v>
      </c>
      <c r="C84" s="1">
        <v>0</v>
      </c>
      <c r="E84" s="1">
        <v>-1114591882</v>
      </c>
      <c r="G84" s="1">
        <v>0</v>
      </c>
      <c r="I84" s="1">
        <f t="shared" si="4"/>
        <v>-1114591882</v>
      </c>
      <c r="K84" s="7">
        <f t="shared" si="5"/>
        <v>4.4932549889382225E-3</v>
      </c>
      <c r="M84" s="1">
        <v>3563417342</v>
      </c>
      <c r="O84" s="1">
        <v>-5339161316</v>
      </c>
      <c r="Q84" s="1">
        <v>0</v>
      </c>
      <c r="S84" s="1">
        <f t="shared" si="6"/>
        <v>-1775743974</v>
      </c>
      <c r="U84" s="7">
        <f t="shared" si="7"/>
        <v>-1.559917424595681E-4</v>
      </c>
    </row>
    <row r="85" spans="1:21" ht="21" x14ac:dyDescent="0.25">
      <c r="A85" s="2" t="s">
        <v>37</v>
      </c>
      <c r="C85" s="1">
        <v>0</v>
      </c>
      <c r="E85" s="1">
        <v>353632770</v>
      </c>
      <c r="G85" s="1">
        <v>0</v>
      </c>
      <c r="I85" s="1">
        <f t="shared" si="4"/>
        <v>353632770</v>
      </c>
      <c r="K85" s="7">
        <f t="shared" si="5"/>
        <v>-1.4256000189085739E-3</v>
      </c>
      <c r="M85" s="1">
        <v>6563383507</v>
      </c>
      <c r="O85" s="1">
        <v>-752615340</v>
      </c>
      <c r="Q85" s="1">
        <v>0</v>
      </c>
      <c r="S85" s="1">
        <f t="shared" si="6"/>
        <v>5810768167</v>
      </c>
      <c r="U85" s="7">
        <f t="shared" si="7"/>
        <v>5.1045188082891988E-4</v>
      </c>
    </row>
    <row r="86" spans="1:21" ht="21" x14ac:dyDescent="0.25">
      <c r="A86" s="2" t="s">
        <v>25</v>
      </c>
      <c r="C86" s="1">
        <v>0</v>
      </c>
      <c r="E86" s="1">
        <v>-45222266131</v>
      </c>
      <c r="G86" s="1">
        <v>0</v>
      </c>
      <c r="I86" s="1">
        <f t="shared" si="4"/>
        <v>-45222266131</v>
      </c>
      <c r="K86" s="7">
        <f t="shared" si="5"/>
        <v>0.18230455127629194</v>
      </c>
      <c r="M86" s="1">
        <v>125896718000</v>
      </c>
      <c r="O86" s="1">
        <v>247284957138</v>
      </c>
      <c r="Q86" s="1">
        <v>0</v>
      </c>
      <c r="S86" s="1">
        <f t="shared" si="6"/>
        <v>373181675138</v>
      </c>
      <c r="U86" s="7">
        <f t="shared" si="7"/>
        <v>3.2782462230536116E-2</v>
      </c>
    </row>
    <row r="87" spans="1:21" ht="21" x14ac:dyDescent="0.25">
      <c r="A87" s="2" t="s">
        <v>74</v>
      </c>
      <c r="C87" s="1">
        <v>0</v>
      </c>
      <c r="E87" s="1">
        <v>25534181833</v>
      </c>
      <c r="G87" s="1">
        <v>0</v>
      </c>
      <c r="I87" s="1">
        <f t="shared" si="4"/>
        <v>25534181833</v>
      </c>
      <c r="K87" s="7">
        <f t="shared" si="5"/>
        <v>-0.10293596406220996</v>
      </c>
      <c r="M87" s="1">
        <v>48670142400</v>
      </c>
      <c r="O87" s="1">
        <v>129283594335</v>
      </c>
      <c r="Q87" s="1">
        <v>0</v>
      </c>
      <c r="S87" s="1">
        <f t="shared" si="6"/>
        <v>177953736735</v>
      </c>
      <c r="U87" s="7">
        <f t="shared" si="7"/>
        <v>1.56324976330647E-2</v>
      </c>
    </row>
    <row r="88" spans="1:21" ht="21" x14ac:dyDescent="0.25">
      <c r="A88" s="2" t="s">
        <v>27</v>
      </c>
      <c r="C88" s="1">
        <v>0</v>
      </c>
      <c r="E88" s="1">
        <v>4536300431</v>
      </c>
      <c r="G88" s="1">
        <v>0</v>
      </c>
      <c r="I88" s="1">
        <f t="shared" si="4"/>
        <v>4536300431</v>
      </c>
      <c r="K88" s="7">
        <f t="shared" si="5"/>
        <v>-1.8287190919010623E-2</v>
      </c>
      <c r="M88" s="1">
        <v>25585383789</v>
      </c>
      <c r="O88" s="1">
        <v>-28198796860</v>
      </c>
      <c r="Q88" s="1">
        <v>0</v>
      </c>
      <c r="S88" s="1">
        <f t="shared" si="6"/>
        <v>-2613413071</v>
      </c>
      <c r="U88" s="7">
        <f t="shared" si="7"/>
        <v>-2.2957749804077384E-4</v>
      </c>
    </row>
    <row r="89" spans="1:21" ht="21" x14ac:dyDescent="0.25">
      <c r="A89" s="2" t="s">
        <v>28</v>
      </c>
      <c r="C89" s="1">
        <v>0</v>
      </c>
      <c r="E89" s="1">
        <v>-1509402</v>
      </c>
      <c r="G89" s="1">
        <v>0</v>
      </c>
      <c r="I89" s="1">
        <f t="shared" si="4"/>
        <v>-1509402</v>
      </c>
      <c r="K89" s="7">
        <f t="shared" si="5"/>
        <v>6.0848532779941158E-6</v>
      </c>
      <c r="M89" s="1">
        <v>0</v>
      </c>
      <c r="O89" s="1">
        <v>-17704357</v>
      </c>
      <c r="Q89" s="1">
        <v>0</v>
      </c>
      <c r="S89" s="1">
        <f t="shared" si="6"/>
        <v>-17704357</v>
      </c>
      <c r="U89" s="7">
        <f t="shared" si="7"/>
        <v>-1.5552543260700101E-6</v>
      </c>
    </row>
    <row r="90" spans="1:21" ht="21" x14ac:dyDescent="0.25">
      <c r="A90" s="2" t="s">
        <v>41</v>
      </c>
      <c r="C90" s="1">
        <v>0</v>
      </c>
      <c r="E90" s="1">
        <v>36393796050</v>
      </c>
      <c r="G90" s="1">
        <v>0</v>
      </c>
      <c r="I90" s="1">
        <f t="shared" si="4"/>
        <v>36393796050</v>
      </c>
      <c r="K90" s="7">
        <f t="shared" si="5"/>
        <v>-0.14671433401671113</v>
      </c>
      <c r="M90" s="1">
        <v>0</v>
      </c>
      <c r="O90" s="1">
        <v>115798441978</v>
      </c>
      <c r="Q90" s="1">
        <v>0</v>
      </c>
      <c r="S90" s="1">
        <f t="shared" si="6"/>
        <v>115798441978</v>
      </c>
      <c r="U90" s="7">
        <f t="shared" si="7"/>
        <v>1.0172412804286062E-2</v>
      </c>
    </row>
    <row r="91" spans="1:21" ht="21" x14ac:dyDescent="0.25">
      <c r="A91" s="2" t="s">
        <v>43</v>
      </c>
      <c r="C91" s="1">
        <v>0</v>
      </c>
      <c r="E91" s="1">
        <v>-181592894</v>
      </c>
      <c r="G91" s="1">
        <v>0</v>
      </c>
      <c r="I91" s="1">
        <f t="shared" si="4"/>
        <v>-181592894</v>
      </c>
      <c r="K91" s="7">
        <f t="shared" si="5"/>
        <v>7.3205555333591583E-4</v>
      </c>
      <c r="M91" s="1">
        <v>0</v>
      </c>
      <c r="O91" s="1">
        <v>324906217</v>
      </c>
      <c r="Q91" s="1">
        <v>0</v>
      </c>
      <c r="S91" s="1">
        <f t="shared" si="6"/>
        <v>324906217</v>
      </c>
      <c r="U91" s="7">
        <f t="shared" si="7"/>
        <v>2.8541663476187893E-5</v>
      </c>
    </row>
    <row r="92" spans="1:21" ht="21" x14ac:dyDescent="0.25">
      <c r="A92" s="2" t="s">
        <v>82</v>
      </c>
      <c r="C92" s="1">
        <v>0</v>
      </c>
      <c r="E92" s="1">
        <v>-2402746131</v>
      </c>
      <c r="G92" s="1">
        <v>0</v>
      </c>
      <c r="I92" s="1">
        <f t="shared" si="4"/>
        <v>-2402746131</v>
      </c>
      <c r="K92" s="7">
        <f t="shared" si="5"/>
        <v>9.6861920624214289E-3</v>
      </c>
      <c r="M92" s="1">
        <v>0</v>
      </c>
      <c r="O92" s="1">
        <v>9041004516</v>
      </c>
      <c r="Q92" s="1">
        <v>0</v>
      </c>
      <c r="S92" s="1">
        <f t="shared" si="6"/>
        <v>9041004516</v>
      </c>
      <c r="U92" s="7">
        <f t="shared" si="7"/>
        <v>7.9421474530407964E-4</v>
      </c>
    </row>
    <row r="93" spans="1:21" ht="21" x14ac:dyDescent="0.25">
      <c r="A93" s="2" t="s">
        <v>62</v>
      </c>
      <c r="C93" s="1">
        <v>0</v>
      </c>
      <c r="E93" s="1">
        <v>-26775146298</v>
      </c>
      <c r="G93" s="1">
        <v>0</v>
      </c>
      <c r="I93" s="1">
        <f t="shared" si="4"/>
        <v>-26775146298</v>
      </c>
      <c r="K93" s="7">
        <f t="shared" si="5"/>
        <v>0.10793866492833408</v>
      </c>
      <c r="M93" s="1">
        <v>0</v>
      </c>
      <c r="O93" s="1">
        <v>31378659444</v>
      </c>
      <c r="Q93" s="1">
        <v>0</v>
      </c>
      <c r="S93" s="1">
        <f t="shared" si="6"/>
        <v>31378659444</v>
      </c>
      <c r="U93" s="7">
        <f t="shared" si="7"/>
        <v>2.7564850757674274E-3</v>
      </c>
    </row>
    <row r="94" spans="1:21" ht="21" x14ac:dyDescent="0.25">
      <c r="A94" s="2" t="s">
        <v>71</v>
      </c>
      <c r="C94" s="1">
        <v>0</v>
      </c>
      <c r="E94" s="1">
        <v>-17130310635</v>
      </c>
      <c r="G94" s="1">
        <v>0</v>
      </c>
      <c r="I94" s="1">
        <f t="shared" si="4"/>
        <v>-17130310635</v>
      </c>
      <c r="K94" s="7">
        <f t="shared" si="5"/>
        <v>6.9057432559674101E-2</v>
      </c>
      <c r="M94" s="1">
        <v>0</v>
      </c>
      <c r="O94" s="1">
        <v>-25542611181</v>
      </c>
      <c r="Q94" s="1">
        <v>0</v>
      </c>
      <c r="S94" s="1">
        <f t="shared" si="6"/>
        <v>-25542611181</v>
      </c>
      <c r="U94" s="7">
        <f t="shared" si="7"/>
        <v>-2.2438124433648995E-3</v>
      </c>
    </row>
    <row r="95" spans="1:21" ht="21" x14ac:dyDescent="0.25">
      <c r="A95" s="2" t="s">
        <v>61</v>
      </c>
      <c r="C95" s="1">
        <v>0</v>
      </c>
      <c r="E95" s="1">
        <v>-19721203424</v>
      </c>
      <c r="G95" s="1">
        <v>0</v>
      </c>
      <c r="I95" s="1">
        <f t="shared" si="4"/>
        <v>-19721203424</v>
      </c>
      <c r="K95" s="7">
        <f t="shared" si="5"/>
        <v>7.9502100368566614E-2</v>
      </c>
      <c r="M95" s="1">
        <v>0</v>
      </c>
      <c r="O95" s="1">
        <v>-32580011931</v>
      </c>
      <c r="Q95" s="1">
        <v>0</v>
      </c>
      <c r="S95" s="1">
        <f t="shared" si="6"/>
        <v>-32580011931</v>
      </c>
      <c r="U95" s="7">
        <f t="shared" si="7"/>
        <v>-2.8620189086279888E-3</v>
      </c>
    </row>
    <row r="96" spans="1:21" ht="21" x14ac:dyDescent="0.25">
      <c r="A96" s="2" t="s">
        <v>63</v>
      </c>
      <c r="C96" s="1">
        <v>0</v>
      </c>
      <c r="E96" s="1">
        <v>-5796779890</v>
      </c>
      <c r="G96" s="1">
        <v>0</v>
      </c>
      <c r="I96" s="1">
        <f t="shared" si="4"/>
        <v>-5796779890</v>
      </c>
      <c r="K96" s="7">
        <f t="shared" si="5"/>
        <v>2.3368562593316339E-2</v>
      </c>
      <c r="M96" s="1">
        <v>0</v>
      </c>
      <c r="O96" s="1">
        <v>99944481</v>
      </c>
      <c r="Q96" s="1">
        <v>0</v>
      </c>
      <c r="S96" s="1">
        <f t="shared" si="6"/>
        <v>99944481</v>
      </c>
      <c r="U96" s="7">
        <f t="shared" si="7"/>
        <v>8.7797080934411767E-6</v>
      </c>
    </row>
    <row r="97" spans="1:21" ht="21" x14ac:dyDescent="0.25">
      <c r="A97" s="2" t="s">
        <v>70</v>
      </c>
      <c r="C97" s="1">
        <v>0</v>
      </c>
      <c r="E97" s="1">
        <v>-57092699894</v>
      </c>
      <c r="G97" s="1">
        <v>0</v>
      </c>
      <c r="I97" s="1">
        <f t="shared" si="4"/>
        <v>-57092699894</v>
      </c>
      <c r="K97" s="7">
        <f t="shared" si="5"/>
        <v>0.23015783873318058</v>
      </c>
      <c r="M97" s="1">
        <v>0</v>
      </c>
      <c r="O97" s="1">
        <v>-64381510844</v>
      </c>
      <c r="Q97" s="1">
        <v>0</v>
      </c>
      <c r="S97" s="1">
        <f t="shared" si="6"/>
        <v>-64381510844</v>
      </c>
      <c r="U97" s="7">
        <f t="shared" si="7"/>
        <v>-5.655648677839826E-3</v>
      </c>
    </row>
    <row r="98" spans="1:21" ht="21" x14ac:dyDescent="0.25">
      <c r="A98" s="2" t="s">
        <v>16</v>
      </c>
      <c r="C98" s="1">
        <v>0</v>
      </c>
      <c r="E98" s="1">
        <v>-40947366714</v>
      </c>
      <c r="G98" s="1">
        <v>0</v>
      </c>
      <c r="I98" s="1">
        <f t="shared" si="4"/>
        <v>-40947366714</v>
      </c>
      <c r="K98" s="7">
        <f t="shared" si="5"/>
        <v>0.16507114643740373</v>
      </c>
      <c r="M98" s="1">
        <v>0</v>
      </c>
      <c r="O98" s="1">
        <v>86739789831</v>
      </c>
      <c r="Q98" s="1">
        <v>0</v>
      </c>
      <c r="S98" s="1">
        <f t="shared" si="6"/>
        <v>86739789831</v>
      </c>
      <c r="U98" s="7">
        <f t="shared" si="7"/>
        <v>7.6197307463392334E-3</v>
      </c>
    </row>
    <row r="99" spans="1:21" ht="21" x14ac:dyDescent="0.25">
      <c r="A99" s="2" t="s">
        <v>57</v>
      </c>
      <c r="C99" s="1">
        <v>0</v>
      </c>
      <c r="E99" s="1">
        <v>79099784510</v>
      </c>
      <c r="G99" s="1">
        <v>0</v>
      </c>
      <c r="I99" s="1">
        <f t="shared" si="4"/>
        <v>79099784510</v>
      </c>
      <c r="K99" s="7">
        <f t="shared" si="5"/>
        <v>-0.31887501345850983</v>
      </c>
      <c r="M99" s="1">
        <v>0</v>
      </c>
      <c r="O99" s="1">
        <v>245127576670</v>
      </c>
      <c r="Q99" s="1">
        <v>0</v>
      </c>
      <c r="S99" s="1">
        <f t="shared" si="6"/>
        <v>245127576670</v>
      </c>
      <c r="U99" s="7">
        <f t="shared" si="7"/>
        <v>2.1533440839171712E-2</v>
      </c>
    </row>
    <row r="100" spans="1:21" ht="21" x14ac:dyDescent="0.25">
      <c r="A100" s="2" t="s">
        <v>79</v>
      </c>
      <c r="C100" s="1">
        <v>0</v>
      </c>
      <c r="E100" s="1">
        <v>3389884788</v>
      </c>
      <c r="G100" s="1">
        <v>0</v>
      </c>
      <c r="I100" s="1">
        <f t="shared" si="4"/>
        <v>3389884788</v>
      </c>
      <c r="K100" s="7">
        <f t="shared" si="5"/>
        <v>-1.3665644781366519E-2</v>
      </c>
      <c r="M100" s="1">
        <v>0</v>
      </c>
      <c r="O100" s="1">
        <v>85207756820</v>
      </c>
      <c r="Q100" s="1">
        <v>0</v>
      </c>
      <c r="S100" s="1">
        <f t="shared" si="6"/>
        <v>85207756820</v>
      </c>
      <c r="U100" s="7">
        <f t="shared" si="7"/>
        <v>7.4851480010839373E-3</v>
      </c>
    </row>
    <row r="101" spans="1:21" ht="21" x14ac:dyDescent="0.25">
      <c r="A101" s="2" t="s">
        <v>45</v>
      </c>
      <c r="C101" s="1">
        <v>0</v>
      </c>
      <c r="E101" s="1">
        <v>14045723138</v>
      </c>
      <c r="G101" s="1">
        <v>0</v>
      </c>
      <c r="I101" s="1">
        <f t="shared" si="4"/>
        <v>14045723138</v>
      </c>
      <c r="K101" s="7">
        <f t="shared" si="5"/>
        <v>-5.6622532948848017E-2</v>
      </c>
      <c r="M101" s="1">
        <v>0</v>
      </c>
      <c r="O101" s="1">
        <v>13764722590</v>
      </c>
      <c r="Q101" s="1">
        <v>0</v>
      </c>
      <c r="S101" s="1">
        <f t="shared" si="6"/>
        <v>13764722590</v>
      </c>
      <c r="U101" s="7">
        <f t="shared" si="7"/>
        <v>1.2091737844673544E-3</v>
      </c>
    </row>
    <row r="102" spans="1:21" ht="21" x14ac:dyDescent="0.25">
      <c r="A102" s="2" t="s">
        <v>89</v>
      </c>
      <c r="C102" s="1">
        <v>0</v>
      </c>
      <c r="E102" s="1">
        <v>1036756057</v>
      </c>
      <c r="G102" s="1">
        <v>0</v>
      </c>
      <c r="I102" s="1">
        <f t="shared" si="4"/>
        <v>1036756057</v>
      </c>
      <c r="K102" s="7">
        <f t="shared" si="5"/>
        <v>-4.1794753762859098E-3</v>
      </c>
      <c r="M102" s="1">
        <v>0</v>
      </c>
      <c r="O102" s="1">
        <v>1036756057</v>
      </c>
      <c r="Q102" s="1">
        <v>0</v>
      </c>
      <c r="S102" s="1">
        <f t="shared" si="6"/>
        <v>1036756057</v>
      </c>
      <c r="U102" s="7">
        <f t="shared" si="7"/>
        <v>9.1074719219033832E-5</v>
      </c>
    </row>
    <row r="103" spans="1:21" ht="21" x14ac:dyDescent="0.25">
      <c r="A103" s="2" t="s">
        <v>31</v>
      </c>
      <c r="C103" s="1">
        <v>0</v>
      </c>
      <c r="E103" s="1">
        <v>1714736250</v>
      </c>
      <c r="G103" s="1">
        <v>0</v>
      </c>
      <c r="I103" s="1">
        <f t="shared" si="4"/>
        <v>1714736250</v>
      </c>
      <c r="K103" s="7">
        <f t="shared" si="5"/>
        <v>-6.9126173754293675E-3</v>
      </c>
      <c r="M103" s="1">
        <v>0</v>
      </c>
      <c r="O103" s="1">
        <v>19220565024</v>
      </c>
      <c r="Q103" s="1">
        <v>0</v>
      </c>
      <c r="S103" s="1">
        <f t="shared" si="6"/>
        <v>19220565024</v>
      </c>
      <c r="U103" s="7">
        <f t="shared" si="7"/>
        <v>1.6884469118582464E-3</v>
      </c>
    </row>
    <row r="104" spans="1:21" ht="21" x14ac:dyDescent="0.25">
      <c r="A104" s="2" t="s">
        <v>68</v>
      </c>
      <c r="C104" s="1">
        <v>0</v>
      </c>
      <c r="E104" s="1">
        <v>-4075124323</v>
      </c>
      <c r="G104" s="1">
        <v>0</v>
      </c>
      <c r="I104" s="1">
        <f t="shared" si="4"/>
        <v>-4075124323</v>
      </c>
      <c r="K104" s="7">
        <f t="shared" si="5"/>
        <v>1.6428051370701843E-2</v>
      </c>
      <c r="M104" s="1">
        <v>0</v>
      </c>
      <c r="O104" s="1">
        <v>-4636797537</v>
      </c>
      <c r="Q104" s="1">
        <v>0</v>
      </c>
      <c r="S104" s="1">
        <f t="shared" si="6"/>
        <v>-4636797537</v>
      </c>
      <c r="U104" s="7">
        <f t="shared" si="7"/>
        <v>-4.0732343052786489E-4</v>
      </c>
    </row>
    <row r="105" spans="1:21" ht="21" x14ac:dyDescent="0.25">
      <c r="A105" s="2" t="s">
        <v>17</v>
      </c>
      <c r="C105" s="1">
        <v>0</v>
      </c>
      <c r="E105" s="1">
        <v>2106379304</v>
      </c>
      <c r="G105" s="1">
        <v>0</v>
      </c>
      <c r="I105" s="1">
        <f t="shared" si="4"/>
        <v>2106379304</v>
      </c>
      <c r="K105" s="7">
        <f t="shared" si="5"/>
        <v>-8.4914482772935011E-3</v>
      </c>
      <c r="M105" s="1">
        <v>0</v>
      </c>
      <c r="O105" s="1">
        <v>4953433415</v>
      </c>
      <c r="Q105" s="1">
        <v>0</v>
      </c>
      <c r="S105" s="1">
        <f t="shared" si="6"/>
        <v>4953433415</v>
      </c>
      <c r="U105" s="7">
        <f t="shared" si="7"/>
        <v>4.3513857902766501E-4</v>
      </c>
    </row>
    <row r="106" spans="1:21" ht="21" x14ac:dyDescent="0.25">
      <c r="A106" s="2" t="s">
        <v>85</v>
      </c>
      <c r="C106" s="1">
        <v>0</v>
      </c>
      <c r="E106" s="1">
        <v>-5567927531</v>
      </c>
      <c r="G106" s="1">
        <v>0</v>
      </c>
      <c r="I106" s="1">
        <f t="shared" si="4"/>
        <v>-5567927531</v>
      </c>
      <c r="K106" s="7">
        <f t="shared" si="5"/>
        <v>2.2445989927560077E-2</v>
      </c>
      <c r="M106" s="1">
        <v>0</v>
      </c>
      <c r="O106" s="1">
        <v>10155162833</v>
      </c>
      <c r="Q106" s="1">
        <v>0</v>
      </c>
      <c r="S106" s="1">
        <f t="shared" si="6"/>
        <v>10155162833</v>
      </c>
      <c r="U106" s="7">
        <f t="shared" si="7"/>
        <v>8.920889320051912E-4</v>
      </c>
    </row>
    <row r="107" spans="1:21" ht="21" x14ac:dyDescent="0.25">
      <c r="A107" s="2" t="s">
        <v>69</v>
      </c>
      <c r="C107" s="1">
        <v>0</v>
      </c>
      <c r="E107" s="1">
        <v>25377422209</v>
      </c>
      <c r="G107" s="1">
        <v>0</v>
      </c>
      <c r="I107" s="1">
        <f t="shared" si="4"/>
        <v>25377422209</v>
      </c>
      <c r="K107" s="7">
        <f t="shared" si="5"/>
        <v>-0.10230401888660166</v>
      </c>
      <c r="M107" s="1">
        <v>0</v>
      </c>
      <c r="O107" s="1">
        <v>23495814440</v>
      </c>
      <c r="Q107" s="1">
        <v>0</v>
      </c>
      <c r="S107" s="1">
        <f t="shared" si="6"/>
        <v>23495814440</v>
      </c>
      <c r="U107" s="7">
        <f t="shared" si="7"/>
        <v>2.0640098396314654E-3</v>
      </c>
    </row>
    <row r="108" spans="1:21" ht="21" x14ac:dyDescent="0.25">
      <c r="A108" s="2" t="s">
        <v>90</v>
      </c>
      <c r="C108" s="1">
        <v>0</v>
      </c>
      <c r="E108" s="1">
        <v>648998460</v>
      </c>
      <c r="G108" s="1">
        <v>0</v>
      </c>
      <c r="I108" s="1">
        <f t="shared" si="4"/>
        <v>648998460</v>
      </c>
      <c r="K108" s="7">
        <f t="shared" si="5"/>
        <v>-2.6163079197881896E-3</v>
      </c>
      <c r="M108" s="1">
        <v>0</v>
      </c>
      <c r="O108" s="1">
        <v>648998460</v>
      </c>
      <c r="Q108" s="1">
        <v>0</v>
      </c>
      <c r="S108" s="1">
        <f t="shared" si="6"/>
        <v>648998460</v>
      </c>
      <c r="U108" s="7">
        <f t="shared" si="7"/>
        <v>5.7011822712780504E-5</v>
      </c>
    </row>
    <row r="109" spans="1:21" ht="21" x14ac:dyDescent="0.25">
      <c r="A109" s="2" t="s">
        <v>91</v>
      </c>
      <c r="C109" s="1">
        <v>0</v>
      </c>
      <c r="E109" s="1">
        <v>6215824309</v>
      </c>
      <c r="G109" s="1">
        <v>0</v>
      </c>
      <c r="I109" s="1">
        <f t="shared" si="4"/>
        <v>6215824309</v>
      </c>
      <c r="K109" s="7">
        <f t="shared" si="5"/>
        <v>-2.5057856635975147E-2</v>
      </c>
      <c r="M109" s="1">
        <v>0</v>
      </c>
      <c r="O109" s="1">
        <v>6215824309</v>
      </c>
      <c r="Q109" s="1">
        <v>0</v>
      </c>
      <c r="S109" s="1">
        <f t="shared" si="6"/>
        <v>6215824309</v>
      </c>
      <c r="U109" s="7">
        <f t="shared" si="7"/>
        <v>5.4603438276032174E-4</v>
      </c>
    </row>
    <row r="110" spans="1:21" ht="21" x14ac:dyDescent="0.25">
      <c r="A110" s="2" t="s">
        <v>47</v>
      </c>
      <c r="C110" s="1">
        <v>0</v>
      </c>
      <c r="E110" s="1">
        <v>1752938904</v>
      </c>
      <c r="G110" s="1">
        <v>0</v>
      </c>
      <c r="I110" s="1">
        <f t="shared" si="4"/>
        <v>1752938904</v>
      </c>
      <c r="K110" s="7">
        <f t="shared" si="5"/>
        <v>-7.0666237596927872E-3</v>
      </c>
      <c r="M110" s="1">
        <v>0</v>
      </c>
      <c r="O110" s="1">
        <v>85894006279</v>
      </c>
      <c r="Q110" s="1">
        <v>0</v>
      </c>
      <c r="S110" s="1">
        <f t="shared" si="6"/>
        <v>85894006279</v>
      </c>
      <c r="U110" s="7">
        <f t="shared" si="7"/>
        <v>7.5454321695444439E-3</v>
      </c>
    </row>
    <row r="111" spans="1:21" ht="21" x14ac:dyDescent="0.25">
      <c r="A111" s="2" t="s">
        <v>26</v>
      </c>
      <c r="C111" s="1">
        <v>0</v>
      </c>
      <c r="E111" s="1">
        <v>-2606238242</v>
      </c>
      <c r="G111" s="1">
        <v>0</v>
      </c>
      <c r="I111" s="1">
        <f t="shared" si="4"/>
        <v>-2606238242</v>
      </c>
      <c r="K111" s="7">
        <f t="shared" si="5"/>
        <v>1.0506529943691159E-2</v>
      </c>
      <c r="M111" s="1">
        <v>0</v>
      </c>
      <c r="O111" s="1">
        <v>77748667879</v>
      </c>
      <c r="Q111" s="1">
        <v>0</v>
      </c>
      <c r="S111" s="1">
        <f t="shared" si="6"/>
        <v>77748667879</v>
      </c>
      <c r="U111" s="7">
        <f t="shared" si="7"/>
        <v>6.8298979773733209E-3</v>
      </c>
    </row>
    <row r="112" spans="1:21" ht="21" x14ac:dyDescent="0.25">
      <c r="A112" s="2" t="s">
        <v>88</v>
      </c>
      <c r="C112" s="1">
        <v>0</v>
      </c>
      <c r="E112" s="1">
        <v>11320505962</v>
      </c>
      <c r="G112" s="1">
        <v>0</v>
      </c>
      <c r="I112" s="1">
        <f t="shared" si="4"/>
        <v>11320505962</v>
      </c>
      <c r="K112" s="7">
        <f t="shared" si="5"/>
        <v>-4.5636363150060505E-2</v>
      </c>
      <c r="M112" s="1">
        <v>0</v>
      </c>
      <c r="O112" s="1">
        <v>11320505962</v>
      </c>
      <c r="Q112" s="1">
        <v>0</v>
      </c>
      <c r="S112" s="1">
        <f t="shared" si="6"/>
        <v>11320505962</v>
      </c>
      <c r="U112" s="7">
        <f t="shared" si="7"/>
        <v>9.9445949212964026E-4</v>
      </c>
    </row>
    <row r="113" spans="1:21" ht="21" x14ac:dyDescent="0.25">
      <c r="A113" s="2" t="s">
        <v>65</v>
      </c>
      <c r="C113" s="1">
        <v>0</v>
      </c>
      <c r="E113" s="1">
        <v>-8328063172</v>
      </c>
      <c r="G113" s="1">
        <v>0</v>
      </c>
      <c r="I113" s="1">
        <f t="shared" si="4"/>
        <v>-8328063172</v>
      </c>
      <c r="K113" s="7">
        <f t="shared" si="5"/>
        <v>3.3572926557329505E-2</v>
      </c>
      <c r="M113" s="1">
        <v>0</v>
      </c>
      <c r="O113" s="1">
        <v>-14693330014</v>
      </c>
      <c r="Q113" s="1">
        <v>0</v>
      </c>
      <c r="S113" s="1">
        <f t="shared" si="6"/>
        <v>-14693330014</v>
      </c>
      <c r="U113" s="7">
        <f t="shared" si="7"/>
        <v>-1.2907480948699704E-3</v>
      </c>
    </row>
    <row r="114" spans="1:21" ht="21" x14ac:dyDescent="0.25">
      <c r="A114" s="2" t="s">
        <v>67</v>
      </c>
      <c r="C114" s="1">
        <v>0</v>
      </c>
      <c r="E114" s="1">
        <v>20336781543</v>
      </c>
      <c r="G114" s="1">
        <v>0</v>
      </c>
      <c r="I114" s="1">
        <f t="shared" si="4"/>
        <v>20336781543</v>
      </c>
      <c r="K114" s="7">
        <f t="shared" si="5"/>
        <v>-8.1983680845642032E-2</v>
      </c>
      <c r="M114" s="1">
        <v>0</v>
      </c>
      <c r="O114" s="1">
        <v>9113360081</v>
      </c>
      <c r="Q114" s="1">
        <v>0</v>
      </c>
      <c r="S114" s="1">
        <f t="shared" si="6"/>
        <v>9113360081</v>
      </c>
      <c r="U114" s="7">
        <f t="shared" si="7"/>
        <v>8.0057088156372969E-4</v>
      </c>
    </row>
    <row r="115" spans="1:21" ht="21" x14ac:dyDescent="0.25">
      <c r="A115" s="2" t="s">
        <v>60</v>
      </c>
      <c r="C115" s="1">
        <v>0</v>
      </c>
      <c r="E115" s="1">
        <v>-43490942757</v>
      </c>
      <c r="G115" s="1">
        <v>0</v>
      </c>
      <c r="I115" s="1">
        <f t="shared" si="4"/>
        <v>-43490942757</v>
      </c>
      <c r="K115" s="7">
        <f t="shared" si="5"/>
        <v>0.1753250662169428</v>
      </c>
      <c r="M115" s="1">
        <v>0</v>
      </c>
      <c r="O115" s="1">
        <v>31849840465</v>
      </c>
      <c r="Q115" s="1">
        <v>0</v>
      </c>
      <c r="S115" s="1">
        <f t="shared" si="6"/>
        <v>31849840465</v>
      </c>
      <c r="U115" s="7">
        <f t="shared" si="7"/>
        <v>2.7978763740378098E-3</v>
      </c>
    </row>
    <row r="116" spans="1:21" ht="21" x14ac:dyDescent="0.25">
      <c r="A116" s="2" t="s">
        <v>18</v>
      </c>
      <c r="C116" s="1">
        <v>0</v>
      </c>
      <c r="E116" s="1">
        <v>-4348688358</v>
      </c>
      <c r="G116" s="1">
        <v>0</v>
      </c>
      <c r="I116" s="1">
        <f t="shared" si="4"/>
        <v>-4348688358</v>
      </c>
      <c r="K116" s="7">
        <f t="shared" si="5"/>
        <v>1.7530870245402584E-2</v>
      </c>
      <c r="M116" s="1">
        <v>0</v>
      </c>
      <c r="O116" s="1">
        <v>-5525099784</v>
      </c>
      <c r="Q116" s="1">
        <v>0</v>
      </c>
      <c r="S116" s="1">
        <f t="shared" si="6"/>
        <v>-5525099784</v>
      </c>
      <c r="U116" s="7">
        <f t="shared" si="7"/>
        <v>-4.8535709831396185E-4</v>
      </c>
    </row>
    <row r="117" spans="1:21" ht="21" x14ac:dyDescent="0.25">
      <c r="A117" s="2" t="s">
        <v>42</v>
      </c>
      <c r="C117" s="1">
        <v>0</v>
      </c>
      <c r="E117" s="1">
        <v>-15281640506</v>
      </c>
      <c r="G117" s="1">
        <v>0</v>
      </c>
      <c r="I117" s="1">
        <f t="shared" si="4"/>
        <v>-15281640506</v>
      </c>
      <c r="K117" s="7">
        <f t="shared" si="5"/>
        <v>6.1604887449507657E-2</v>
      </c>
      <c r="M117" s="1">
        <v>0</v>
      </c>
      <c r="O117" s="1">
        <v>12758058949</v>
      </c>
      <c r="Q117" s="1">
        <v>0</v>
      </c>
      <c r="S117" s="1">
        <f t="shared" si="6"/>
        <v>12758058949</v>
      </c>
      <c r="U117" s="7">
        <f t="shared" si="7"/>
        <v>1.1207425591727763E-3</v>
      </c>
    </row>
    <row r="118" spans="1:21" ht="21" x14ac:dyDescent="0.25">
      <c r="A118" s="2" t="s">
        <v>39</v>
      </c>
      <c r="C118" s="1">
        <v>0</v>
      </c>
      <c r="E118" s="1">
        <v>34638313204</v>
      </c>
      <c r="G118" s="1">
        <v>0</v>
      </c>
      <c r="I118" s="1">
        <f>+G118+E118+C118</f>
        <v>34638313204</v>
      </c>
      <c r="K118" s="7">
        <f t="shared" si="5"/>
        <v>-0.13963745486195611</v>
      </c>
      <c r="M118" s="1">
        <v>0</v>
      </c>
      <c r="O118" s="1">
        <v>0</v>
      </c>
      <c r="Q118" s="1">
        <v>0</v>
      </c>
      <c r="S118" s="1">
        <f t="shared" si="6"/>
        <v>0</v>
      </c>
      <c r="U118" s="7">
        <f t="shared" si="7"/>
        <v>0</v>
      </c>
    </row>
    <row r="119" spans="1:21" ht="21" x14ac:dyDescent="0.25">
      <c r="A119" s="2" t="s">
        <v>258</v>
      </c>
      <c r="C119" s="1">
        <v>0</v>
      </c>
      <c r="E119" s="1">
        <v>-182293259311</v>
      </c>
      <c r="G119" s="1">
        <v>0</v>
      </c>
      <c r="I119" s="1">
        <f t="shared" ref="I119:I146" si="8">+G119+E119+C119</f>
        <v>-182293259311</v>
      </c>
      <c r="K119" s="7">
        <f t="shared" si="5"/>
        <v>0.73487893647601477</v>
      </c>
      <c r="M119" s="1">
        <v>0</v>
      </c>
      <c r="O119" s="1">
        <v>0</v>
      </c>
      <c r="Q119" s="1">
        <v>0</v>
      </c>
      <c r="S119" s="1">
        <f t="shared" si="6"/>
        <v>0</v>
      </c>
      <c r="U119" s="7">
        <f t="shared" si="7"/>
        <v>0</v>
      </c>
    </row>
    <row r="120" spans="1:21" ht="21" x14ac:dyDescent="0.25">
      <c r="A120" s="2" t="s">
        <v>254</v>
      </c>
      <c r="C120" s="1">
        <v>0</v>
      </c>
      <c r="E120" s="1">
        <v>1308426100</v>
      </c>
      <c r="G120" s="1">
        <v>0</v>
      </c>
      <c r="I120" s="1">
        <f t="shared" si="8"/>
        <v>1308426100</v>
      </c>
      <c r="K120" s="7">
        <f t="shared" si="5"/>
        <v>-5.2746589997880334E-3</v>
      </c>
      <c r="M120" s="1">
        <v>0</v>
      </c>
      <c r="O120" s="1">
        <v>1308426100</v>
      </c>
      <c r="Q120" s="1">
        <v>0</v>
      </c>
      <c r="S120" s="1">
        <f t="shared" si="6"/>
        <v>1308426100</v>
      </c>
      <c r="U120" s="7">
        <f t="shared" si="7"/>
        <v>1.1493980562908394E-4</v>
      </c>
    </row>
    <row r="121" spans="1:21" ht="21" x14ac:dyDescent="0.25">
      <c r="A121" s="2" t="s">
        <v>255</v>
      </c>
      <c r="C121" s="1">
        <v>0</v>
      </c>
      <c r="E121" s="1">
        <v>39134355390</v>
      </c>
      <c r="G121" s="1">
        <v>0</v>
      </c>
      <c r="I121" s="1">
        <f t="shared" si="8"/>
        <v>39134355390</v>
      </c>
      <c r="K121" s="7">
        <f t="shared" si="5"/>
        <v>-0.15776235269134942</v>
      </c>
      <c r="M121" s="1">
        <v>0</v>
      </c>
      <c r="O121" s="1">
        <v>40956127390</v>
      </c>
      <c r="Q121" s="1">
        <v>0</v>
      </c>
      <c r="S121" s="1">
        <f t="shared" si="6"/>
        <v>40956127390</v>
      </c>
      <c r="U121" s="7">
        <f t="shared" si="7"/>
        <v>3.597825908185874E-3</v>
      </c>
    </row>
    <row r="122" spans="1:21" ht="21" x14ac:dyDescent="0.25">
      <c r="A122" s="2" t="s">
        <v>256</v>
      </c>
      <c r="C122" s="1">
        <v>0</v>
      </c>
      <c r="E122" s="1">
        <v>116651750</v>
      </c>
      <c r="G122" s="1">
        <v>0</v>
      </c>
      <c r="I122" s="1">
        <f t="shared" si="8"/>
        <v>116651750</v>
      </c>
      <c r="K122" s="7">
        <f t="shared" si="5"/>
        <v>-4.7025827670246236E-4</v>
      </c>
      <c r="M122" s="1">
        <v>0</v>
      </c>
      <c r="O122" s="1">
        <v>116651750</v>
      </c>
      <c r="Q122" s="1">
        <v>0</v>
      </c>
      <c r="S122" s="1">
        <f t="shared" si="6"/>
        <v>116651750</v>
      </c>
      <c r="U122" s="7">
        <f t="shared" si="7"/>
        <v>1.0247372374559399E-5</v>
      </c>
    </row>
    <row r="123" spans="1:21" ht="21" x14ac:dyDescent="0.25">
      <c r="A123" s="2" t="s">
        <v>231</v>
      </c>
      <c r="C123" s="1">
        <v>0</v>
      </c>
      <c r="E123" s="1">
        <v>0</v>
      </c>
      <c r="G123" s="1">
        <v>0</v>
      </c>
      <c r="I123" s="1">
        <f t="shared" si="8"/>
        <v>0</v>
      </c>
      <c r="K123" s="7">
        <f t="shared" si="5"/>
        <v>0</v>
      </c>
      <c r="M123" s="1">
        <v>0</v>
      </c>
      <c r="O123" s="1">
        <v>0</v>
      </c>
      <c r="Q123" s="1">
        <v>-96838334</v>
      </c>
      <c r="S123" s="1">
        <f t="shared" si="6"/>
        <v>-96838334</v>
      </c>
      <c r="U123" s="7">
        <f t="shared" si="7"/>
        <v>-8.5068459635621084E-6</v>
      </c>
    </row>
    <row r="124" spans="1:21" ht="21" x14ac:dyDescent="0.25">
      <c r="A124" s="2" t="s">
        <v>232</v>
      </c>
      <c r="C124" s="1">
        <v>0</v>
      </c>
      <c r="E124" s="1">
        <v>0</v>
      </c>
      <c r="G124" s="1">
        <v>0</v>
      </c>
      <c r="I124" s="1">
        <f t="shared" si="8"/>
        <v>0</v>
      </c>
      <c r="K124" s="7">
        <f t="shared" si="5"/>
        <v>0</v>
      </c>
      <c r="M124" s="1">
        <v>0</v>
      </c>
      <c r="O124" s="1">
        <v>0</v>
      </c>
      <c r="Q124" s="1">
        <v>-428634781</v>
      </c>
      <c r="S124" s="1">
        <f t="shared" si="6"/>
        <v>-428634781</v>
      </c>
      <c r="U124" s="7">
        <f t="shared" si="7"/>
        <v>-3.7653787565079118E-5</v>
      </c>
    </row>
    <row r="125" spans="1:21" ht="21" x14ac:dyDescent="0.25">
      <c r="A125" s="2" t="s">
        <v>233</v>
      </c>
      <c r="C125" s="1">
        <v>0</v>
      </c>
      <c r="E125" s="1">
        <v>0</v>
      </c>
      <c r="G125" s="1">
        <v>0</v>
      </c>
      <c r="I125" s="1">
        <f t="shared" si="8"/>
        <v>0</v>
      </c>
      <c r="K125" s="7">
        <f t="shared" si="5"/>
        <v>0</v>
      </c>
      <c r="M125" s="1">
        <v>0</v>
      </c>
      <c r="O125" s="1">
        <v>0</v>
      </c>
      <c r="Q125" s="1">
        <v>1014843642</v>
      </c>
      <c r="S125" s="1">
        <f t="shared" si="6"/>
        <v>1014843642</v>
      </c>
      <c r="U125" s="7">
        <f t="shared" si="7"/>
        <v>8.9149804452381116E-5</v>
      </c>
    </row>
    <row r="126" spans="1:21" ht="21" x14ac:dyDescent="0.25">
      <c r="A126" s="2" t="s">
        <v>234</v>
      </c>
      <c r="C126" s="1">
        <v>0</v>
      </c>
      <c r="E126" s="1">
        <v>0</v>
      </c>
      <c r="G126" s="1">
        <v>0</v>
      </c>
      <c r="I126" s="1">
        <f t="shared" si="8"/>
        <v>0</v>
      </c>
      <c r="K126" s="7">
        <f t="shared" si="5"/>
        <v>0</v>
      </c>
      <c r="M126" s="1">
        <v>0</v>
      </c>
      <c r="O126" s="1">
        <v>0</v>
      </c>
      <c r="Q126" s="1">
        <v>2264287800</v>
      </c>
      <c r="S126" s="1">
        <f t="shared" si="6"/>
        <v>2264287800</v>
      </c>
      <c r="U126" s="7">
        <f t="shared" si="7"/>
        <v>1.9890829112955335E-4</v>
      </c>
    </row>
    <row r="127" spans="1:21" ht="21" x14ac:dyDescent="0.25">
      <c r="A127" s="2" t="s">
        <v>235</v>
      </c>
      <c r="C127" s="1">
        <v>0</v>
      </c>
      <c r="E127" s="1">
        <v>0</v>
      </c>
      <c r="G127" s="1">
        <v>0</v>
      </c>
      <c r="I127" s="1">
        <f t="shared" si="8"/>
        <v>0</v>
      </c>
      <c r="K127" s="7">
        <f t="shared" si="5"/>
        <v>0</v>
      </c>
      <c r="M127" s="1">
        <v>0</v>
      </c>
      <c r="O127" s="1">
        <v>0</v>
      </c>
      <c r="Q127" s="1">
        <v>1077218885</v>
      </c>
      <c r="S127" s="1">
        <f t="shared" si="6"/>
        <v>1077218885</v>
      </c>
      <c r="U127" s="7">
        <f t="shared" si="7"/>
        <v>9.4629210821978044E-5</v>
      </c>
    </row>
    <row r="128" spans="1:21" ht="21" x14ac:dyDescent="0.25">
      <c r="A128" s="2" t="s">
        <v>236</v>
      </c>
      <c r="C128" s="1">
        <v>0</v>
      </c>
      <c r="E128" s="1">
        <v>0</v>
      </c>
      <c r="G128" s="1">
        <v>0</v>
      </c>
      <c r="I128" s="1">
        <f t="shared" si="8"/>
        <v>0</v>
      </c>
      <c r="K128" s="7">
        <f t="shared" si="5"/>
        <v>0</v>
      </c>
      <c r="M128" s="1">
        <v>0</v>
      </c>
      <c r="O128" s="1">
        <v>0</v>
      </c>
      <c r="Q128" s="1">
        <v>197466322</v>
      </c>
      <c r="S128" s="1">
        <f t="shared" si="6"/>
        <v>197466322</v>
      </c>
      <c r="U128" s="7">
        <f t="shared" si="7"/>
        <v>1.7346597311816161E-5</v>
      </c>
    </row>
    <row r="129" spans="1:21" ht="21" x14ac:dyDescent="0.25">
      <c r="A129" s="2" t="s">
        <v>237</v>
      </c>
      <c r="C129" s="1">
        <v>0</v>
      </c>
      <c r="E129" s="1">
        <v>0</v>
      </c>
      <c r="G129" s="1">
        <v>0</v>
      </c>
      <c r="I129" s="1">
        <f t="shared" si="8"/>
        <v>0</v>
      </c>
      <c r="K129" s="7">
        <f t="shared" si="5"/>
        <v>0</v>
      </c>
      <c r="M129" s="1">
        <v>0</v>
      </c>
      <c r="O129" s="1">
        <v>0</v>
      </c>
      <c r="Q129" s="1">
        <v>396374609</v>
      </c>
      <c r="S129" s="1">
        <f t="shared" si="6"/>
        <v>396374609</v>
      </c>
      <c r="U129" s="7">
        <f t="shared" si="7"/>
        <v>3.4819865267716797E-5</v>
      </c>
    </row>
    <row r="130" spans="1:21" ht="21" x14ac:dyDescent="0.25">
      <c r="A130" s="2" t="s">
        <v>238</v>
      </c>
      <c r="C130" s="1">
        <v>0</v>
      </c>
      <c r="E130" s="1">
        <v>0</v>
      </c>
      <c r="G130" s="1">
        <v>0</v>
      </c>
      <c r="I130" s="1">
        <f t="shared" si="8"/>
        <v>0</v>
      </c>
      <c r="K130" s="7">
        <f t="shared" si="5"/>
        <v>0</v>
      </c>
      <c r="M130" s="1">
        <v>0</v>
      </c>
      <c r="O130" s="1">
        <v>0</v>
      </c>
      <c r="Q130" s="1">
        <v>3012959617</v>
      </c>
      <c r="S130" s="1">
        <f t="shared" si="6"/>
        <v>3012959617</v>
      </c>
      <c r="U130" s="7">
        <f t="shared" si="7"/>
        <v>2.6467600481697758E-4</v>
      </c>
    </row>
    <row r="131" spans="1:21" ht="21" x14ac:dyDescent="0.25">
      <c r="A131" s="2" t="s">
        <v>239</v>
      </c>
      <c r="C131" s="1">
        <v>0</v>
      </c>
      <c r="E131" s="1">
        <v>0</v>
      </c>
      <c r="G131" s="1">
        <v>0</v>
      </c>
      <c r="I131" s="1">
        <f t="shared" si="8"/>
        <v>0</v>
      </c>
      <c r="K131" s="7">
        <f t="shared" si="5"/>
        <v>0</v>
      </c>
      <c r="M131" s="1">
        <v>0</v>
      </c>
      <c r="O131" s="1">
        <v>0</v>
      </c>
      <c r="Q131" s="1">
        <v>59966037</v>
      </c>
      <c r="S131" s="1">
        <f t="shared" si="6"/>
        <v>59966037</v>
      </c>
      <c r="U131" s="7">
        <f t="shared" si="7"/>
        <v>5.267767615707495E-6</v>
      </c>
    </row>
    <row r="132" spans="1:21" ht="21" x14ac:dyDescent="0.25">
      <c r="A132" s="2" t="s">
        <v>240</v>
      </c>
      <c r="C132" s="1">
        <v>0</v>
      </c>
      <c r="E132" s="1">
        <v>0</v>
      </c>
      <c r="G132" s="1">
        <v>0</v>
      </c>
      <c r="I132" s="1">
        <f t="shared" si="8"/>
        <v>0</v>
      </c>
      <c r="K132" s="7">
        <f t="shared" si="5"/>
        <v>0</v>
      </c>
      <c r="M132" s="1">
        <v>0</v>
      </c>
      <c r="O132" s="1">
        <v>0</v>
      </c>
      <c r="Q132" s="1">
        <v>-2013010097</v>
      </c>
      <c r="S132" s="1">
        <f t="shared" si="6"/>
        <v>-2013010097</v>
      </c>
      <c r="U132" s="7">
        <f t="shared" si="7"/>
        <v>-1.7683458720256607E-4</v>
      </c>
    </row>
    <row r="133" spans="1:21" ht="21" x14ac:dyDescent="0.25">
      <c r="A133" s="2" t="s">
        <v>241</v>
      </c>
      <c r="C133" s="1">
        <v>0</v>
      </c>
      <c r="E133" s="1">
        <v>0</v>
      </c>
      <c r="G133" s="1">
        <v>0</v>
      </c>
      <c r="I133" s="1">
        <f t="shared" si="8"/>
        <v>0</v>
      </c>
      <c r="K133" s="7">
        <f t="shared" si="5"/>
        <v>0</v>
      </c>
      <c r="M133" s="1">
        <v>0</v>
      </c>
      <c r="O133" s="1">
        <v>0</v>
      </c>
      <c r="Q133" s="1">
        <v>777118055</v>
      </c>
      <c r="S133" s="1">
        <f t="shared" si="6"/>
        <v>777118055</v>
      </c>
      <c r="U133" s="7">
        <f t="shared" si="7"/>
        <v>6.8266597702806275E-5</v>
      </c>
    </row>
    <row r="134" spans="1:21" ht="21" x14ac:dyDescent="0.25">
      <c r="A134" s="2" t="s">
        <v>242</v>
      </c>
      <c r="C134" s="1">
        <v>0</v>
      </c>
      <c r="E134" s="1">
        <v>0</v>
      </c>
      <c r="G134" s="1">
        <v>0</v>
      </c>
      <c r="I134" s="1">
        <f t="shared" si="8"/>
        <v>0</v>
      </c>
      <c r="K134" s="7">
        <f t="shared" si="5"/>
        <v>0</v>
      </c>
      <c r="M134" s="1">
        <v>0</v>
      </c>
      <c r="O134" s="1">
        <v>0</v>
      </c>
      <c r="Q134" s="1">
        <v>5340824</v>
      </c>
      <c r="S134" s="1">
        <f t="shared" si="6"/>
        <v>5340824</v>
      </c>
      <c r="U134" s="7">
        <f t="shared" si="7"/>
        <v>4.6916923505205731E-7</v>
      </c>
    </row>
    <row r="135" spans="1:21" ht="21" x14ac:dyDescent="0.25">
      <c r="A135" s="2" t="s">
        <v>243</v>
      </c>
      <c r="C135" s="1">
        <v>0</v>
      </c>
      <c r="E135" s="1">
        <v>0</v>
      </c>
      <c r="G135" s="1">
        <v>0</v>
      </c>
      <c r="I135" s="1">
        <f t="shared" si="8"/>
        <v>0</v>
      </c>
      <c r="K135" s="7">
        <f t="shared" si="5"/>
        <v>0</v>
      </c>
      <c r="M135" s="1">
        <v>0</v>
      </c>
      <c r="O135" s="1">
        <v>0</v>
      </c>
      <c r="Q135" s="1">
        <v>5451943766</v>
      </c>
      <c r="S135" s="1">
        <f t="shared" si="6"/>
        <v>5451943766</v>
      </c>
      <c r="U135" s="7">
        <f t="shared" si="7"/>
        <v>4.7893064557848235E-4</v>
      </c>
    </row>
    <row r="136" spans="1:21" ht="21" x14ac:dyDescent="0.25">
      <c r="A136" s="2" t="s">
        <v>244</v>
      </c>
      <c r="C136" s="1">
        <v>0</v>
      </c>
      <c r="E136" s="1">
        <v>0</v>
      </c>
      <c r="G136" s="1">
        <v>0</v>
      </c>
      <c r="I136" s="1">
        <f t="shared" si="8"/>
        <v>0</v>
      </c>
      <c r="K136" s="7">
        <f t="shared" si="5"/>
        <v>0</v>
      </c>
      <c r="M136" s="1">
        <v>0</v>
      </c>
      <c r="O136" s="1">
        <v>0</v>
      </c>
      <c r="Q136" s="1">
        <v>589906309</v>
      </c>
      <c r="S136" s="1">
        <f t="shared" si="6"/>
        <v>589906309</v>
      </c>
      <c r="U136" s="7">
        <f t="shared" si="7"/>
        <v>5.1820822357357695E-5</v>
      </c>
    </row>
    <row r="137" spans="1:21" ht="21" x14ac:dyDescent="0.25">
      <c r="A137" s="2" t="s">
        <v>245</v>
      </c>
      <c r="C137" s="1">
        <v>0</v>
      </c>
      <c r="E137" s="1">
        <v>0</v>
      </c>
      <c r="G137" s="1">
        <v>0</v>
      </c>
      <c r="I137" s="1">
        <f t="shared" si="8"/>
        <v>0</v>
      </c>
      <c r="K137" s="7">
        <f t="shared" ref="K137:K146" si="9">+I137/$I$147</f>
        <v>0</v>
      </c>
      <c r="M137" s="1">
        <v>0</v>
      </c>
      <c r="O137" s="1">
        <v>0</v>
      </c>
      <c r="Q137" s="1">
        <v>-303244929</v>
      </c>
      <c r="S137" s="1">
        <f t="shared" ref="S137:S146" si="10">+Q137+O137+M137</f>
        <v>-303244929</v>
      </c>
      <c r="U137" s="7">
        <f t="shared" ref="U137:U146" si="11">+S137/$S$147</f>
        <v>-2.663880917482872E-5</v>
      </c>
    </row>
    <row r="138" spans="1:21" ht="21" x14ac:dyDescent="0.25">
      <c r="A138" s="2" t="s">
        <v>246</v>
      </c>
      <c r="C138" s="1">
        <v>0</v>
      </c>
      <c r="E138" s="1">
        <v>0</v>
      </c>
      <c r="G138" s="1">
        <v>0</v>
      </c>
      <c r="I138" s="1">
        <f t="shared" si="8"/>
        <v>0</v>
      </c>
      <c r="K138" s="7">
        <f t="shared" si="9"/>
        <v>0</v>
      </c>
      <c r="M138" s="1">
        <v>0</v>
      </c>
      <c r="O138" s="1">
        <v>0</v>
      </c>
      <c r="Q138" s="1">
        <v>282893977</v>
      </c>
      <c r="S138" s="1">
        <f t="shared" si="10"/>
        <v>282893977</v>
      </c>
      <c r="U138" s="7">
        <f t="shared" si="11"/>
        <v>2.4851062455891505E-5</v>
      </c>
    </row>
    <row r="139" spans="1:21" ht="21" x14ac:dyDescent="0.25">
      <c r="A139" s="2" t="s">
        <v>247</v>
      </c>
      <c r="C139" s="1">
        <v>0</v>
      </c>
      <c r="E139" s="1">
        <v>0</v>
      </c>
      <c r="G139" s="1">
        <v>0</v>
      </c>
      <c r="I139" s="1">
        <f t="shared" si="8"/>
        <v>0</v>
      </c>
      <c r="K139" s="7">
        <f t="shared" si="9"/>
        <v>0</v>
      </c>
      <c r="M139" s="1">
        <v>0</v>
      </c>
      <c r="O139" s="1">
        <v>0</v>
      </c>
      <c r="Q139" s="1">
        <v>-4188374566</v>
      </c>
      <c r="S139" s="1">
        <f t="shared" si="10"/>
        <v>-4188374566</v>
      </c>
      <c r="U139" s="7">
        <f t="shared" si="11"/>
        <v>-3.6793133255125286E-4</v>
      </c>
    </row>
    <row r="140" spans="1:21" ht="21" x14ac:dyDescent="0.25">
      <c r="A140" s="2" t="s">
        <v>248</v>
      </c>
      <c r="C140" s="1">
        <v>0</v>
      </c>
      <c r="E140" s="1">
        <v>0</v>
      </c>
      <c r="G140" s="1">
        <v>0</v>
      </c>
      <c r="I140" s="1">
        <f t="shared" si="8"/>
        <v>0</v>
      </c>
      <c r="K140" s="7">
        <f t="shared" si="9"/>
        <v>0</v>
      </c>
      <c r="M140" s="1">
        <v>0</v>
      </c>
      <c r="O140" s="1">
        <v>0</v>
      </c>
      <c r="Q140" s="1">
        <v>-14714336726</v>
      </c>
      <c r="S140" s="1">
        <f t="shared" si="10"/>
        <v>-14714336726</v>
      </c>
      <c r="U140" s="7">
        <f t="shared" si="11"/>
        <v>-1.292593447384863E-3</v>
      </c>
    </row>
    <row r="141" spans="1:21" ht="21" x14ac:dyDescent="0.25">
      <c r="A141" s="2" t="s">
        <v>249</v>
      </c>
      <c r="C141" s="1">
        <v>0</v>
      </c>
      <c r="E141" s="1">
        <v>0</v>
      </c>
      <c r="G141" s="1">
        <v>0</v>
      </c>
      <c r="I141" s="1">
        <f t="shared" si="8"/>
        <v>0</v>
      </c>
      <c r="K141" s="7">
        <f t="shared" si="9"/>
        <v>0</v>
      </c>
      <c r="M141" s="1">
        <v>0</v>
      </c>
      <c r="O141" s="1">
        <v>0</v>
      </c>
      <c r="Q141" s="1">
        <v>154061679</v>
      </c>
      <c r="S141" s="1">
        <f t="shared" si="10"/>
        <v>154061679</v>
      </c>
      <c r="U141" s="7">
        <f t="shared" si="11"/>
        <v>1.3533679463555736E-5</v>
      </c>
    </row>
    <row r="142" spans="1:21" ht="21" x14ac:dyDescent="0.25">
      <c r="A142" s="2" t="s">
        <v>250</v>
      </c>
      <c r="C142" s="1">
        <v>0</v>
      </c>
      <c r="E142" s="1">
        <v>0</v>
      </c>
      <c r="G142" s="1">
        <v>0</v>
      </c>
      <c r="I142" s="1">
        <f t="shared" si="8"/>
        <v>0</v>
      </c>
      <c r="K142" s="7">
        <f t="shared" si="9"/>
        <v>0</v>
      </c>
      <c r="M142" s="1">
        <v>0</v>
      </c>
      <c r="O142" s="1">
        <v>0</v>
      </c>
      <c r="Q142" s="1">
        <v>5246551726</v>
      </c>
      <c r="S142" s="1">
        <f t="shared" si="10"/>
        <v>5246551726</v>
      </c>
      <c r="U142" s="7">
        <f t="shared" si="11"/>
        <v>4.608878068156657E-4</v>
      </c>
    </row>
    <row r="143" spans="1:21" ht="21" x14ac:dyDescent="0.25">
      <c r="A143" s="2" t="s">
        <v>251</v>
      </c>
      <c r="C143" s="1">
        <v>0</v>
      </c>
      <c r="E143" s="1">
        <v>0</v>
      </c>
      <c r="G143" s="1">
        <v>0</v>
      </c>
      <c r="I143" s="1">
        <f t="shared" si="8"/>
        <v>0</v>
      </c>
      <c r="K143" s="7">
        <f t="shared" si="9"/>
        <v>0</v>
      </c>
      <c r="M143" s="1">
        <v>0</v>
      </c>
      <c r="O143" s="1">
        <v>0</v>
      </c>
      <c r="Q143" s="1">
        <v>2470569763</v>
      </c>
      <c r="S143" s="1">
        <f t="shared" si="10"/>
        <v>2470569763</v>
      </c>
      <c r="U143" s="7">
        <f t="shared" si="11"/>
        <v>2.170293059365844E-4</v>
      </c>
    </row>
    <row r="144" spans="1:21" ht="21" x14ac:dyDescent="0.25">
      <c r="A144" s="2" t="s">
        <v>252</v>
      </c>
      <c r="C144" s="1">
        <v>0</v>
      </c>
      <c r="E144" s="1">
        <v>0</v>
      </c>
      <c r="G144" s="1">
        <v>0</v>
      </c>
      <c r="I144" s="1">
        <f t="shared" si="8"/>
        <v>0</v>
      </c>
      <c r="K144" s="7">
        <f t="shared" si="9"/>
        <v>0</v>
      </c>
      <c r="M144" s="1">
        <v>0</v>
      </c>
      <c r="O144" s="1">
        <v>0</v>
      </c>
      <c r="Q144" s="1">
        <v>4081687737</v>
      </c>
      <c r="S144" s="1">
        <f t="shared" si="10"/>
        <v>4081687737</v>
      </c>
      <c r="U144" s="7">
        <f t="shared" si="11"/>
        <v>3.5855933715277883E-4</v>
      </c>
    </row>
    <row r="145" spans="1:21" ht="21" x14ac:dyDescent="0.25">
      <c r="A145" s="2" t="s">
        <v>253</v>
      </c>
      <c r="C145" s="1">
        <v>0</v>
      </c>
      <c r="E145" s="1">
        <v>0</v>
      </c>
      <c r="G145" s="1">
        <v>0</v>
      </c>
      <c r="I145" s="1">
        <f t="shared" si="8"/>
        <v>0</v>
      </c>
      <c r="K145" s="7">
        <f t="shared" si="9"/>
        <v>0</v>
      </c>
      <c r="M145" s="1">
        <v>0</v>
      </c>
      <c r="O145" s="1">
        <v>0</v>
      </c>
      <c r="Q145" s="1">
        <v>1008050761</v>
      </c>
      <c r="S145" s="1">
        <f t="shared" si="10"/>
        <v>1008050761</v>
      </c>
      <c r="U145" s="7">
        <f t="shared" si="11"/>
        <v>8.8553078032905459E-5</v>
      </c>
    </row>
    <row r="146" spans="1:21" ht="21" x14ac:dyDescent="0.25">
      <c r="A146" s="2" t="s">
        <v>133</v>
      </c>
      <c r="C146" s="1">
        <v>0</v>
      </c>
      <c r="E146" s="1">
        <v>0</v>
      </c>
      <c r="G146" s="1">
        <v>0</v>
      </c>
      <c r="I146" s="1">
        <f t="shared" si="8"/>
        <v>0</v>
      </c>
      <c r="K146" s="7">
        <f t="shared" si="9"/>
        <v>0</v>
      </c>
      <c r="M146" s="1">
        <v>0</v>
      </c>
      <c r="O146" s="1">
        <v>0</v>
      </c>
      <c r="Q146" s="1">
        <v>421102971</v>
      </c>
      <c r="S146" s="1">
        <f t="shared" si="10"/>
        <v>421102971</v>
      </c>
      <c r="U146" s="7">
        <f t="shared" si="11"/>
        <v>3.6992149297976991E-5</v>
      </c>
    </row>
    <row r="147" spans="1:21" ht="21" x14ac:dyDescent="0.25">
      <c r="A147" s="2" t="s">
        <v>92</v>
      </c>
      <c r="C147" s="4">
        <f>SUM(C8:C146)</f>
        <v>89336126198</v>
      </c>
      <c r="E147" s="4">
        <f>SUM(E8:E146)</f>
        <v>-694472800613</v>
      </c>
      <c r="G147" s="4">
        <f>SUM(G8:G146)</f>
        <v>357077776190</v>
      </c>
      <c r="I147" s="4">
        <f>SUM(I8:I146)</f>
        <v>-248058898225</v>
      </c>
      <c r="K147" s="8">
        <f>SUM(K8:K146)</f>
        <v>0.99999999999999978</v>
      </c>
      <c r="M147" s="4">
        <f>SUM(M8:M146)</f>
        <v>1682936071532</v>
      </c>
      <c r="O147" s="4">
        <f>SUM(O8:O146)</f>
        <v>3619213126626</v>
      </c>
      <c r="Q147" s="4">
        <f>SUM(Q8:Q146)</f>
        <v>6081427560466</v>
      </c>
      <c r="S147" s="4">
        <f>SUM(S8:S146)</f>
        <v>11383576758624</v>
      </c>
      <c r="U147" s="8">
        <f>SUM(U8:U146)</f>
        <v>0.99999999999999978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0"/>
  <sheetViews>
    <sheetView rightToLeft="1" workbookViewId="0">
      <selection activeCell="K96" sqref="K96"/>
    </sheetView>
  </sheetViews>
  <sheetFormatPr defaultRowHeight="18.75" x14ac:dyDescent="0.25"/>
  <cols>
    <col min="1" max="1" width="26.5703125" style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11" ht="26.25" x14ac:dyDescent="0.25">
      <c r="A3" s="14" t="s">
        <v>125</v>
      </c>
      <c r="B3" s="14" t="s">
        <v>125</v>
      </c>
      <c r="C3" s="14" t="s">
        <v>125</v>
      </c>
      <c r="D3" s="14" t="s">
        <v>125</v>
      </c>
      <c r="E3" s="14" t="s">
        <v>125</v>
      </c>
      <c r="F3" s="14" t="s">
        <v>125</v>
      </c>
      <c r="G3" s="14" t="s">
        <v>125</v>
      </c>
      <c r="H3" s="14" t="s">
        <v>125</v>
      </c>
      <c r="I3" s="14" t="s">
        <v>125</v>
      </c>
      <c r="J3" s="14" t="s">
        <v>125</v>
      </c>
      <c r="K3" s="14" t="s">
        <v>125</v>
      </c>
    </row>
    <row r="4" spans="1:11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6" spans="1:11" ht="26.25" x14ac:dyDescent="0.25">
      <c r="A6" s="13" t="s">
        <v>208</v>
      </c>
      <c r="B6" s="13" t="s">
        <v>208</v>
      </c>
      <c r="C6" s="13" t="s">
        <v>208</v>
      </c>
      <c r="E6" s="13" t="s">
        <v>127</v>
      </c>
      <c r="F6" s="13" t="s">
        <v>127</v>
      </c>
      <c r="G6" s="13" t="s">
        <v>127</v>
      </c>
      <c r="I6" s="13" t="s">
        <v>128</v>
      </c>
      <c r="J6" s="13" t="s">
        <v>128</v>
      </c>
      <c r="K6" s="13" t="s">
        <v>128</v>
      </c>
    </row>
    <row r="7" spans="1:11" ht="26.25" x14ac:dyDescent="0.25">
      <c r="A7" s="13" t="s">
        <v>209</v>
      </c>
      <c r="C7" s="13" t="s">
        <v>101</v>
      </c>
      <c r="E7" s="13" t="s">
        <v>210</v>
      </c>
      <c r="G7" s="13" t="s">
        <v>211</v>
      </c>
      <c r="I7" s="13" t="s">
        <v>210</v>
      </c>
      <c r="K7" s="13" t="s">
        <v>211</v>
      </c>
    </row>
    <row r="8" spans="1:11" ht="21" x14ac:dyDescent="0.25">
      <c r="A8" s="2" t="s">
        <v>105</v>
      </c>
      <c r="C8" s="1" t="s">
        <v>106</v>
      </c>
      <c r="E8" s="1">
        <v>31290</v>
      </c>
      <c r="G8" s="7">
        <f>+E8/$E$29</f>
        <v>1.6167718480987155E-7</v>
      </c>
      <c r="I8" s="1">
        <v>133856147</v>
      </c>
      <c r="K8" s="7">
        <f>+I8/$I$29</f>
        <v>2.3951851292147993E-4</v>
      </c>
    </row>
    <row r="9" spans="1:11" ht="21" x14ac:dyDescent="0.25">
      <c r="A9" s="2" t="s">
        <v>107</v>
      </c>
      <c r="C9" s="1" t="s">
        <v>108</v>
      </c>
      <c r="E9" s="1">
        <v>37070</v>
      </c>
      <c r="G9" s="7">
        <f t="shared" ref="G9:G28" si="0">+E9/$E$29</f>
        <v>1.9154276896458734E-7</v>
      </c>
      <c r="I9" s="1">
        <v>7804622</v>
      </c>
      <c r="K9" s="7">
        <f t="shared" ref="K9:K28" si="1">+I9/$I$29</f>
        <v>1.3965376243455346E-5</v>
      </c>
    </row>
    <row r="10" spans="1:11" ht="21" x14ac:dyDescent="0.25">
      <c r="A10" s="2" t="s">
        <v>109</v>
      </c>
      <c r="C10" s="1" t="s">
        <v>110</v>
      </c>
      <c r="E10" s="1">
        <v>15132329313</v>
      </c>
      <c r="G10" s="7">
        <f t="shared" si="0"/>
        <v>7.8189594213542268E-2</v>
      </c>
      <c r="I10" s="1">
        <v>80658064187</v>
      </c>
      <c r="K10" s="7">
        <f t="shared" si="1"/>
        <v>0.14432732468532444</v>
      </c>
    </row>
    <row r="11" spans="1:11" ht="21" x14ac:dyDescent="0.25">
      <c r="A11" s="2" t="s">
        <v>134</v>
      </c>
      <c r="C11" s="1" t="s">
        <v>212</v>
      </c>
      <c r="E11" s="1">
        <v>0</v>
      </c>
      <c r="G11" s="7">
        <f t="shared" si="0"/>
        <v>0</v>
      </c>
      <c r="I11" s="1">
        <v>9034579686</v>
      </c>
      <c r="K11" s="7">
        <f t="shared" si="1"/>
        <v>1.6166228744514295E-2</v>
      </c>
    </row>
    <row r="12" spans="1:11" ht="21" x14ac:dyDescent="0.25">
      <c r="A12" s="2" t="s">
        <v>111</v>
      </c>
      <c r="C12" s="1" t="s">
        <v>112</v>
      </c>
      <c r="E12" s="1">
        <v>32799</v>
      </c>
      <c r="G12" s="7">
        <f t="shared" si="0"/>
        <v>1.6947427243780688E-7</v>
      </c>
      <c r="I12" s="1">
        <v>329530</v>
      </c>
      <c r="K12" s="7">
        <f t="shared" si="1"/>
        <v>5.8965193106159915E-7</v>
      </c>
    </row>
    <row r="13" spans="1:11" ht="21" x14ac:dyDescent="0.25">
      <c r="A13" s="2" t="s">
        <v>111</v>
      </c>
      <c r="C13" s="1" t="s">
        <v>213</v>
      </c>
      <c r="E13" s="1">
        <v>0</v>
      </c>
      <c r="G13" s="7">
        <f t="shared" si="0"/>
        <v>0</v>
      </c>
      <c r="I13" s="1">
        <v>34933060157</v>
      </c>
      <c r="K13" s="7">
        <f t="shared" si="1"/>
        <v>6.250825836635833E-2</v>
      </c>
    </row>
    <row r="14" spans="1:11" ht="21" x14ac:dyDescent="0.25">
      <c r="A14" s="2" t="s">
        <v>111</v>
      </c>
      <c r="C14" s="1" t="s">
        <v>214</v>
      </c>
      <c r="E14" s="1">
        <v>0</v>
      </c>
      <c r="G14" s="7">
        <f t="shared" si="0"/>
        <v>0</v>
      </c>
      <c r="I14" s="1">
        <v>14942622950</v>
      </c>
      <c r="K14" s="7">
        <f t="shared" si="1"/>
        <v>2.6737919089590841E-2</v>
      </c>
    </row>
    <row r="15" spans="1:11" ht="21" x14ac:dyDescent="0.25">
      <c r="A15" s="2" t="s">
        <v>124</v>
      </c>
      <c r="C15" s="1" t="s">
        <v>215</v>
      </c>
      <c r="E15" s="1">
        <v>0</v>
      </c>
      <c r="G15" s="7">
        <f t="shared" si="0"/>
        <v>0</v>
      </c>
      <c r="I15" s="1">
        <v>14881147540</v>
      </c>
      <c r="K15" s="7">
        <f t="shared" si="1"/>
        <v>2.6627916679433029E-2</v>
      </c>
    </row>
    <row r="16" spans="1:11" ht="21" x14ac:dyDescent="0.25">
      <c r="A16" s="2" t="s">
        <v>135</v>
      </c>
      <c r="C16" s="1" t="s">
        <v>216</v>
      </c>
      <c r="E16" s="1">
        <v>0</v>
      </c>
      <c r="G16" s="7">
        <f t="shared" si="0"/>
        <v>0</v>
      </c>
      <c r="I16" s="1">
        <v>39928587654</v>
      </c>
      <c r="K16" s="7">
        <f t="shared" si="1"/>
        <v>7.1447118061309822E-2</v>
      </c>
    </row>
    <row r="17" spans="1:11" ht="21" x14ac:dyDescent="0.25">
      <c r="A17" s="2" t="s">
        <v>107</v>
      </c>
      <c r="C17" s="1" t="s">
        <v>217</v>
      </c>
      <c r="E17" s="1">
        <v>0</v>
      </c>
      <c r="G17" s="7">
        <f t="shared" si="0"/>
        <v>0</v>
      </c>
      <c r="I17" s="1">
        <v>24657534245</v>
      </c>
      <c r="K17" s="7">
        <f t="shared" si="1"/>
        <v>4.4121514529122566E-2</v>
      </c>
    </row>
    <row r="18" spans="1:11" ht="21" x14ac:dyDescent="0.25">
      <c r="A18" s="2" t="s">
        <v>107</v>
      </c>
      <c r="C18" s="1" t="s">
        <v>218</v>
      </c>
      <c r="E18" s="1">
        <v>0</v>
      </c>
      <c r="G18" s="7">
        <f t="shared" si="0"/>
        <v>0</v>
      </c>
      <c r="I18" s="1">
        <v>27082191784</v>
      </c>
      <c r="K18" s="7">
        <f t="shared" si="1"/>
        <v>4.8460130133269122E-2</v>
      </c>
    </row>
    <row r="19" spans="1:11" ht="21" x14ac:dyDescent="0.25">
      <c r="A19" s="2" t="s">
        <v>107</v>
      </c>
      <c r="C19" s="1" t="s">
        <v>219</v>
      </c>
      <c r="E19" s="1">
        <v>0</v>
      </c>
      <c r="G19" s="7">
        <f t="shared" si="0"/>
        <v>0</v>
      </c>
      <c r="I19" s="1">
        <v>32452054798</v>
      </c>
      <c r="K19" s="7">
        <f t="shared" si="1"/>
        <v>5.8068815520764525E-2</v>
      </c>
    </row>
    <row r="20" spans="1:11" ht="21" x14ac:dyDescent="0.25">
      <c r="A20" s="2" t="s">
        <v>111</v>
      </c>
      <c r="C20" s="1" t="s">
        <v>220</v>
      </c>
      <c r="E20" s="1">
        <v>0</v>
      </c>
      <c r="G20" s="7">
        <f t="shared" si="0"/>
        <v>0</v>
      </c>
      <c r="I20" s="1">
        <v>32459016390</v>
      </c>
      <c r="K20" s="7">
        <f t="shared" si="1"/>
        <v>5.8081272402280816E-2</v>
      </c>
    </row>
    <row r="21" spans="1:11" ht="21" x14ac:dyDescent="0.25">
      <c r="A21" s="2" t="s">
        <v>136</v>
      </c>
      <c r="C21" s="1" t="s">
        <v>221</v>
      </c>
      <c r="E21" s="1">
        <v>43150684</v>
      </c>
      <c r="G21" s="7">
        <f t="shared" si="0"/>
        <v>2.2296200421030257E-4</v>
      </c>
      <c r="I21" s="1">
        <v>31978194604</v>
      </c>
      <c r="K21" s="7">
        <f t="shared" si="1"/>
        <v>5.722090310476196E-2</v>
      </c>
    </row>
    <row r="22" spans="1:11" ht="21" x14ac:dyDescent="0.25">
      <c r="A22" s="2" t="s">
        <v>137</v>
      </c>
      <c r="C22" s="1" t="s">
        <v>222</v>
      </c>
      <c r="E22" s="1">
        <v>0</v>
      </c>
      <c r="G22" s="7">
        <f t="shared" si="0"/>
        <v>0</v>
      </c>
      <c r="I22" s="1">
        <v>37347855377</v>
      </c>
      <c r="K22" s="7">
        <f t="shared" si="1"/>
        <v>6.6829226607766759E-2</v>
      </c>
    </row>
    <row r="23" spans="1:11" ht="21" x14ac:dyDescent="0.25">
      <c r="A23" s="2" t="s">
        <v>113</v>
      </c>
      <c r="C23" s="1" t="s">
        <v>114</v>
      </c>
      <c r="E23" s="1">
        <v>34132191778</v>
      </c>
      <c r="G23" s="7">
        <f t="shared" si="0"/>
        <v>0.17636294912296849</v>
      </c>
      <c r="I23" s="1">
        <v>34132191778</v>
      </c>
      <c r="K23" s="7">
        <f t="shared" si="1"/>
        <v>6.1075206485790477E-2</v>
      </c>
    </row>
    <row r="24" spans="1:11" ht="21" x14ac:dyDescent="0.25">
      <c r="A24" s="2" t="s">
        <v>115</v>
      </c>
      <c r="C24" s="1" t="s">
        <v>116</v>
      </c>
      <c r="E24" s="1">
        <v>66301369855</v>
      </c>
      <c r="G24" s="7">
        <f t="shared" si="0"/>
        <v>0.34258289636287892</v>
      </c>
      <c r="I24" s="1">
        <v>66301369855</v>
      </c>
      <c r="K24" s="7">
        <f t="shared" si="1"/>
        <v>0.1186378501715475</v>
      </c>
    </row>
    <row r="25" spans="1:11" ht="21" x14ac:dyDescent="0.25">
      <c r="A25" s="2" t="s">
        <v>117</v>
      </c>
      <c r="C25" s="1" t="s">
        <v>118</v>
      </c>
      <c r="E25" s="1">
        <v>17623287668</v>
      </c>
      <c r="G25" s="7">
        <f t="shared" si="0"/>
        <v>9.1060515732079461E-2</v>
      </c>
      <c r="I25" s="1">
        <v>17623287668</v>
      </c>
      <c r="K25" s="7">
        <f t="shared" si="1"/>
        <v>3.1534626908294436E-2</v>
      </c>
    </row>
    <row r="26" spans="1:11" ht="21" x14ac:dyDescent="0.25">
      <c r="A26" s="2" t="s">
        <v>120</v>
      </c>
      <c r="C26" s="1" t="s">
        <v>121</v>
      </c>
      <c r="E26" s="1">
        <v>33547945201</v>
      </c>
      <c r="G26" s="7">
        <f t="shared" si="0"/>
        <v>0.17334411429381658</v>
      </c>
      <c r="I26" s="1">
        <v>33547945201</v>
      </c>
      <c r="K26" s="7">
        <f t="shared" si="1"/>
        <v>6.00297717079427E-2</v>
      </c>
    </row>
    <row r="27" spans="1:11" ht="21" x14ac:dyDescent="0.25">
      <c r="A27" s="2" t="s">
        <v>120</v>
      </c>
      <c r="C27" s="1" t="s">
        <v>122</v>
      </c>
      <c r="E27" s="1">
        <v>15499999998</v>
      </c>
      <c r="G27" s="7">
        <f t="shared" si="0"/>
        <v>8.0089369262692708E-2</v>
      </c>
      <c r="I27" s="1">
        <v>15499999998</v>
      </c>
      <c r="K27" s="7">
        <f t="shared" si="1"/>
        <v>2.773527427025E-2</v>
      </c>
    </row>
    <row r="28" spans="1:11" ht="21.75" thickBot="1" x14ac:dyDescent="0.3">
      <c r="A28" s="2" t="s">
        <v>120</v>
      </c>
      <c r="C28" s="1" t="s">
        <v>123</v>
      </c>
      <c r="E28" s="1">
        <v>11253424656</v>
      </c>
      <c r="G28" s="7">
        <f t="shared" si="0"/>
        <v>5.814707631358508E-2</v>
      </c>
      <c r="I28" s="1">
        <v>11253424656</v>
      </c>
      <c r="K28" s="7">
        <f t="shared" si="1"/>
        <v>2.0136568990582381E-2</v>
      </c>
    </row>
    <row r="29" spans="1:11" ht="21.75" thickBot="1" x14ac:dyDescent="0.3">
      <c r="A29" s="2" t="s">
        <v>92</v>
      </c>
      <c r="C29" s="1" t="s">
        <v>92</v>
      </c>
      <c r="E29" s="4">
        <f>SUM(E8:E28)</f>
        <v>193533800312</v>
      </c>
      <c r="F29" s="2"/>
      <c r="G29" s="8">
        <f>SUM(G8:G28)</f>
        <v>0.99999999999999989</v>
      </c>
      <c r="H29" s="2"/>
      <c r="I29" s="4">
        <f>SUM(I8:I28)</f>
        <v>558855118827</v>
      </c>
      <c r="J29" s="2"/>
      <c r="K29" s="8">
        <f>SUM(K8:K28)</f>
        <v>0.99999999999999989</v>
      </c>
    </row>
    <row r="30" spans="1:11" ht="19.5" thickTop="1" x14ac:dyDescent="0.2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0569-10B8-4DE2-9F85-826C00AE7212}">
  <dimension ref="A2:L29"/>
  <sheetViews>
    <sheetView rightToLeft="1" workbookViewId="0">
      <selection activeCell="K96" sqref="K96"/>
    </sheetView>
  </sheetViews>
  <sheetFormatPr defaultRowHeight="18.75" x14ac:dyDescent="0.25"/>
  <cols>
    <col min="1" max="1" width="26.5703125" style="1" customWidth="1"/>
    <col min="2" max="2" width="22" style="1" customWidth="1"/>
    <col min="3" max="3" width="1" style="1" customWidth="1"/>
    <col min="4" max="4" width="22" style="1" customWidth="1"/>
    <col min="5" max="5" width="1" style="1" customWidth="1"/>
    <col min="6" max="6" width="22" style="1" customWidth="1"/>
    <col min="7" max="7" width="1" style="1" customWidth="1"/>
    <col min="8" max="8" width="22" style="1" customWidth="1"/>
    <col min="9" max="9" width="1" style="1" customWidth="1"/>
    <col min="10" max="10" width="22" style="1" customWidth="1"/>
    <col min="11" max="11" width="1" style="1" customWidth="1"/>
    <col min="12" max="12" width="22" style="1" customWidth="1"/>
    <col min="13" max="13" width="1" style="1" customWidth="1"/>
    <col min="14" max="14" width="9.140625" style="1" customWidth="1"/>
    <col min="15" max="16384" width="9.140625" style="1"/>
  </cols>
  <sheetData>
    <row r="2" spans="1:12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</row>
    <row r="3" spans="1:12" ht="26.25" x14ac:dyDescent="0.25">
      <c r="A3" s="14" t="s">
        <v>125</v>
      </c>
      <c r="B3" s="14" t="s">
        <v>125</v>
      </c>
      <c r="C3" s="14" t="s">
        <v>125</v>
      </c>
      <c r="D3" s="14" t="s">
        <v>125</v>
      </c>
      <c r="E3" s="14" t="s">
        <v>125</v>
      </c>
      <c r="F3" s="14" t="s">
        <v>125</v>
      </c>
      <c r="G3" s="14" t="s">
        <v>125</v>
      </c>
      <c r="H3" s="14" t="s">
        <v>125</v>
      </c>
      <c r="I3" s="14" t="s">
        <v>125</v>
      </c>
      <c r="J3" s="14" t="s">
        <v>125</v>
      </c>
      <c r="K3" s="14" t="s">
        <v>125</v>
      </c>
      <c r="L3" s="14" t="s">
        <v>125</v>
      </c>
    </row>
    <row r="4" spans="1:12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</row>
    <row r="6" spans="1:12" ht="27" thickBot="1" x14ac:dyDescent="0.3">
      <c r="A6" s="3" t="s">
        <v>126</v>
      </c>
      <c r="B6" s="13" t="s">
        <v>127</v>
      </c>
      <c r="C6" s="13" t="s">
        <v>127</v>
      </c>
      <c r="D6" s="13" t="s">
        <v>127</v>
      </c>
      <c r="E6" s="13" t="s">
        <v>127</v>
      </c>
      <c r="F6" s="13" t="s">
        <v>127</v>
      </c>
      <c r="H6" s="13" t="s">
        <v>128</v>
      </c>
      <c r="I6" s="13" t="s">
        <v>128</v>
      </c>
      <c r="J6" s="13" t="s">
        <v>128</v>
      </c>
      <c r="K6" s="13" t="s">
        <v>128</v>
      </c>
      <c r="L6" s="13" t="s">
        <v>128</v>
      </c>
    </row>
    <row r="7" spans="1:12" ht="27" thickBot="1" x14ac:dyDescent="0.3">
      <c r="A7" s="3" t="s">
        <v>129</v>
      </c>
      <c r="B7" s="3" t="s">
        <v>130</v>
      </c>
      <c r="D7" s="3" t="s">
        <v>131</v>
      </c>
      <c r="F7" s="3" t="s">
        <v>132</v>
      </c>
      <c r="H7" s="3" t="s">
        <v>130</v>
      </c>
      <c r="J7" s="3" t="s">
        <v>131</v>
      </c>
      <c r="L7" s="3" t="s">
        <v>132</v>
      </c>
    </row>
    <row r="8" spans="1:12" ht="21" x14ac:dyDescent="0.25">
      <c r="A8" s="2" t="s">
        <v>105</v>
      </c>
      <c r="B8" s="1">
        <v>31290</v>
      </c>
      <c r="D8" s="1">
        <v>0</v>
      </c>
      <c r="F8" s="1">
        <v>31290</v>
      </c>
      <c r="H8" s="1">
        <v>133856147</v>
      </c>
      <c r="J8" s="1">
        <v>0</v>
      </c>
      <c r="L8" s="1">
        <v>133856147</v>
      </c>
    </row>
    <row r="9" spans="1:12" ht="21" x14ac:dyDescent="0.25">
      <c r="A9" s="2" t="s">
        <v>107</v>
      </c>
      <c r="B9" s="1">
        <v>37070</v>
      </c>
      <c r="D9" s="1">
        <v>0</v>
      </c>
      <c r="F9" s="1">
        <v>37070</v>
      </c>
      <c r="H9" s="1">
        <v>7804622</v>
      </c>
      <c r="J9" s="1">
        <v>0</v>
      </c>
      <c r="L9" s="1">
        <v>7804622</v>
      </c>
    </row>
    <row r="10" spans="1:12" ht="21" x14ac:dyDescent="0.25">
      <c r="A10" s="2" t="s">
        <v>109</v>
      </c>
      <c r="B10" s="1">
        <v>15132329313</v>
      </c>
      <c r="D10" s="1">
        <v>0</v>
      </c>
      <c r="F10" s="1">
        <v>15132329313</v>
      </c>
      <c r="H10" s="1">
        <v>80658064187</v>
      </c>
      <c r="J10" s="1">
        <v>0</v>
      </c>
      <c r="L10" s="1">
        <v>80658064187</v>
      </c>
    </row>
    <row r="11" spans="1:12" ht="21" x14ac:dyDescent="0.25">
      <c r="A11" s="2" t="s">
        <v>134</v>
      </c>
      <c r="B11" s="1">
        <v>0</v>
      </c>
      <c r="D11" s="1">
        <v>0</v>
      </c>
      <c r="F11" s="1">
        <v>0</v>
      </c>
      <c r="H11" s="1">
        <v>9034579686</v>
      </c>
      <c r="J11" s="1">
        <v>120448</v>
      </c>
      <c r="L11" s="1">
        <v>9034459238</v>
      </c>
    </row>
    <row r="12" spans="1:12" ht="21" x14ac:dyDescent="0.25">
      <c r="A12" s="2" t="s">
        <v>111</v>
      </c>
      <c r="B12" s="1">
        <v>32799</v>
      </c>
      <c r="D12" s="1">
        <v>0</v>
      </c>
      <c r="F12" s="1">
        <v>32799</v>
      </c>
      <c r="H12" s="1">
        <v>329530</v>
      </c>
      <c r="J12" s="1">
        <v>0</v>
      </c>
      <c r="L12" s="1">
        <v>329530</v>
      </c>
    </row>
    <row r="13" spans="1:12" ht="21" x14ac:dyDescent="0.25">
      <c r="A13" s="2" t="s">
        <v>111</v>
      </c>
      <c r="B13" s="1">
        <v>0</v>
      </c>
      <c r="D13" s="1">
        <v>0</v>
      </c>
      <c r="F13" s="1">
        <v>0</v>
      </c>
      <c r="H13" s="1">
        <v>34933060157</v>
      </c>
      <c r="J13" s="1">
        <v>0</v>
      </c>
      <c r="L13" s="1">
        <v>34933060157</v>
      </c>
    </row>
    <row r="14" spans="1:12" ht="21" x14ac:dyDescent="0.25">
      <c r="A14" s="2" t="s">
        <v>111</v>
      </c>
      <c r="B14" s="1">
        <v>0</v>
      </c>
      <c r="D14" s="1">
        <v>0</v>
      </c>
      <c r="F14" s="1">
        <v>0</v>
      </c>
      <c r="H14" s="1">
        <v>14942622950</v>
      </c>
      <c r="J14" s="1">
        <v>0</v>
      </c>
      <c r="L14" s="1">
        <v>14942622950</v>
      </c>
    </row>
    <row r="15" spans="1:12" ht="21" x14ac:dyDescent="0.25">
      <c r="A15" s="2" t="s">
        <v>124</v>
      </c>
      <c r="B15" s="1">
        <v>0</v>
      </c>
      <c r="D15" s="1">
        <v>0</v>
      </c>
      <c r="F15" s="1">
        <v>0</v>
      </c>
      <c r="H15" s="1">
        <v>14881147540</v>
      </c>
      <c r="J15" s="1">
        <v>0</v>
      </c>
      <c r="L15" s="1">
        <v>14881147540</v>
      </c>
    </row>
    <row r="16" spans="1:12" ht="21" x14ac:dyDescent="0.25">
      <c r="A16" s="2" t="s">
        <v>135</v>
      </c>
      <c r="B16" s="1">
        <v>0</v>
      </c>
      <c r="D16" s="1">
        <v>0</v>
      </c>
      <c r="F16" s="1">
        <v>0</v>
      </c>
      <c r="H16" s="1">
        <v>39928587654</v>
      </c>
      <c r="J16" s="1">
        <v>0</v>
      </c>
      <c r="L16" s="1">
        <v>39928587654</v>
      </c>
    </row>
    <row r="17" spans="1:12" ht="21" x14ac:dyDescent="0.25">
      <c r="A17" s="2" t="s">
        <v>107</v>
      </c>
      <c r="B17" s="1">
        <v>0</v>
      </c>
      <c r="D17" s="1">
        <v>0</v>
      </c>
      <c r="F17" s="1">
        <v>0</v>
      </c>
      <c r="H17" s="1">
        <v>24657534245</v>
      </c>
      <c r="J17" s="1">
        <v>0</v>
      </c>
      <c r="L17" s="1">
        <v>24657534245</v>
      </c>
    </row>
    <row r="18" spans="1:12" ht="21" x14ac:dyDescent="0.25">
      <c r="A18" s="2" t="s">
        <v>107</v>
      </c>
      <c r="B18" s="1">
        <v>0</v>
      </c>
      <c r="D18" s="1">
        <v>0</v>
      </c>
      <c r="F18" s="1">
        <v>0</v>
      </c>
      <c r="H18" s="1">
        <v>27082191784</v>
      </c>
      <c r="J18" s="1">
        <v>0</v>
      </c>
      <c r="L18" s="1">
        <v>27082191784</v>
      </c>
    </row>
    <row r="19" spans="1:12" ht="21" x14ac:dyDescent="0.25">
      <c r="A19" s="2" t="s">
        <v>107</v>
      </c>
      <c r="B19" s="1">
        <v>0</v>
      </c>
      <c r="D19" s="1">
        <v>0</v>
      </c>
      <c r="F19" s="1">
        <v>0</v>
      </c>
      <c r="H19" s="1">
        <v>32452054798</v>
      </c>
      <c r="J19" s="1">
        <v>0</v>
      </c>
      <c r="L19" s="1">
        <v>32452054798</v>
      </c>
    </row>
    <row r="20" spans="1:12" ht="21" x14ac:dyDescent="0.25">
      <c r="A20" s="2" t="s">
        <v>111</v>
      </c>
      <c r="B20" s="1">
        <v>0</v>
      </c>
      <c r="D20" s="1">
        <v>0</v>
      </c>
      <c r="F20" s="1">
        <v>0</v>
      </c>
      <c r="H20" s="1">
        <v>32459016390</v>
      </c>
      <c r="J20" s="1">
        <v>0</v>
      </c>
      <c r="L20" s="1">
        <v>32459016390</v>
      </c>
    </row>
    <row r="21" spans="1:12" ht="21" x14ac:dyDescent="0.25">
      <c r="A21" s="2" t="s">
        <v>136</v>
      </c>
      <c r="B21" s="1">
        <v>43150684</v>
      </c>
      <c r="D21" s="1">
        <v>0</v>
      </c>
      <c r="F21" s="1">
        <v>43150684</v>
      </c>
      <c r="H21" s="1">
        <v>31978194604</v>
      </c>
      <c r="J21" s="1">
        <v>0</v>
      </c>
      <c r="L21" s="1">
        <v>31978194604</v>
      </c>
    </row>
    <row r="22" spans="1:12" ht="21" x14ac:dyDescent="0.25">
      <c r="A22" s="2" t="s">
        <v>137</v>
      </c>
      <c r="B22" s="1">
        <v>0</v>
      </c>
      <c r="D22" s="1">
        <v>0</v>
      </c>
      <c r="F22" s="1">
        <v>0</v>
      </c>
      <c r="H22" s="1">
        <v>37347855377</v>
      </c>
      <c r="J22" s="1">
        <v>0</v>
      </c>
      <c r="L22" s="1">
        <v>37347855377</v>
      </c>
    </row>
    <row r="23" spans="1:12" ht="21" x14ac:dyDescent="0.25">
      <c r="A23" s="2" t="s">
        <v>113</v>
      </c>
      <c r="B23" s="1">
        <v>34132191778</v>
      </c>
      <c r="D23" s="1">
        <v>0</v>
      </c>
      <c r="F23" s="1">
        <v>34132191778</v>
      </c>
      <c r="H23" s="1">
        <v>34132191778</v>
      </c>
      <c r="J23" s="1">
        <v>0</v>
      </c>
      <c r="L23" s="1">
        <v>34132191778</v>
      </c>
    </row>
    <row r="24" spans="1:12" ht="21" x14ac:dyDescent="0.25">
      <c r="A24" s="2" t="s">
        <v>115</v>
      </c>
      <c r="B24" s="1">
        <v>66301369855</v>
      </c>
      <c r="D24" s="1">
        <v>163708788</v>
      </c>
      <c r="F24" s="1">
        <v>66137661067</v>
      </c>
      <c r="H24" s="1">
        <v>66301369855</v>
      </c>
      <c r="J24" s="1">
        <v>163708788</v>
      </c>
      <c r="L24" s="1">
        <v>66137661067</v>
      </c>
    </row>
    <row r="25" spans="1:12" ht="21" x14ac:dyDescent="0.25">
      <c r="A25" s="2" t="s">
        <v>117</v>
      </c>
      <c r="B25" s="1">
        <v>17623287668</v>
      </c>
      <c r="D25" s="1">
        <v>77891571</v>
      </c>
      <c r="F25" s="1">
        <v>17545396097</v>
      </c>
      <c r="H25" s="1">
        <v>17623287668</v>
      </c>
      <c r="J25" s="1">
        <v>77891571</v>
      </c>
      <c r="L25" s="1">
        <v>17545396097</v>
      </c>
    </row>
    <row r="26" spans="1:12" ht="21" x14ac:dyDescent="0.25">
      <c r="A26" s="2" t="s">
        <v>120</v>
      </c>
      <c r="B26" s="1">
        <v>33547945201</v>
      </c>
      <c r="D26" s="1">
        <v>135729870</v>
      </c>
      <c r="F26" s="1">
        <v>33412215331</v>
      </c>
      <c r="H26" s="1">
        <v>33547945201</v>
      </c>
      <c r="J26" s="1">
        <v>135729870</v>
      </c>
      <c r="L26" s="1">
        <v>33412215331</v>
      </c>
    </row>
    <row r="27" spans="1:12" ht="21" x14ac:dyDescent="0.25">
      <c r="A27" s="2" t="s">
        <v>120</v>
      </c>
      <c r="B27" s="1">
        <v>15499999998</v>
      </c>
      <c r="D27" s="1">
        <v>47598676</v>
      </c>
      <c r="F27" s="1">
        <v>15452401322</v>
      </c>
      <c r="H27" s="1">
        <v>15499999998</v>
      </c>
      <c r="J27" s="1">
        <v>47598676</v>
      </c>
      <c r="L27" s="1">
        <v>15452401322</v>
      </c>
    </row>
    <row r="28" spans="1:12" ht="21.75" thickBot="1" x14ac:dyDescent="0.3">
      <c r="A28" s="2" t="s">
        <v>120</v>
      </c>
      <c r="B28" s="1">
        <v>11253424656</v>
      </c>
      <c r="D28" s="1">
        <v>39456512</v>
      </c>
      <c r="F28" s="1">
        <v>11213968144</v>
      </c>
      <c r="H28" s="1">
        <v>11253424656</v>
      </c>
      <c r="J28" s="1">
        <v>39456512</v>
      </c>
      <c r="L28" s="1">
        <v>11213968144</v>
      </c>
    </row>
    <row r="29" spans="1:12" ht="21.75" thickBot="1" x14ac:dyDescent="0.3">
      <c r="A29" s="2" t="s">
        <v>92</v>
      </c>
      <c r="B29" s="4">
        <f>SUM(B8:B28)</f>
        <v>193533800312</v>
      </c>
      <c r="C29" s="2"/>
      <c r="D29" s="4">
        <f>SUM(D8:D28)</f>
        <v>464385417</v>
      </c>
      <c r="E29" s="2"/>
      <c r="F29" s="4">
        <f>SUM(F8:F28)</f>
        <v>193069414895</v>
      </c>
      <c r="G29" s="2"/>
      <c r="H29" s="4">
        <f>SUM(H8:H28)</f>
        <v>558855118827</v>
      </c>
      <c r="I29" s="2"/>
      <c r="J29" s="4">
        <f>SUM(J8:J28)</f>
        <v>464505865</v>
      </c>
      <c r="K29" s="2"/>
      <c r="L29" s="4">
        <f>SUM(L8:L28)</f>
        <v>558390612962</v>
      </c>
    </row>
  </sheetData>
  <mergeCells count="5">
    <mergeCell ref="A2:L2"/>
    <mergeCell ref="A3:L3"/>
    <mergeCell ref="A4:L4"/>
    <mergeCell ref="B6:F6"/>
    <mergeCell ref="H6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تبعی</vt:lpstr>
      <vt:lpstr>سپرده</vt:lpstr>
      <vt:lpstr>جمع درآمدها</vt:lpstr>
      <vt:lpstr>سایر درآمدها</vt:lpstr>
      <vt:lpstr>درآمد سود سهام</vt:lpstr>
      <vt:lpstr>سرمایه‌گذاری در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2025-06-26T18:18:03Z</dcterms:modified>
</cp:coreProperties>
</file>