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عباس شهبازیان\صورت پرتفوی ماهانه\صندوق امید توسعه\"/>
    </mc:Choice>
  </mc:AlternateContent>
  <xr:revisionPtr revIDLastSave="0" documentId="13_ncr:1_{020E61E5-06D2-4392-8482-694FFF7C9509}" xr6:coauthVersionLast="47" xr6:coauthVersionMax="47" xr10:uidLastSave="{00000000-0000-0000-0000-000000000000}"/>
  <bookViews>
    <workbookView xWindow="-28920" yWindow="-120" windowWidth="29040" windowHeight="15720" tabRatio="916" activeTab="1" xr2:uid="{00000000-000D-0000-FFFF-FFFF00000000}"/>
  </bookViews>
  <sheets>
    <sheet name="سهام" sheetId="1" r:id="rId1"/>
    <sheet name="اوراق مشارکت" sheetId="21" r:id="rId2"/>
    <sheet name="تعدیل قیمت" sheetId="17" r:id="rId3"/>
    <sheet name="سپرده" sheetId="6" r:id="rId4"/>
    <sheet name="جمع درآمدها" sheetId="15" r:id="rId5"/>
    <sheet name="سرمایه‌گذاری در سهام" sheetId="11" r:id="rId6"/>
    <sheet name="سرمایه گذاری در اوراق بهادار" sheetId="20" r:id="rId7"/>
    <sheet name="سایر درآمدها" sheetId="14" r:id="rId8"/>
    <sheet name="درآمد سود سهام" sheetId="8" r:id="rId9"/>
    <sheet name="درآمد سپرده بانکی" sheetId="13" r:id="rId10"/>
    <sheet name="سود اوراق مشارکت" sheetId="18" r:id="rId11"/>
    <sheet name="سود سپرده بانکی" sheetId="7" r:id="rId12"/>
    <sheet name="درآمد ناشی از فروش" sheetId="10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S128" i="11"/>
  <c r="S129" i="11"/>
  <c r="S130" i="11"/>
  <c r="S136" i="11"/>
  <c r="S137" i="11"/>
  <c r="S138" i="11"/>
  <c r="S139" i="11"/>
  <c r="S140" i="11"/>
  <c r="S120" i="11"/>
  <c r="I135" i="11"/>
  <c r="I136" i="11"/>
  <c r="I137" i="11"/>
  <c r="I138" i="11"/>
  <c r="I139" i="11"/>
  <c r="I140" i="11"/>
  <c r="I141" i="11"/>
  <c r="I12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1" i="11"/>
  <c r="S122" i="11"/>
  <c r="S123" i="11"/>
  <c r="S124" i="11"/>
  <c r="S125" i="11"/>
  <c r="S126" i="11"/>
  <c r="S127" i="11"/>
  <c r="S131" i="11"/>
  <c r="S132" i="11"/>
  <c r="S133" i="11"/>
  <c r="S134" i="11"/>
  <c r="S135" i="11"/>
  <c r="S141" i="11"/>
  <c r="S8" i="11"/>
  <c r="O142" i="11"/>
  <c r="M142" i="11"/>
  <c r="C142" i="11"/>
  <c r="E142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8" i="11"/>
  <c r="M8" i="20"/>
  <c r="E8" i="20"/>
  <c r="Q142" i="11" l="1"/>
  <c r="S142" i="11"/>
  <c r="U126" i="11" s="1"/>
  <c r="G142" i="11"/>
  <c r="I142" i="11"/>
  <c r="M9" i="8"/>
  <c r="M10" i="8"/>
  <c r="M11" i="8"/>
  <c r="G9" i="8"/>
  <c r="G10" i="8"/>
  <c r="G11" i="8"/>
  <c r="E50" i="7"/>
  <c r="Y10" i="21"/>
  <c r="W10" i="21"/>
  <c r="U10" i="21"/>
  <c r="O10" i="21"/>
  <c r="K10" i="21"/>
  <c r="G10" i="21"/>
  <c r="E10" i="21"/>
  <c r="Q8" i="20"/>
  <c r="Q9" i="20" s="1"/>
  <c r="O9" i="20"/>
  <c r="M9" i="20"/>
  <c r="K9" i="20"/>
  <c r="I8" i="20"/>
  <c r="I9" i="20" s="1"/>
  <c r="G9" i="20"/>
  <c r="E9" i="20"/>
  <c r="U123" i="11" l="1"/>
  <c r="U128" i="11"/>
  <c r="U137" i="11"/>
  <c r="U125" i="11"/>
  <c r="U132" i="11"/>
  <c r="U129" i="11"/>
  <c r="U121" i="11"/>
  <c r="U127" i="11"/>
  <c r="U122" i="11"/>
  <c r="U131" i="11"/>
  <c r="U140" i="11"/>
  <c r="U136" i="11"/>
  <c r="U133" i="11"/>
  <c r="U135" i="11"/>
  <c r="U134" i="11"/>
  <c r="U130" i="11"/>
  <c r="U120" i="11"/>
  <c r="U138" i="11"/>
  <c r="U141" i="11"/>
  <c r="U139" i="11"/>
  <c r="U124" i="11"/>
  <c r="C9" i="20"/>
  <c r="I50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8" i="13"/>
  <c r="G50" i="13"/>
  <c r="E50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8" i="13"/>
  <c r="C50" i="13"/>
  <c r="U36" i="11"/>
  <c r="U16" i="11"/>
  <c r="E104" i="10"/>
  <c r="G104" i="10"/>
  <c r="M104" i="10"/>
  <c r="O104" i="10"/>
  <c r="U100" i="11" l="1"/>
  <c r="U68" i="11"/>
  <c r="U95" i="11"/>
  <c r="U63" i="11"/>
  <c r="U31" i="11"/>
  <c r="U92" i="11"/>
  <c r="U60" i="11"/>
  <c r="U28" i="11"/>
  <c r="U119" i="11"/>
  <c r="U87" i="11"/>
  <c r="U55" i="11"/>
  <c r="U23" i="11"/>
  <c r="U116" i="11"/>
  <c r="U84" i="11"/>
  <c r="U52" i="11"/>
  <c r="U20" i="11"/>
  <c r="U111" i="11"/>
  <c r="U79" i="11"/>
  <c r="U47" i="11"/>
  <c r="U15" i="11"/>
  <c r="U108" i="11"/>
  <c r="U76" i="11"/>
  <c r="U44" i="11"/>
  <c r="U12" i="11"/>
  <c r="U103" i="11"/>
  <c r="U71" i="11"/>
  <c r="U39" i="11"/>
  <c r="U118" i="11"/>
  <c r="U110" i="11"/>
  <c r="U102" i="11"/>
  <c r="U94" i="11"/>
  <c r="U86" i="11"/>
  <c r="U78" i="11"/>
  <c r="U70" i="11"/>
  <c r="U62" i="11"/>
  <c r="U54" i="11"/>
  <c r="U46" i="11"/>
  <c r="U38" i="11"/>
  <c r="U30" i="11"/>
  <c r="U22" i="11"/>
  <c r="U14" i="11"/>
  <c r="U117" i="11"/>
  <c r="U109" i="11"/>
  <c r="U101" i="11"/>
  <c r="U93" i="11"/>
  <c r="U85" i="11"/>
  <c r="U77" i="11"/>
  <c r="U69" i="11"/>
  <c r="U61" i="11"/>
  <c r="U53" i="11"/>
  <c r="U45" i="11"/>
  <c r="U37" i="11"/>
  <c r="U29" i="11"/>
  <c r="U21" i="11"/>
  <c r="U13" i="11"/>
  <c r="U115" i="11"/>
  <c r="U107" i="11"/>
  <c r="U99" i="11"/>
  <c r="U91" i="11"/>
  <c r="U83" i="11"/>
  <c r="U75" i="11"/>
  <c r="U67" i="11"/>
  <c r="U59" i="11"/>
  <c r="U51" i="11"/>
  <c r="U43" i="11"/>
  <c r="U35" i="11"/>
  <c r="U27" i="11"/>
  <c r="U19" i="11"/>
  <c r="U11" i="11"/>
  <c r="U114" i="11"/>
  <c r="U106" i="11"/>
  <c r="U98" i="11"/>
  <c r="U90" i="11"/>
  <c r="U82" i="11"/>
  <c r="U74" i="11"/>
  <c r="U66" i="11"/>
  <c r="U58" i="11"/>
  <c r="U50" i="11"/>
  <c r="U42" i="11"/>
  <c r="U34" i="11"/>
  <c r="U26" i="11"/>
  <c r="U18" i="11"/>
  <c r="U10" i="11"/>
  <c r="U113" i="11"/>
  <c r="U105" i="11"/>
  <c r="U97" i="11"/>
  <c r="U89" i="11"/>
  <c r="U81" i="11"/>
  <c r="U73" i="11"/>
  <c r="U65" i="11"/>
  <c r="U57" i="11"/>
  <c r="U49" i="11"/>
  <c r="U41" i="11"/>
  <c r="U33" i="11"/>
  <c r="U25" i="11"/>
  <c r="U17" i="11"/>
  <c r="U9" i="11"/>
  <c r="U8" i="11"/>
  <c r="U112" i="11"/>
  <c r="U104" i="11"/>
  <c r="U96" i="11"/>
  <c r="U88" i="11"/>
  <c r="U80" i="11"/>
  <c r="U72" i="11"/>
  <c r="U64" i="11"/>
  <c r="U56" i="11"/>
  <c r="U48" i="11"/>
  <c r="U40" i="11"/>
  <c r="U32" i="11"/>
  <c r="U24" i="11"/>
  <c r="I84" i="9"/>
  <c r="I104" i="10"/>
  <c r="Q104" i="10"/>
  <c r="U142" i="11" l="1"/>
  <c r="K32" i="11"/>
  <c r="K129" i="11"/>
  <c r="K137" i="11"/>
  <c r="K131" i="11"/>
  <c r="K141" i="11"/>
  <c r="K135" i="11"/>
  <c r="K128" i="11"/>
  <c r="K130" i="11"/>
  <c r="K138" i="11"/>
  <c r="K139" i="11"/>
  <c r="K126" i="11"/>
  <c r="K124" i="11"/>
  <c r="K132" i="11"/>
  <c r="K140" i="11"/>
  <c r="K125" i="11"/>
  <c r="K133" i="11"/>
  <c r="K127" i="11"/>
  <c r="K136" i="11"/>
  <c r="K134" i="11"/>
  <c r="K120" i="11"/>
  <c r="K122" i="11"/>
  <c r="K121" i="11"/>
  <c r="K123" i="11"/>
  <c r="K8" i="11"/>
  <c r="K40" i="11"/>
  <c r="K93" i="11"/>
  <c r="K69" i="11"/>
  <c r="K10" i="11"/>
  <c r="K35" i="11"/>
  <c r="K59" i="11"/>
  <c r="K117" i="11"/>
  <c r="K75" i="11"/>
  <c r="K19" i="11"/>
  <c r="K109" i="11"/>
  <c r="K51" i="11"/>
  <c r="K96" i="11"/>
  <c r="K24" i="11"/>
  <c r="K91" i="11"/>
  <c r="K29" i="11"/>
  <c r="K64" i="11"/>
  <c r="K72" i="11"/>
  <c r="K45" i="11"/>
  <c r="K112" i="11"/>
  <c r="K104" i="11"/>
  <c r="K53" i="11"/>
  <c r="K43" i="11"/>
  <c r="K27" i="11"/>
  <c r="K48" i="11"/>
  <c r="K61" i="11"/>
  <c r="K16" i="11"/>
  <c r="K67" i="11"/>
  <c r="K99" i="11"/>
  <c r="K13" i="11"/>
  <c r="K77" i="11"/>
  <c r="K34" i="11"/>
  <c r="K106" i="11"/>
  <c r="K12" i="11"/>
  <c r="K20" i="11"/>
  <c r="K28" i="11"/>
  <c r="K36" i="11"/>
  <c r="K44" i="11"/>
  <c r="K52" i="11"/>
  <c r="K60" i="11"/>
  <c r="K68" i="11"/>
  <c r="K76" i="11"/>
  <c r="K84" i="11"/>
  <c r="K92" i="11"/>
  <c r="K100" i="11"/>
  <c r="K108" i="11"/>
  <c r="K116" i="11"/>
  <c r="K111" i="11"/>
  <c r="K15" i="11"/>
  <c r="K23" i="11"/>
  <c r="K31" i="11"/>
  <c r="K39" i="11"/>
  <c r="K47" i="11"/>
  <c r="K55" i="11"/>
  <c r="K63" i="11"/>
  <c r="K71" i="11"/>
  <c r="K79" i="11"/>
  <c r="K95" i="11"/>
  <c r="K103" i="11"/>
  <c r="K119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18" i="11"/>
  <c r="K87" i="11"/>
  <c r="K9" i="11"/>
  <c r="K17" i="11"/>
  <c r="K25" i="11"/>
  <c r="K33" i="11"/>
  <c r="K41" i="11"/>
  <c r="K49" i="11"/>
  <c r="K57" i="11"/>
  <c r="K65" i="11"/>
  <c r="K73" i="11"/>
  <c r="K81" i="11"/>
  <c r="K89" i="11"/>
  <c r="K97" i="11"/>
  <c r="K105" i="11"/>
  <c r="K113" i="11"/>
  <c r="K18" i="11"/>
  <c r="K26" i="11"/>
  <c r="K42" i="11"/>
  <c r="K50" i="11"/>
  <c r="K58" i="11"/>
  <c r="K66" i="11"/>
  <c r="K74" i="11"/>
  <c r="K82" i="11"/>
  <c r="K90" i="11"/>
  <c r="K98" i="11"/>
  <c r="K114" i="11"/>
  <c r="K83" i="11"/>
  <c r="K115" i="11"/>
  <c r="K21" i="11"/>
  <c r="K85" i="11"/>
  <c r="K56" i="11"/>
  <c r="K11" i="11"/>
  <c r="K107" i="11"/>
  <c r="K80" i="11"/>
  <c r="K37" i="11"/>
  <c r="K101" i="11"/>
  <c r="K88" i="11"/>
  <c r="O84" i="9"/>
  <c r="M84" i="9"/>
  <c r="G84" i="9"/>
  <c r="E84" i="9"/>
  <c r="M12" i="8"/>
  <c r="M8" i="8"/>
  <c r="K12" i="8"/>
  <c r="I12" i="8"/>
  <c r="G8" i="8"/>
  <c r="E12" i="8"/>
  <c r="C12" i="8"/>
  <c r="M8" i="18"/>
  <c r="M9" i="18" s="1"/>
  <c r="K9" i="18"/>
  <c r="I9" i="18"/>
  <c r="G9" i="18"/>
  <c r="E9" i="18"/>
  <c r="C9" i="18"/>
  <c r="G8" i="18"/>
  <c r="M50" i="7"/>
  <c r="K50" i="7"/>
  <c r="I50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8" i="7"/>
  <c r="G50" i="7"/>
  <c r="C50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8" i="7"/>
  <c r="K46" i="6"/>
  <c r="G46" i="6"/>
  <c r="E46" i="6"/>
  <c r="C46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8" i="6"/>
  <c r="I46" i="6" s="1"/>
  <c r="K10" i="17"/>
  <c r="K142" i="11" l="1"/>
  <c r="Q84" i="9"/>
  <c r="G12" i="8"/>
  <c r="Y86" i="1" l="1"/>
  <c r="W86" i="1"/>
  <c r="U86" i="1"/>
  <c r="O86" i="1"/>
  <c r="K86" i="1"/>
  <c r="G86" i="1"/>
  <c r="E86" i="1"/>
  <c r="C7" i="15" l="1"/>
  <c r="G11" i="15"/>
  <c r="E10" i="14" l="1"/>
  <c r="C10" i="14"/>
  <c r="C10" i="15" s="1"/>
  <c r="C9" i="15" l="1"/>
  <c r="C11" i="15" l="1"/>
  <c r="E9" i="15" l="1"/>
  <c r="E8" i="15"/>
  <c r="E10" i="15"/>
  <c r="E7" i="15"/>
  <c r="E11" i="15" l="1"/>
</calcChain>
</file>

<file path=xl/sharedStrings.xml><?xml version="1.0" encoding="utf-8"?>
<sst xmlns="http://schemas.openxmlformats.org/spreadsheetml/2006/main" count="1477" uniqueCount="219">
  <si>
    <t>صندوق سرمایه‌گذاری مشترک امید توسعه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</si>
  <si>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</si>
  <si>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</si>
  <si>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</si>
  <si>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</si>
  <si>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</si>
  <si>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</si>
  <si>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</si>
  <si>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</si>
  <si>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</si>
  <si>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</si>
  <si>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</si>
  <si>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</si>
  <si>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</si>
  <si>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</si>
  <si>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</si>
  <si>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</si>
  <si>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سینا</t>
  </si>
  <si>
    <t>بهساز کاشانه تهران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</si>
  <si>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</si>
  <si>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</si>
  <si>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</si>
  <si>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</si>
  <si>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</si>
  <si>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</si>
  <si>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</si>
  <si>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</si>
  <si>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شیراز</t>
  </si>
  <si>
    <t>پخش البرز</t>
  </si>
  <si>
    <t>پخش هجرت</t>
  </si>
  <si>
    <t>پست بانک ایران</t>
  </si>
  <si>
    <t>پویا</t>
  </si>
  <si>
    <t>تامین سرمایه کاردان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</si>
  <si>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</si>
  <si>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</si>
  <si>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</si>
  <si>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</si>
  <si>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</si>
  <si>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نیروی برق دماوند</t>
  </si>
  <si>
    <t>تولیدات پتروشیمی قائد بصیر</t>
  </si>
  <si>
    <t>توکاریل</t>
  </si>
  <si>
    <t>ح . سرمایه‌گذاری‌ سپه‌</t>
  </si>
  <si>
    <t>ح .گروه دارویی سبحان</t>
  </si>
  <si>
    <t>ح.داروسازی شهید قاضی</t>
  </si>
  <si>
    <t>حمل و نقل گهرترابر سیرجان</t>
  </si>
  <si>
    <t>داروپخش‌ (هلدینگ‌</t>
  </si>
  <si>
    <t>داروسازی شهید قاضی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</si>
  <si>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</si>
  <si>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</si>
  <si>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</si>
  <si>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</si>
  <si>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</si>
  <si>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 گذاری‌ البرز(هلدینگ‌</t>
  </si>
  <si>
    <t>سرمایه‌گذاری‌ سپه‌</t>
  </si>
  <si>
    <t>سرمایه‌گذاری‌صندوق‌بازنشستگی‌</t>
  </si>
  <si>
    <t>سرمایه‌گذاری‌غدیر(هلدینگ‌</t>
  </si>
  <si>
    <t>سیمرغ</t>
  </si>
  <si>
    <t>شرکت صنایع غذایی مینو شرق</t>
  </si>
  <si>
    <t>شمش طلا</t>
  </si>
  <si>
    <t>صبا فولاد خلیج فارس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</si>
  <si>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</si>
  <si>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</si>
  <si>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</si>
  <si>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</si>
  <si>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</si>
  <si>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</si>
  <si>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</si>
  <si>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</si>
  <si>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</si>
  <si>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</si>
  <si>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</si>
  <si>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</si>
  <si>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</si>
  <si>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دارویی سبحان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</si>
  <si>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</si>
  <si>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</si>
  <si>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</si>
  <si>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</si>
  <si>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</si>
  <si>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</si>
  <si>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</si>
  <si>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</si>
  <si>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موتوژن‌</t>
  </si>
  <si>
    <t>مولد نیروگاهی تجارت فارس</t>
  </si>
  <si>
    <t>نفت سپاهان</t>
  </si>
  <si>
    <t>نوردوقطعات‌ فولادی‌</t>
  </si>
  <si>
    <t>نیروترانس‌</t>
  </si>
  <si>
    <t>کارخانجات‌ قند قزوین‌</t>
  </si>
  <si>
    <t>کارخانجات‌داروپخش‌</t>
  </si>
  <si>
    <t>کاشی‌ پارس‌</t>
  </si>
  <si>
    <t>کشت و دام قیام اصفهان</t>
  </si>
  <si>
    <t>کشت و دامداری فکا</t>
  </si>
  <si>
    <t>کشت و صنعت دشت خرم دره</t>
  </si>
  <si>
    <t>کویر تایر</t>
  </si>
  <si>
    <t>گروه مالی مهرگان تامین پارس</t>
  </si>
  <si>
    <t>ح. پخش البرز</t>
  </si>
  <si>
    <t>کیمیا کالای رازی</t>
  </si>
  <si>
    <t>نیان باتری خاوران</t>
  </si>
  <si>
    <t>البرزدارو</t>
  </si>
  <si>
    <t>اختیارخ شستا-1600-1404/09/12</t>
  </si>
  <si>
    <t>ح.فولاد سیرجان ایرانیان</t>
  </si>
  <si>
    <t>تولیدی کوچین</t>
  </si>
  <si>
    <t/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</si>
  <si>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</si>
  <si>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</si>
  <si>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</si>
  <si>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</si>
  <si>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</si>
  <si>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</si>
  <si>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</si>
  <si>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</si>
  <si>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</si>
  <si>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چهارراه جهان کودک</t>
  </si>
  <si>
    <t>بانک پاسارگاد  هفت تیر</t>
  </si>
  <si>
    <t>بانک صادرات سپهبدقرنی</t>
  </si>
  <si>
    <t>بانک صادرات طالقانی</t>
  </si>
  <si>
    <t>بانک ملت مستقل مرکزی</t>
  </si>
  <si>
    <t>بانک ملت چهار راه جهان کودک</t>
  </si>
  <si>
    <t xml:space="preserve">بانک ملت چهار راه جهان کودک	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</si>
  <si>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</si>
  <si>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</si>
  <si>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</si>
  <si>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</si>
  <si>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</si>
  <si>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</si>
  <si>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</si>
  <si>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</si>
  <si>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دکتر شریعتی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</si>
  <si>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</si>
  <si>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</si>
  <si>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</si>
  <si>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</si>
  <si>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</si>
  <si>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</si>
  <si>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خوارزمی</t>
  </si>
  <si>
    <t>دریایی و کشتیرانی خط دریابندر</t>
  </si>
  <si>
    <t>دامداری تلیسه نمونه</t>
  </si>
  <si>
    <t>پتروشیمی تندگویان</t>
  </si>
  <si>
    <t>کشاورزی و دامپروری فجر اصفهان</t>
  </si>
  <si>
    <t>بانک اقتصادنوین</t>
  </si>
  <si>
    <t>پالایش نفت شیراز</t>
  </si>
  <si>
    <t>تراکتورسازی‌ایران‌</t>
  </si>
  <si>
    <t>صنایع الکترونیک مادیران</t>
  </si>
  <si>
    <t>سیمان فارس نو</t>
  </si>
  <si>
    <t>نفت  بهران</t>
  </si>
  <si>
    <t>ایران یاساتایرورابر</t>
  </si>
  <si>
    <t>پتروشیمی زاگرس</t>
  </si>
  <si>
    <t>تولید انرژی برق شمس پاسارگاد</t>
  </si>
  <si>
    <t>ملی  صنایع  مس  ایران</t>
  </si>
  <si>
    <t>کشت و صنعت جوین</t>
  </si>
  <si>
    <t>سیمان ساوه</t>
  </si>
  <si>
    <t>بانک سامان</t>
  </si>
  <si>
    <t>سیمان‌ شمال‌</t>
  </si>
  <si>
    <t>کشاورزی و دامپروری بینالود</t>
  </si>
  <si>
    <t>سیمان هرمزگان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</si>
  <si>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</si>
  <si>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</si>
  <si>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</si>
  <si>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</si>
  <si>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</si>
  <si>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</si>
  <si>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</si>
  <si>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</si>
  <si>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</si>
  <si>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</si>
  <si>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</si>
  <si>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</si>
  <si>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</si>
  <si>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از ابتدای سال مالی</t>
  </si>
  <si>
    <t>تا پایان ماه</t>
  </si>
  <si>
    <t>سایر درآمد ها</t>
  </si>
  <si>
    <t>اختیارخ شستا-1200-1404/07/09</t>
  </si>
  <si>
    <t>اختیارخ شستا-1300-1404/07/09</t>
  </si>
  <si>
    <t>اختیارخ شستا-1300-1404/08/14</t>
  </si>
  <si>
    <t>اختیارخ شستا-1400-1404/08/14</t>
  </si>
  <si>
    <t>اختیارخ شستا-1500-1404/08/14</t>
  </si>
  <si>
    <t>اختیارخ شستا-1600-1404/08/14</t>
  </si>
  <si>
    <t>اختیارخ فولاد-2800-1404/07/09</t>
  </si>
  <si>
    <t>اختیارخ شپنا-5500-1404/08/21</t>
  </si>
  <si>
    <t>اختیارخ فولاد-2600-1404/09/12</t>
  </si>
  <si>
    <t>اختیارخ شستا-1600-1404/10/10</t>
  </si>
  <si>
    <t>اختیارخ شستا-1700-1404/10/10</t>
  </si>
  <si>
    <t>اختیارخ شستا-1800-1404/10/10</t>
  </si>
  <si>
    <t>اختیارخ شپنا-5500-1404/10/17</t>
  </si>
  <si>
    <t>اختیارخ شپنا-6000-1404/10/17</t>
  </si>
  <si>
    <t>اختیارخ شپنا-6500-1404/10/17</t>
  </si>
  <si>
    <t>اختیارخ شستا-1710-1404/10/10</t>
  </si>
  <si>
    <t>اختیارخ شستا-1810-1404/10/10</t>
  </si>
  <si>
    <t>1404/10/01</t>
  </si>
  <si>
    <t>1404/10/30</t>
  </si>
  <si>
    <t>برای ماه منتهی به 1404/10/30</t>
  </si>
  <si>
    <t>تامین سرمایه لوتوس پارسیان</t>
  </si>
  <si>
    <t>مدیریت سرمایه گذاری کوثربهمن</t>
  </si>
  <si>
    <t>سرمایه‌گذاری‌ مسکن‌</t>
  </si>
  <si>
    <t>سنگ آهن گهرزمین</t>
  </si>
  <si>
    <t>شمش روی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</si>
  <si>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</si>
  <si>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</si>
  <si>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</si>
  <si>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</si>
  <si>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</si>
  <si>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</si>
  <si>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</si>
  <si>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</si>
  <si>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مرابحه عام دولت228-ش.خ070521</t>
  </si>
  <si>
    <t>3.85%</t>
  </si>
  <si>
    <t>بانک صادرات شریعتی</t>
  </si>
  <si>
    <t>بانک صادرات سپهبد قرنی</t>
  </si>
  <si>
    <t>اختیارخ شپنا-7000-1404/10/17</t>
  </si>
  <si>
    <t>صندوق سرمایه‌گذاری تضمین اصل سرمایه مفید</t>
  </si>
  <si>
    <t>درآمد سود اوراق</t>
  </si>
  <si>
    <t>جمع کل</t>
  </si>
  <si>
    <t>مرابحه عام دولت140-ش.خ050504</t>
  </si>
  <si>
    <t>جلوگیری از نوسانات بازار</t>
  </si>
  <si>
    <t>-</t>
  </si>
  <si>
    <t>اختیارخ شستا-2200-1404/12/13</t>
  </si>
  <si>
    <t>اختیارخ شپنا-8000-1404/12/19</t>
  </si>
  <si>
    <t>اختیارخ شستا-2010-1404/11/08</t>
  </si>
  <si>
    <t>سرمایه‌گذاری در اوراق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</si>
</sst>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2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b/>
      <sz val="11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B Nazanin"/>
      <charset val="178"/>
    </font>
    <font>
      <b/>
      <sz val="14"/>
      <color rgb="FF000000"/>
      <name val="B Nazanin"/>
      <charset val="178"/>
    </font>
    <font>
      <i/>
      <sz val="10"/>
      <color theme="1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0" fontId="8" fillId="0" borderId="0" xfId="2" applyFont="1"/>
    <xf numFmtId="164" fontId="9" fillId="0" borderId="1" xfId="2" applyNumberFormat="1" applyFont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 wrapText="1" readingOrder="2"/>
    </xf>
    <xf numFmtId="0" fontId="10" fillId="0" borderId="0" xfId="2" applyFont="1" applyBorder="1" applyAlignment="1">
      <alignment horizontal="center" vertical="center" wrapText="1" readingOrder="2"/>
    </xf>
    <xf numFmtId="0" fontId="10" fillId="0" borderId="0" xfId="2" applyFont="1" applyBorder="1" applyAlignment="1">
      <alignment horizontal="center" vertical="center" readingOrder="2"/>
    </xf>
    <xf numFmtId="164" fontId="11" fillId="0" borderId="4" xfId="2" applyNumberFormat="1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37" fontId="1" fillId="0" borderId="0" xfId="2" applyNumberFormat="1" applyFont="1" applyAlignment="1">
      <alignment horizontal="center" vertical="center"/>
    </xf>
    <xf numFmtId="37" fontId="3" fillId="0" borderId="2" xfId="2" applyNumberFormat="1" applyFont="1" applyBorder="1" applyAlignment="1">
      <alignment horizontal="center" vertical="center"/>
    </xf>
    <xf numFmtId="37" fontId="3" fillId="0" borderId="0" xfId="2" applyNumberFormat="1" applyFont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0" borderId="0" xfId="2" applyFont="1" applyBorder="1" applyAlignment="1">
      <alignment horizontal="center" vertical="center" wrapText="1" readingOrder="2"/>
    </xf>
    <xf numFmtId="164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 vertical="center" readingOrder="2"/>
    </xf>
    <xf numFmtId="0" fontId="6" fillId="0" borderId="3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</cellXfs>
  <cellStyles count="4">
    <cellStyle name="Comma 2" xfId="3" xr:uid="{29C5BED9-656F-4F2B-B06B-F6EF9A3D3BB2}"/>
    <cellStyle name="Normal" xfId="0" builtinId="0"/>
    <cellStyle name="Normal 2" xfId="2" xr:uid="{69D09483-2B4E-4A14-89B0-AE269BC9017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87"/>
  <sheetViews>
    <sheetView rightToLeft="1" zoomScale="70" zoomScaleNormal="70" workbookViewId="0">
      <selection activeCell="AA18" sqref="AA18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15.42578125" style="1" bestFit="1" customWidth="1"/>
    <col min="28" max="28" width="13.85546875" style="1" bestFit="1" customWidth="1"/>
    <col min="29" max="16384" width="9.140625" style="1"/>
  </cols>
  <sheetData>
    <row r="2" spans="1:27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  <c r="V2" s="33" t="s">
        <v>0</v>
      </c>
      <c r="W2" s="33" t="s">
        <v>0</v>
      </c>
      <c r="X2" s="33" t="s">
        <v>0</v>
      </c>
      <c r="Y2" s="33" t="s">
        <v>0</v>
      </c>
    </row>
    <row r="3" spans="1:27" ht="26.25" x14ac:dyDescent="0.25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1</v>
      </c>
      <c r="N3" s="33" t="s">
        <v>1</v>
      </c>
      <c r="O3" s="33" t="s">
        <v>1</v>
      </c>
      <c r="P3" s="33" t="s">
        <v>1</v>
      </c>
      <c r="Q3" s="33" t="s">
        <v>1</v>
      </c>
      <c r="R3" s="33" t="s">
        <v>1</v>
      </c>
      <c r="S3" s="33" t="s">
        <v>1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</row>
    <row r="4" spans="1:27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  <c r="V4" s="33" t="s">
        <v>2</v>
      </c>
      <c r="W4" s="33" t="s">
        <v>2</v>
      </c>
      <c r="X4" s="33" t="s">
        <v>2</v>
      </c>
      <c r="Y4" s="33" t="s">
        <v>2</v>
      </c>
    </row>
    <row r="6" spans="1:27" ht="26.25" x14ac:dyDescent="0.25">
      <c r="A6" s="32" t="s">
        <v>3</v>
      </c>
      <c r="C6" s="32" t="s">
        <v>188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189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7" ht="26.25" x14ac:dyDescent="0.25">
      <c r="A7" s="32" t="s">
        <v>3</v>
      </c>
      <c r="C7" s="32" t="s">
        <v>7</v>
      </c>
      <c r="E7" s="32" t="s">
        <v>8</v>
      </c>
      <c r="G7" s="32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7" ht="26.25" x14ac:dyDescent="0.25">
      <c r="A8" s="32" t="s">
        <v>3</v>
      </c>
      <c r="C8" s="32" t="s">
        <v>7</v>
      </c>
      <c r="E8" s="32" t="s">
        <v>8</v>
      </c>
      <c r="G8" s="32" t="s">
        <v>9</v>
      </c>
      <c r="I8" s="32" t="s">
        <v>7</v>
      </c>
      <c r="K8" s="32" t="s">
        <v>8</v>
      </c>
      <c r="M8" s="32" t="s">
        <v>7</v>
      </c>
      <c r="O8" s="32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7" ht="21" x14ac:dyDescent="0.25">
      <c r="A9" s="2" t="s">
        <v>15</v>
      </c>
      <c r="C9" s="1">
        <v>4037248</v>
      </c>
      <c r="E9" s="1">
        <v>109412016802</v>
      </c>
      <c r="G9" s="1">
        <v>127992980331</v>
      </c>
      <c r="I9" s="1">
        <v>1000000</v>
      </c>
      <c r="K9" s="1">
        <v>35994919252</v>
      </c>
      <c r="M9" s="1">
        <v>-500000</v>
      </c>
      <c r="O9" s="1">
        <v>18406608594</v>
      </c>
      <c r="Q9" s="1">
        <v>4537248</v>
      </c>
      <c r="S9" s="1">
        <v>35300</v>
      </c>
      <c r="U9" s="1">
        <v>131856614549</v>
      </c>
      <c r="W9" s="1">
        <v>158926780075</v>
      </c>
      <c r="Y9" s="5">
        <v>3.1704303921072062E-3</v>
      </c>
    </row>
    <row r="10" spans="1:27" ht="21" x14ac:dyDescent="0.25">
      <c r="A10" s="2" t="s">
        <v>98</v>
      </c>
      <c r="C10" s="1">
        <v>35000000</v>
      </c>
      <c r="E10" s="1">
        <v>143746641920</v>
      </c>
      <c r="G10" s="1">
        <v>159894387800</v>
      </c>
      <c r="I10" s="1">
        <v>2029982</v>
      </c>
      <c r="K10" s="1">
        <v>9449592590</v>
      </c>
      <c r="M10" s="1">
        <v>-3623491</v>
      </c>
      <c r="O10" s="1">
        <v>18444819752</v>
      </c>
      <c r="Q10" s="1">
        <v>33406491</v>
      </c>
      <c r="S10" s="1">
        <v>4957</v>
      </c>
      <c r="U10" s="1">
        <v>138314386987</v>
      </c>
      <c r="W10" s="1">
        <v>164315918993</v>
      </c>
      <c r="Y10" s="5">
        <v>3.277938326294584E-3</v>
      </c>
    </row>
    <row r="11" spans="1:27" ht="21" x14ac:dyDescent="0.25">
      <c r="A11" s="2" t="s">
        <v>16</v>
      </c>
      <c r="C11" s="1">
        <v>875101634</v>
      </c>
      <c r="E11" s="1">
        <v>2157307583117</v>
      </c>
      <c r="G11" s="1">
        <v>2400952076991</v>
      </c>
      <c r="I11" s="1">
        <v>0</v>
      </c>
      <c r="K11" s="1">
        <v>0</v>
      </c>
      <c r="M11" s="1">
        <v>0</v>
      </c>
      <c r="O11" s="1">
        <v>0</v>
      </c>
      <c r="Q11" s="1">
        <v>875101634</v>
      </c>
      <c r="S11" s="1">
        <v>3131</v>
      </c>
      <c r="U11" s="1">
        <v>2157307583117</v>
      </c>
      <c r="W11" s="1">
        <v>2718763454994</v>
      </c>
      <c r="Y11" s="5">
        <v>5.4236613128357751E-2</v>
      </c>
    </row>
    <row r="12" spans="1:27" ht="21" x14ac:dyDescent="0.25">
      <c r="A12" s="2" t="s">
        <v>17</v>
      </c>
      <c r="C12" s="1">
        <v>31228686</v>
      </c>
      <c r="E12" s="1">
        <v>70630816830</v>
      </c>
      <c r="G12" s="1">
        <v>112359907221</v>
      </c>
      <c r="I12" s="1">
        <v>117482037</v>
      </c>
      <c r="K12" s="1">
        <v>376472723065</v>
      </c>
      <c r="M12" s="1">
        <v>0</v>
      </c>
      <c r="O12" s="1">
        <v>0</v>
      </c>
      <c r="Q12" s="1">
        <v>148710723</v>
      </c>
      <c r="S12" s="1">
        <v>3270</v>
      </c>
      <c r="U12" s="1">
        <v>447103539895</v>
      </c>
      <c r="W12" s="1">
        <v>482525088394</v>
      </c>
      <c r="Y12" s="5">
        <v>9.6258931595833742E-3</v>
      </c>
    </row>
    <row r="13" spans="1:27" ht="21" x14ac:dyDescent="0.25">
      <c r="A13" s="2" t="s">
        <v>19</v>
      </c>
      <c r="C13" s="1">
        <v>85907301</v>
      </c>
      <c r="E13" s="1">
        <v>349689728000</v>
      </c>
      <c r="G13" s="1">
        <v>339779544927</v>
      </c>
      <c r="I13" s="1">
        <v>45273061</v>
      </c>
      <c r="K13" s="1">
        <v>175306277715</v>
      </c>
      <c r="M13" s="1">
        <v>0</v>
      </c>
      <c r="O13" s="1">
        <v>0</v>
      </c>
      <c r="Q13" s="1">
        <v>131180362</v>
      </c>
      <c r="S13" s="1">
        <v>3537</v>
      </c>
      <c r="U13" s="1">
        <v>524996005715</v>
      </c>
      <c r="W13" s="1">
        <v>460398336805</v>
      </c>
      <c r="Y13" s="5">
        <v>9.1844865842833114E-3</v>
      </c>
    </row>
    <row r="14" spans="1:27" ht="21" x14ac:dyDescent="0.25">
      <c r="A14" s="2" t="s">
        <v>21</v>
      </c>
      <c r="C14" s="1">
        <v>21262494</v>
      </c>
      <c r="E14" s="1">
        <v>406315427779</v>
      </c>
      <c r="G14" s="1">
        <v>638007600023</v>
      </c>
      <c r="I14" s="1">
        <v>906076</v>
      </c>
      <c r="K14" s="1">
        <v>26558558628</v>
      </c>
      <c r="M14" s="1">
        <v>-1000000</v>
      </c>
      <c r="O14" s="1">
        <v>31951094095</v>
      </c>
      <c r="Q14" s="1">
        <v>21168570</v>
      </c>
      <c r="S14" s="1">
        <v>28470</v>
      </c>
      <c r="U14" s="1">
        <v>413764495870</v>
      </c>
      <c r="W14" s="1">
        <v>598010555078</v>
      </c>
      <c r="Y14" s="5">
        <v>1.1929712775439501E-2</v>
      </c>
    </row>
    <row r="15" spans="1:27" s="11" customFormat="1" ht="21" x14ac:dyDescent="0.25">
      <c r="A15" s="10" t="s">
        <v>22</v>
      </c>
      <c r="C15" s="11">
        <v>192359930</v>
      </c>
      <c r="E15" s="11">
        <v>711469261323</v>
      </c>
      <c r="G15" s="11">
        <v>1187229983750</v>
      </c>
      <c r="I15" s="11">
        <v>0</v>
      </c>
      <c r="K15" s="11">
        <v>0</v>
      </c>
      <c r="M15" s="11">
        <v>-139665000</v>
      </c>
      <c r="O15" s="11">
        <v>0</v>
      </c>
      <c r="Q15" s="11">
        <v>52694930</v>
      </c>
      <c r="S15" s="11">
        <v>8110</v>
      </c>
      <c r="U15" s="11">
        <v>194899337526</v>
      </c>
      <c r="W15" s="11">
        <v>424052421330</v>
      </c>
      <c r="Y15" s="5">
        <v>8.459421903576134E-3</v>
      </c>
      <c r="AA15" s="1"/>
    </row>
    <row r="16" spans="1:27" ht="21" x14ac:dyDescent="0.25">
      <c r="A16" s="2" t="s">
        <v>24</v>
      </c>
      <c r="C16" s="1">
        <v>21139760</v>
      </c>
      <c r="E16" s="1">
        <v>333524615058</v>
      </c>
      <c r="G16" s="1">
        <v>556922083346</v>
      </c>
      <c r="I16" s="1">
        <v>0</v>
      </c>
      <c r="K16" s="1">
        <v>0</v>
      </c>
      <c r="M16" s="1">
        <v>-11000000</v>
      </c>
      <c r="O16" s="1">
        <v>315566668159</v>
      </c>
      <c r="Q16" s="1">
        <v>10139760</v>
      </c>
      <c r="S16" s="1">
        <v>37920</v>
      </c>
      <c r="U16" s="1">
        <v>159976250954</v>
      </c>
      <c r="W16" s="1">
        <v>381527516525</v>
      </c>
      <c r="Y16" s="5">
        <v>7.6110925625323331E-3</v>
      </c>
    </row>
    <row r="17" spans="1:25" ht="21" x14ac:dyDescent="0.25">
      <c r="A17" s="2" t="s">
        <v>25</v>
      </c>
      <c r="C17" s="1">
        <v>5505139</v>
      </c>
      <c r="E17" s="1">
        <v>116678891945</v>
      </c>
      <c r="G17" s="1">
        <v>187912899078</v>
      </c>
      <c r="I17" s="1">
        <v>0</v>
      </c>
      <c r="K17" s="1">
        <v>0</v>
      </c>
      <c r="M17" s="1">
        <v>0</v>
      </c>
      <c r="O17" s="1">
        <v>0</v>
      </c>
      <c r="Q17" s="1">
        <v>5505139</v>
      </c>
      <c r="S17" s="1">
        <v>31850</v>
      </c>
      <c r="U17" s="1">
        <v>116678891945</v>
      </c>
      <c r="W17" s="1">
        <v>173983309176</v>
      </c>
      <c r="Y17" s="5">
        <v>3.4707930964854726E-3</v>
      </c>
    </row>
    <row r="18" spans="1:25" ht="21" x14ac:dyDescent="0.25">
      <c r="A18" s="2" t="s">
        <v>26</v>
      </c>
      <c r="C18" s="1">
        <v>1915534</v>
      </c>
      <c r="E18" s="1">
        <v>143162072717</v>
      </c>
      <c r="G18" s="1">
        <v>750711105184</v>
      </c>
      <c r="I18" s="1">
        <v>0</v>
      </c>
      <c r="K18" s="1">
        <v>0</v>
      </c>
      <c r="M18" s="1">
        <v>-1915534</v>
      </c>
      <c r="O18" s="1">
        <v>956442969571</v>
      </c>
      <c r="Q18" s="1">
        <v>0</v>
      </c>
      <c r="S18" s="1">
        <v>0</v>
      </c>
      <c r="U18" s="1">
        <v>0</v>
      </c>
      <c r="W18" s="1">
        <v>0</v>
      </c>
      <c r="Y18" s="5">
        <v>0</v>
      </c>
    </row>
    <row r="19" spans="1:25" ht="21" x14ac:dyDescent="0.25">
      <c r="A19" s="2" t="s">
        <v>27</v>
      </c>
      <c r="C19" s="1">
        <v>3071493</v>
      </c>
      <c r="E19" s="1">
        <v>99388191012</v>
      </c>
      <c r="G19" s="1">
        <v>137209721167</v>
      </c>
      <c r="I19" s="1">
        <v>0</v>
      </c>
      <c r="K19" s="1">
        <v>0</v>
      </c>
      <c r="M19" s="1">
        <v>-500000</v>
      </c>
      <c r="O19" s="1">
        <v>24280846954</v>
      </c>
      <c r="Q19" s="1">
        <v>2571493</v>
      </c>
      <c r="S19" s="1">
        <v>68910</v>
      </c>
      <c r="U19" s="1">
        <v>83209057442</v>
      </c>
      <c r="W19" s="1">
        <v>175831814396</v>
      </c>
      <c r="Y19" s="5">
        <v>3.5076689277751464E-3</v>
      </c>
    </row>
    <row r="20" spans="1:25" ht="21" x14ac:dyDescent="0.25">
      <c r="A20" s="2" t="s">
        <v>28</v>
      </c>
      <c r="C20" s="1">
        <v>16700000</v>
      </c>
      <c r="E20" s="1">
        <v>68908269509</v>
      </c>
      <c r="G20" s="1">
        <v>114206704828</v>
      </c>
      <c r="I20" s="1">
        <v>0</v>
      </c>
      <c r="K20" s="1">
        <v>0</v>
      </c>
      <c r="M20" s="1">
        <v>0</v>
      </c>
      <c r="O20" s="1">
        <v>0</v>
      </c>
      <c r="Q20" s="1">
        <v>16700000</v>
      </c>
      <c r="S20" s="1">
        <v>7510</v>
      </c>
      <c r="U20" s="1">
        <v>68908269509</v>
      </c>
      <c r="W20" s="1">
        <v>124447526590</v>
      </c>
      <c r="Y20" s="5">
        <v>2.4826037521008754E-3</v>
      </c>
    </row>
    <row r="21" spans="1:25" ht="21" x14ac:dyDescent="0.25">
      <c r="A21" s="2" t="s">
        <v>29</v>
      </c>
      <c r="C21" s="1">
        <v>69718736</v>
      </c>
      <c r="E21" s="1">
        <v>204300030953</v>
      </c>
      <c r="G21" s="1">
        <v>199376212912</v>
      </c>
      <c r="I21" s="1">
        <v>0</v>
      </c>
      <c r="K21" s="1">
        <v>0</v>
      </c>
      <c r="M21" s="1">
        <v>0</v>
      </c>
      <c r="O21" s="1">
        <v>0</v>
      </c>
      <c r="Q21" s="1">
        <v>69718736</v>
      </c>
      <c r="S21" s="1">
        <v>3111</v>
      </c>
      <c r="U21" s="1">
        <v>204300030953</v>
      </c>
      <c r="W21" s="1">
        <v>215218389441</v>
      </c>
      <c r="Y21" s="5">
        <v>4.2933917273231528E-3</v>
      </c>
    </row>
    <row r="22" spans="1:25" ht="21" x14ac:dyDescent="0.25">
      <c r="A22" s="2" t="s">
        <v>30</v>
      </c>
      <c r="C22" s="1">
        <v>100808084</v>
      </c>
      <c r="E22" s="1">
        <v>680224539531</v>
      </c>
      <c r="G22" s="1">
        <v>819236179212</v>
      </c>
      <c r="I22" s="1">
        <v>35934971</v>
      </c>
      <c r="K22" s="1">
        <v>272347239986</v>
      </c>
      <c r="M22" s="1">
        <v>0</v>
      </c>
      <c r="O22" s="1">
        <v>0</v>
      </c>
      <c r="Q22" s="1">
        <v>136743055</v>
      </c>
      <c r="S22" s="1">
        <v>7460</v>
      </c>
      <c r="U22" s="1">
        <v>952571779517</v>
      </c>
      <c r="W22" s="1">
        <v>1012217792639</v>
      </c>
      <c r="Y22" s="5">
        <v>2.0192733104514547E-2</v>
      </c>
    </row>
    <row r="23" spans="1:25" ht="21" x14ac:dyDescent="0.25">
      <c r="A23" s="2" t="s">
        <v>31</v>
      </c>
      <c r="C23" s="1">
        <v>100000</v>
      </c>
      <c r="E23" s="1">
        <v>2692442519</v>
      </c>
      <c r="G23" s="1">
        <v>4127843200</v>
      </c>
      <c r="I23" s="1">
        <v>0</v>
      </c>
      <c r="K23" s="1">
        <v>0</v>
      </c>
      <c r="M23" s="1">
        <v>0</v>
      </c>
      <c r="O23" s="1">
        <v>0</v>
      </c>
      <c r="Q23" s="1">
        <v>100000</v>
      </c>
      <c r="S23" s="1">
        <v>43100</v>
      </c>
      <c r="U23" s="1">
        <v>2692442519</v>
      </c>
      <c r="W23" s="1">
        <v>4276683700</v>
      </c>
      <c r="Y23" s="5">
        <v>8.5315564648769899E-5</v>
      </c>
    </row>
    <row r="24" spans="1:25" ht="21" x14ac:dyDescent="0.25">
      <c r="A24" s="2" t="s">
        <v>32</v>
      </c>
      <c r="C24" s="1">
        <v>116116439</v>
      </c>
      <c r="E24" s="1">
        <v>233789894364</v>
      </c>
      <c r="G24" s="1">
        <v>297264656030</v>
      </c>
      <c r="I24" s="1">
        <v>8359331</v>
      </c>
      <c r="K24" s="1">
        <v>21739991593</v>
      </c>
      <c r="M24" s="1">
        <v>0</v>
      </c>
      <c r="O24" s="1">
        <v>0</v>
      </c>
      <c r="Q24" s="1">
        <v>124475770</v>
      </c>
      <c r="S24" s="1">
        <v>2838</v>
      </c>
      <c r="U24" s="1">
        <v>255529885957</v>
      </c>
      <c r="W24" s="1">
        <v>350531518181</v>
      </c>
      <c r="Y24" s="5">
        <v>6.9927533805697545E-3</v>
      </c>
    </row>
    <row r="25" spans="1:25" ht="21" x14ac:dyDescent="0.25">
      <c r="A25" s="2" t="s">
        <v>33</v>
      </c>
      <c r="C25" s="1">
        <v>175343766</v>
      </c>
      <c r="E25" s="1">
        <v>321625628858</v>
      </c>
      <c r="G25" s="1">
        <v>434970896722</v>
      </c>
      <c r="I25" s="1">
        <v>0</v>
      </c>
      <c r="K25" s="1">
        <v>0</v>
      </c>
      <c r="M25" s="1">
        <v>0</v>
      </c>
      <c r="O25" s="1">
        <v>0</v>
      </c>
      <c r="Q25" s="1">
        <v>175343766</v>
      </c>
      <c r="S25" s="1">
        <v>2664</v>
      </c>
      <c r="U25" s="1">
        <v>321625628858</v>
      </c>
      <c r="W25" s="1">
        <v>463504987547</v>
      </c>
      <c r="Y25" s="5">
        <v>9.246461161037783E-3</v>
      </c>
    </row>
    <row r="26" spans="1:25" ht="21" x14ac:dyDescent="0.25">
      <c r="A26" s="2" t="s">
        <v>36</v>
      </c>
      <c r="C26" s="1">
        <v>98968852</v>
      </c>
      <c r="E26" s="1">
        <v>407454118025</v>
      </c>
      <c r="G26" s="1">
        <v>325840283964</v>
      </c>
      <c r="I26" s="1">
        <v>0</v>
      </c>
      <c r="K26" s="1">
        <v>0</v>
      </c>
      <c r="M26" s="1">
        <v>0</v>
      </c>
      <c r="O26" s="1">
        <v>0</v>
      </c>
      <c r="Q26" s="1">
        <v>98968852</v>
      </c>
      <c r="S26" s="1">
        <v>3658</v>
      </c>
      <c r="U26" s="1">
        <v>407454118025</v>
      </c>
      <c r="W26" s="1">
        <v>359229583707</v>
      </c>
      <c r="Y26" s="5">
        <v>7.16627109283421E-3</v>
      </c>
    </row>
    <row r="27" spans="1:25" ht="21" x14ac:dyDescent="0.25">
      <c r="A27" s="2" t="s">
        <v>37</v>
      </c>
      <c r="C27" s="1">
        <v>5483071</v>
      </c>
      <c r="E27" s="1">
        <v>249026029439</v>
      </c>
      <c r="G27" s="1">
        <v>322632730867</v>
      </c>
      <c r="I27" s="1">
        <v>398476</v>
      </c>
      <c r="K27" s="1">
        <v>25569536900</v>
      </c>
      <c r="M27" s="1">
        <v>0</v>
      </c>
      <c r="O27" s="1">
        <v>0</v>
      </c>
      <c r="Q27" s="1">
        <v>5881547</v>
      </c>
      <c r="S27" s="1">
        <v>67650</v>
      </c>
      <c r="U27" s="1">
        <v>274595566339</v>
      </c>
      <c r="W27" s="1">
        <v>394810990710</v>
      </c>
      <c r="Y27" s="5">
        <v>7.8760845937621941E-3</v>
      </c>
    </row>
    <row r="28" spans="1:25" ht="21" x14ac:dyDescent="0.25">
      <c r="A28" s="2" t="s">
        <v>38</v>
      </c>
      <c r="C28" s="1">
        <v>16951511</v>
      </c>
      <c r="E28" s="1">
        <v>122140184117</v>
      </c>
      <c r="G28" s="1">
        <v>156766834642</v>
      </c>
      <c r="I28" s="1">
        <v>5841174</v>
      </c>
      <c r="K28" s="1">
        <v>52127810935</v>
      </c>
      <c r="M28" s="1">
        <v>0</v>
      </c>
      <c r="O28" s="1">
        <v>0</v>
      </c>
      <c r="Q28" s="1">
        <v>22792685</v>
      </c>
      <c r="S28" s="1">
        <v>8810</v>
      </c>
      <c r="U28" s="1">
        <v>174267995052</v>
      </c>
      <c r="W28" s="1">
        <v>199251343371</v>
      </c>
      <c r="Y28" s="5">
        <v>3.9748651196072323E-3</v>
      </c>
    </row>
    <row r="29" spans="1:25" ht="21" x14ac:dyDescent="0.25">
      <c r="A29" s="2" t="s">
        <v>39</v>
      </c>
      <c r="C29" s="1">
        <v>15267826</v>
      </c>
      <c r="E29" s="1">
        <v>182818175902</v>
      </c>
      <c r="G29" s="1">
        <v>231034537002</v>
      </c>
      <c r="I29" s="1">
        <v>0</v>
      </c>
      <c r="K29" s="1">
        <v>0</v>
      </c>
      <c r="M29" s="1">
        <v>0</v>
      </c>
      <c r="O29" s="1">
        <v>0</v>
      </c>
      <c r="Q29" s="1">
        <v>15267826</v>
      </c>
      <c r="S29" s="1">
        <v>19180</v>
      </c>
      <c r="U29" s="1">
        <v>182818175902</v>
      </c>
      <c r="W29" s="1">
        <v>290573273422</v>
      </c>
      <c r="Y29" s="5">
        <v>5.7966463345978407E-3</v>
      </c>
    </row>
    <row r="30" spans="1:25" ht="21" x14ac:dyDescent="0.25">
      <c r="A30" s="2" t="s">
        <v>101</v>
      </c>
      <c r="C30" s="1">
        <v>375001</v>
      </c>
      <c r="E30" s="1">
        <v>6455791271</v>
      </c>
      <c r="G30" s="1">
        <v>10102575878</v>
      </c>
      <c r="I30" s="1">
        <v>0</v>
      </c>
      <c r="K30" s="1">
        <v>0</v>
      </c>
      <c r="M30" s="1">
        <v>-375000</v>
      </c>
      <c r="O30" s="1">
        <v>9804868048</v>
      </c>
      <c r="Q30" s="1">
        <v>1</v>
      </c>
      <c r="S30" s="1">
        <v>28750</v>
      </c>
      <c r="U30" s="1">
        <v>17216</v>
      </c>
      <c r="W30" s="1">
        <v>28528</v>
      </c>
      <c r="Y30" s="5">
        <v>5.6910508212241829E-10</v>
      </c>
    </row>
    <row r="31" spans="1:25" ht="21" x14ac:dyDescent="0.25">
      <c r="A31" s="2" t="s">
        <v>41</v>
      </c>
      <c r="C31" s="1">
        <v>44202316</v>
      </c>
      <c r="E31" s="1">
        <v>70502694020</v>
      </c>
      <c r="G31" s="1">
        <v>129608167848</v>
      </c>
      <c r="I31" s="1">
        <v>0</v>
      </c>
      <c r="K31" s="1">
        <v>0</v>
      </c>
      <c r="M31" s="1">
        <v>-44202316</v>
      </c>
      <c r="O31" s="1">
        <v>0</v>
      </c>
      <c r="Q31" s="1">
        <v>0</v>
      </c>
      <c r="S31" s="1">
        <v>0</v>
      </c>
      <c r="U31" s="1">
        <v>0</v>
      </c>
      <c r="W31" s="1">
        <v>0</v>
      </c>
      <c r="Y31" s="5">
        <v>0</v>
      </c>
    </row>
    <row r="32" spans="1:25" ht="21" x14ac:dyDescent="0.25">
      <c r="A32" s="2" t="s">
        <v>95</v>
      </c>
      <c r="C32" s="1">
        <v>2628703</v>
      </c>
      <c r="E32" s="1">
        <v>8217325578</v>
      </c>
      <c r="G32" s="1">
        <v>15368593377</v>
      </c>
      <c r="I32" s="1">
        <v>0</v>
      </c>
      <c r="K32" s="1">
        <v>0</v>
      </c>
      <c r="M32" s="1">
        <v>0</v>
      </c>
      <c r="O32" s="1">
        <v>0</v>
      </c>
      <c r="Q32" s="1">
        <v>2628703</v>
      </c>
      <c r="S32" s="1">
        <v>6510</v>
      </c>
      <c r="U32" s="1">
        <v>8217325578</v>
      </c>
      <c r="W32" s="1">
        <v>16980574149</v>
      </c>
      <c r="Y32" s="5">
        <v>3.3874547972351574E-4</v>
      </c>
    </row>
    <row r="33" spans="1:27" ht="21" x14ac:dyDescent="0.25">
      <c r="A33" s="2" t="s">
        <v>43</v>
      </c>
      <c r="C33" s="1">
        <v>4431829</v>
      </c>
      <c r="E33" s="1">
        <v>22433918398</v>
      </c>
      <c r="G33" s="1">
        <v>30475166765</v>
      </c>
      <c r="I33" s="1">
        <v>0</v>
      </c>
      <c r="K33" s="1">
        <v>0</v>
      </c>
      <c r="M33" s="1">
        <v>-4431829</v>
      </c>
      <c r="O33" s="1">
        <v>0</v>
      </c>
      <c r="Q33" s="1">
        <v>0</v>
      </c>
      <c r="S33" s="1">
        <v>0</v>
      </c>
      <c r="U33" s="1">
        <v>0</v>
      </c>
      <c r="W33" s="1">
        <v>0</v>
      </c>
      <c r="Y33" s="5">
        <v>0</v>
      </c>
    </row>
    <row r="34" spans="1:27" ht="21" x14ac:dyDescent="0.25">
      <c r="A34" s="2" t="s">
        <v>100</v>
      </c>
      <c r="C34" s="1">
        <v>33277378</v>
      </c>
      <c r="E34" s="1">
        <v>45689839994</v>
      </c>
      <c r="G34" s="1">
        <v>36487258974</v>
      </c>
      <c r="I34" s="1">
        <v>33730334</v>
      </c>
      <c r="K34" s="1">
        <v>35583746118</v>
      </c>
      <c r="M34" s="1">
        <v>-67007712</v>
      </c>
      <c r="O34" s="1">
        <v>1</v>
      </c>
      <c r="Q34" s="1">
        <v>0</v>
      </c>
      <c r="S34" s="1">
        <v>0</v>
      </c>
      <c r="U34" s="1">
        <v>0</v>
      </c>
      <c r="W34" s="1">
        <v>0</v>
      </c>
      <c r="Y34" s="5">
        <v>0</v>
      </c>
    </row>
    <row r="35" spans="1:27" ht="21" x14ac:dyDescent="0.25">
      <c r="A35" s="2" t="s">
        <v>45</v>
      </c>
      <c r="C35" s="1">
        <v>39604131</v>
      </c>
      <c r="E35" s="1">
        <v>419009866395</v>
      </c>
      <c r="G35" s="1">
        <v>983628716416</v>
      </c>
      <c r="I35" s="1">
        <v>0</v>
      </c>
      <c r="K35" s="1">
        <v>0</v>
      </c>
      <c r="M35" s="1">
        <v>0</v>
      </c>
      <c r="O35" s="1">
        <v>0</v>
      </c>
      <c r="Q35" s="1">
        <v>39604131</v>
      </c>
      <c r="S35" s="1">
        <v>26820</v>
      </c>
      <c r="U35" s="1">
        <v>419009866395</v>
      </c>
      <c r="W35" s="1">
        <v>1053972120427</v>
      </c>
      <c r="Y35" s="5">
        <v>2.1025690204372796E-2</v>
      </c>
    </row>
    <row r="36" spans="1:27" ht="21" x14ac:dyDescent="0.25">
      <c r="A36" s="2" t="s">
        <v>46</v>
      </c>
      <c r="C36" s="1">
        <v>83794093</v>
      </c>
      <c r="E36" s="1">
        <v>509094255057</v>
      </c>
      <c r="G36" s="1">
        <v>674317017402</v>
      </c>
      <c r="I36" s="1">
        <v>8196370</v>
      </c>
      <c r="K36" s="1">
        <v>30644201213</v>
      </c>
      <c r="M36" s="1">
        <v>-4824725</v>
      </c>
      <c r="O36" s="1">
        <v>41452917125</v>
      </c>
      <c r="Q36" s="1">
        <v>87165738</v>
      </c>
      <c r="S36" s="1">
        <v>8670</v>
      </c>
      <c r="U36" s="1">
        <v>537294681426</v>
      </c>
      <c r="W36" s="1">
        <v>749885179148</v>
      </c>
      <c r="Y36" s="5">
        <v>1.495945970490069E-2</v>
      </c>
    </row>
    <row r="37" spans="1:27" ht="21" x14ac:dyDescent="0.25">
      <c r="A37" s="2" t="s">
        <v>47</v>
      </c>
      <c r="C37" s="1">
        <v>35376690</v>
      </c>
      <c r="E37" s="1">
        <v>222201107094</v>
      </c>
      <c r="G37" s="1">
        <v>145186951779</v>
      </c>
      <c r="I37" s="1">
        <v>0</v>
      </c>
      <c r="K37" s="1">
        <v>0</v>
      </c>
      <c r="M37" s="1">
        <v>0</v>
      </c>
      <c r="O37" s="1">
        <v>0</v>
      </c>
      <c r="Q37" s="1">
        <v>35376690</v>
      </c>
      <c r="S37" s="1">
        <v>4485</v>
      </c>
      <c r="U37" s="1">
        <v>222201107094</v>
      </c>
      <c r="W37" s="1">
        <v>157437978416</v>
      </c>
      <c r="Y37" s="5">
        <v>3.1407302872835528E-3</v>
      </c>
    </row>
    <row r="38" spans="1:27" ht="21" x14ac:dyDescent="0.25">
      <c r="A38" s="2" t="s">
        <v>48</v>
      </c>
      <c r="C38" s="1">
        <v>329738221</v>
      </c>
      <c r="E38" s="1">
        <v>499177909729</v>
      </c>
      <c r="G38" s="1">
        <v>806194544975</v>
      </c>
      <c r="I38" s="1">
        <v>22454885</v>
      </c>
      <c r="K38" s="1">
        <v>47811580422</v>
      </c>
      <c r="M38" s="1">
        <v>-2</v>
      </c>
      <c r="O38" s="1">
        <v>2</v>
      </c>
      <c r="Q38" s="1">
        <v>352193104</v>
      </c>
      <c r="S38" s="1">
        <v>2176</v>
      </c>
      <c r="U38" s="1">
        <v>546989487123</v>
      </c>
      <c r="W38" s="1">
        <v>760448137242</v>
      </c>
      <c r="Y38" s="5">
        <v>1.5170180159665885E-2</v>
      </c>
    </row>
    <row r="39" spans="1:27" s="11" customFormat="1" ht="21" x14ac:dyDescent="0.25">
      <c r="A39" s="10" t="s">
        <v>49</v>
      </c>
      <c r="C39" s="11">
        <v>1379902498</v>
      </c>
      <c r="E39" s="11">
        <v>1880965862284</v>
      </c>
      <c r="G39" s="11">
        <v>2348239485649</v>
      </c>
      <c r="I39" s="11">
        <v>0</v>
      </c>
      <c r="K39" s="11">
        <v>0</v>
      </c>
      <c r="M39" s="11">
        <v>-676827000</v>
      </c>
      <c r="O39" s="11">
        <v>0</v>
      </c>
      <c r="Q39" s="11">
        <v>703075498</v>
      </c>
      <c r="S39" s="11">
        <v>1909</v>
      </c>
      <c r="U39" s="11">
        <v>958372792473</v>
      </c>
      <c r="W39" s="11">
        <v>1331796142880</v>
      </c>
      <c r="Y39" s="5">
        <v>2.6568001726866314E-2</v>
      </c>
      <c r="AA39" s="1"/>
    </row>
    <row r="40" spans="1:27" ht="21" x14ac:dyDescent="0.25">
      <c r="A40" s="2" t="s">
        <v>50</v>
      </c>
      <c r="C40" s="1">
        <v>15876761</v>
      </c>
      <c r="E40" s="1">
        <v>285903516194</v>
      </c>
      <c r="G40" s="1">
        <v>604797351342</v>
      </c>
      <c r="I40" s="1">
        <v>0</v>
      </c>
      <c r="K40" s="1">
        <v>0</v>
      </c>
      <c r="M40" s="1">
        <v>0</v>
      </c>
      <c r="O40" s="1">
        <v>0</v>
      </c>
      <c r="Q40" s="1">
        <v>15876761</v>
      </c>
      <c r="S40" s="1">
        <v>43530</v>
      </c>
      <c r="U40" s="1">
        <v>285903516194</v>
      </c>
      <c r="W40" s="1">
        <v>685773084239</v>
      </c>
      <c r="Y40" s="5">
        <v>1.3680487500812541E-2</v>
      </c>
    </row>
    <row r="41" spans="1:27" ht="21" x14ac:dyDescent="0.25">
      <c r="A41" s="2" t="s">
        <v>51</v>
      </c>
      <c r="C41" s="1">
        <v>24343547</v>
      </c>
      <c r="E41" s="1">
        <v>105156343551</v>
      </c>
      <c r="G41" s="1">
        <v>129955898033</v>
      </c>
      <c r="I41" s="1">
        <v>0</v>
      </c>
      <c r="K41" s="1">
        <v>0</v>
      </c>
      <c r="M41" s="1">
        <v>0</v>
      </c>
      <c r="O41" s="1">
        <v>0</v>
      </c>
      <c r="Q41" s="1">
        <v>24343547</v>
      </c>
      <c r="S41" s="1">
        <v>5600</v>
      </c>
      <c r="U41" s="1">
        <v>105156343551</v>
      </c>
      <c r="W41" s="1">
        <v>135270079737</v>
      </c>
      <c r="Y41" s="5">
        <v>2.6985028686704799E-3</v>
      </c>
    </row>
    <row r="42" spans="1:27" ht="21" x14ac:dyDescent="0.25">
      <c r="A42" s="2" t="s">
        <v>52</v>
      </c>
      <c r="C42" s="1">
        <v>52834306</v>
      </c>
      <c r="E42" s="1">
        <v>81097368716</v>
      </c>
      <c r="G42" s="1">
        <v>129072557958</v>
      </c>
      <c r="I42" s="1">
        <v>0</v>
      </c>
      <c r="K42" s="1">
        <v>0</v>
      </c>
      <c r="M42" s="1">
        <v>0</v>
      </c>
      <c r="O42" s="1">
        <v>0</v>
      </c>
      <c r="Q42" s="1">
        <v>52834306</v>
      </c>
      <c r="S42" s="1">
        <v>2737</v>
      </c>
      <c r="U42" s="1">
        <v>81097368716</v>
      </c>
      <c r="W42" s="1">
        <v>143489679582</v>
      </c>
      <c r="Y42" s="5">
        <v>2.8624756688948958E-3</v>
      </c>
    </row>
    <row r="43" spans="1:27" ht="21" x14ac:dyDescent="0.25">
      <c r="A43" s="2" t="s">
        <v>53</v>
      </c>
      <c r="C43" s="1">
        <v>7246281</v>
      </c>
      <c r="E43" s="1">
        <v>18807375326</v>
      </c>
      <c r="G43" s="1">
        <v>40553107278</v>
      </c>
      <c r="I43" s="1">
        <v>44202316</v>
      </c>
      <c r="K43" s="1">
        <v>0</v>
      </c>
      <c r="M43" s="1">
        <v>0</v>
      </c>
      <c r="O43" s="1">
        <v>0</v>
      </c>
      <c r="Q43" s="1">
        <v>51448597</v>
      </c>
      <c r="S43" s="1">
        <v>5730</v>
      </c>
      <c r="U43" s="1">
        <v>133512385346</v>
      </c>
      <c r="W43" s="1">
        <v>292521653248</v>
      </c>
      <c r="Y43" s="5">
        <v>5.8355145644380466E-3</v>
      </c>
    </row>
    <row r="44" spans="1:27" ht="21" x14ac:dyDescent="0.25">
      <c r="A44" s="2" t="s">
        <v>54</v>
      </c>
      <c r="C44" s="1">
        <v>14544571</v>
      </c>
      <c r="E44" s="1">
        <v>150361119969</v>
      </c>
      <c r="G44" s="1">
        <v>306250041912</v>
      </c>
      <c r="I44" s="1">
        <v>0</v>
      </c>
      <c r="K44" s="1">
        <v>0</v>
      </c>
      <c r="M44" s="1">
        <v>-3000000</v>
      </c>
      <c r="O44" s="1">
        <v>67226292795</v>
      </c>
      <c r="Q44" s="1">
        <v>11544571</v>
      </c>
      <c r="S44" s="1">
        <v>24210</v>
      </c>
      <c r="U44" s="1">
        <v>119347255086</v>
      </c>
      <c r="W44" s="1">
        <v>277333574796</v>
      </c>
      <c r="Y44" s="5">
        <v>5.5325275820100042E-3</v>
      </c>
    </row>
    <row r="45" spans="1:27" ht="21" x14ac:dyDescent="0.25">
      <c r="A45" s="2" t="s">
        <v>55</v>
      </c>
      <c r="C45" s="1">
        <v>100962275</v>
      </c>
      <c r="E45" s="1">
        <v>525194567576</v>
      </c>
      <c r="G45" s="1">
        <v>1423583898288</v>
      </c>
      <c r="I45" s="1">
        <v>0</v>
      </c>
      <c r="K45" s="1">
        <v>0</v>
      </c>
      <c r="M45" s="1">
        <v>-1067676</v>
      </c>
      <c r="O45" s="1">
        <v>17946623444</v>
      </c>
      <c r="Q45" s="1">
        <v>99894599</v>
      </c>
      <c r="S45" s="1">
        <v>16750</v>
      </c>
      <c r="U45" s="1">
        <v>519640635330</v>
      </c>
      <c r="W45" s="1">
        <v>1660300430308</v>
      </c>
      <c r="Y45" s="5">
        <v>3.3121333873328683E-2</v>
      </c>
    </row>
    <row r="46" spans="1:27" ht="21" x14ac:dyDescent="0.25">
      <c r="A46" s="2" t="s">
        <v>56</v>
      </c>
      <c r="C46" s="1">
        <v>65738134</v>
      </c>
      <c r="E46" s="1">
        <v>94192225372</v>
      </c>
      <c r="G46" s="1">
        <v>143049342246</v>
      </c>
      <c r="I46" s="1">
        <v>0</v>
      </c>
      <c r="K46" s="1">
        <v>0</v>
      </c>
      <c r="M46" s="1">
        <v>0</v>
      </c>
      <c r="O46" s="1">
        <v>0</v>
      </c>
      <c r="Q46" s="1">
        <v>65738134</v>
      </c>
      <c r="S46" s="1">
        <v>2713</v>
      </c>
      <c r="U46" s="1">
        <v>94192225372</v>
      </c>
      <c r="W46" s="1">
        <v>176968930922</v>
      </c>
      <c r="Y46" s="5">
        <v>3.5303532657557967E-3</v>
      </c>
    </row>
    <row r="47" spans="1:27" ht="21" x14ac:dyDescent="0.25">
      <c r="A47" s="2" t="s">
        <v>57</v>
      </c>
      <c r="C47" s="1">
        <v>57828394</v>
      </c>
      <c r="E47" s="1">
        <v>112817877510</v>
      </c>
      <c r="G47" s="1">
        <v>247485894159</v>
      </c>
      <c r="I47" s="1">
        <v>0</v>
      </c>
      <c r="K47" s="1">
        <v>0</v>
      </c>
      <c r="M47" s="1">
        <v>0</v>
      </c>
      <c r="O47" s="1">
        <v>0</v>
      </c>
      <c r="Q47" s="1">
        <v>57828394</v>
      </c>
      <c r="S47" s="1">
        <v>4744</v>
      </c>
      <c r="U47" s="1">
        <v>112817877510</v>
      </c>
      <c r="W47" s="1">
        <v>272217269160</v>
      </c>
      <c r="Y47" s="5">
        <v>5.4304623990620521E-3</v>
      </c>
    </row>
    <row r="48" spans="1:27" ht="21" x14ac:dyDescent="0.25">
      <c r="A48" s="2" t="s">
        <v>58</v>
      </c>
      <c r="C48" s="1">
        <v>141732</v>
      </c>
      <c r="E48" s="1">
        <v>2001523458847</v>
      </c>
      <c r="G48" s="1">
        <v>2517490817254</v>
      </c>
      <c r="I48" s="1">
        <v>108761</v>
      </c>
      <c r="K48" s="1">
        <v>2099988235858</v>
      </c>
      <c r="M48" s="1">
        <v>-118912</v>
      </c>
      <c r="O48" s="1">
        <v>2423692124233</v>
      </c>
      <c r="Q48" s="1">
        <v>131581</v>
      </c>
      <c r="S48" s="1">
        <v>20265489</v>
      </c>
      <c r="U48" s="1">
        <v>2192086857356</v>
      </c>
      <c r="W48" s="1">
        <v>2660153580170</v>
      </c>
      <c r="Y48" s="5">
        <v>5.3067404714697584E-2</v>
      </c>
    </row>
    <row r="49" spans="1:25" ht="21" x14ac:dyDescent="0.25">
      <c r="A49" s="2" t="s">
        <v>59</v>
      </c>
      <c r="C49" s="1">
        <v>10249389</v>
      </c>
      <c r="E49" s="1">
        <v>47322114122</v>
      </c>
      <c r="G49" s="1">
        <v>30246059477</v>
      </c>
      <c r="I49" s="1">
        <v>0</v>
      </c>
      <c r="K49" s="1">
        <v>0</v>
      </c>
      <c r="M49" s="1">
        <v>0</v>
      </c>
      <c r="O49" s="1">
        <v>0</v>
      </c>
      <c r="Q49" s="1">
        <v>10249389</v>
      </c>
      <c r="S49" s="1">
        <v>2844</v>
      </c>
      <c r="U49" s="1">
        <v>47322114122</v>
      </c>
      <c r="W49" s="1">
        <v>28923938518</v>
      </c>
      <c r="Y49" s="5">
        <v>5.770036597584887E-4</v>
      </c>
    </row>
    <row r="50" spans="1:25" ht="21" x14ac:dyDescent="0.25">
      <c r="A50" s="2" t="s">
        <v>60</v>
      </c>
      <c r="C50" s="1">
        <v>15297188</v>
      </c>
      <c r="E50" s="1">
        <v>329914483843</v>
      </c>
      <c r="G50" s="1">
        <v>444135805958</v>
      </c>
      <c r="I50" s="1">
        <v>0</v>
      </c>
      <c r="K50" s="1">
        <v>0</v>
      </c>
      <c r="M50" s="1">
        <v>-15297188</v>
      </c>
      <c r="O50" s="1">
        <v>585696620531</v>
      </c>
      <c r="Q50" s="1">
        <v>0</v>
      </c>
      <c r="S50" s="1">
        <v>0</v>
      </c>
      <c r="U50" s="1">
        <v>0</v>
      </c>
      <c r="W50" s="1">
        <v>0</v>
      </c>
      <c r="Y50" s="5">
        <v>0</v>
      </c>
    </row>
    <row r="51" spans="1:25" ht="21" x14ac:dyDescent="0.25">
      <c r="A51" s="2" t="s">
        <v>61</v>
      </c>
      <c r="C51" s="1">
        <v>69743901</v>
      </c>
      <c r="E51" s="1">
        <v>218022514425</v>
      </c>
      <c r="G51" s="1">
        <v>295158389452</v>
      </c>
      <c r="I51" s="1">
        <v>0</v>
      </c>
      <c r="K51" s="1">
        <v>0</v>
      </c>
      <c r="M51" s="1">
        <v>0</v>
      </c>
      <c r="O51" s="1">
        <v>0</v>
      </c>
      <c r="Q51" s="1">
        <v>69743901</v>
      </c>
      <c r="S51" s="1">
        <v>4343</v>
      </c>
      <c r="U51" s="1">
        <v>218022514425</v>
      </c>
      <c r="W51" s="1">
        <v>300556362342</v>
      </c>
      <c r="Y51" s="5">
        <v>5.99579897900516E-3</v>
      </c>
    </row>
    <row r="52" spans="1:25" ht="21" x14ac:dyDescent="0.25">
      <c r="A52" s="2" t="s">
        <v>63</v>
      </c>
      <c r="C52" s="1">
        <v>16998863</v>
      </c>
      <c r="E52" s="1">
        <v>184918741340</v>
      </c>
      <c r="G52" s="1">
        <v>244409521323</v>
      </c>
      <c r="I52" s="1">
        <v>0</v>
      </c>
      <c r="K52" s="1">
        <v>0</v>
      </c>
      <c r="M52" s="1">
        <v>-2492981</v>
      </c>
      <c r="O52" s="1">
        <v>39210692085</v>
      </c>
      <c r="Q52" s="1">
        <v>14505882</v>
      </c>
      <c r="S52" s="1">
        <v>15690</v>
      </c>
      <c r="U52" s="1">
        <v>157799344656</v>
      </c>
      <c r="W52" s="1">
        <v>225837961539</v>
      </c>
      <c r="Y52" s="5">
        <v>4.5052415748742334E-3</v>
      </c>
    </row>
    <row r="53" spans="1:25" ht="21" x14ac:dyDescent="0.25">
      <c r="A53" s="2" t="s">
        <v>65</v>
      </c>
      <c r="C53" s="1">
        <v>10054271</v>
      </c>
      <c r="E53" s="1">
        <v>129213103591</v>
      </c>
      <c r="G53" s="1">
        <v>135082507109</v>
      </c>
      <c r="I53" s="1">
        <v>0</v>
      </c>
      <c r="K53" s="1">
        <v>0</v>
      </c>
      <c r="M53" s="1">
        <v>0</v>
      </c>
      <c r="O53" s="1">
        <v>0</v>
      </c>
      <c r="Q53" s="1">
        <v>10054271</v>
      </c>
      <c r="S53" s="1">
        <v>14510</v>
      </c>
      <c r="U53" s="1">
        <v>129213103591</v>
      </c>
      <c r="W53" s="1">
        <v>144759762050</v>
      </c>
      <c r="Y53" s="5">
        <v>2.8878125444996836E-3</v>
      </c>
    </row>
    <row r="54" spans="1:25" ht="21" x14ac:dyDescent="0.25">
      <c r="A54" s="2" t="s">
        <v>66</v>
      </c>
      <c r="C54" s="1">
        <v>59265026</v>
      </c>
      <c r="E54" s="1">
        <v>796786064634</v>
      </c>
      <c r="G54" s="1">
        <v>878575195794</v>
      </c>
      <c r="I54" s="1">
        <v>0</v>
      </c>
      <c r="K54" s="1">
        <v>0</v>
      </c>
      <c r="M54" s="1">
        <v>0</v>
      </c>
      <c r="O54" s="1">
        <v>0</v>
      </c>
      <c r="Q54" s="1">
        <v>59265026</v>
      </c>
      <c r="S54" s="1">
        <v>16580</v>
      </c>
      <c r="U54" s="1">
        <v>796786064634</v>
      </c>
      <c r="W54" s="1">
        <v>975018523847</v>
      </c>
      <c r="Y54" s="5">
        <v>1.9450644878183748E-2</v>
      </c>
    </row>
    <row r="55" spans="1:25" ht="21" x14ac:dyDescent="0.25">
      <c r="A55" s="2" t="s">
        <v>67</v>
      </c>
      <c r="C55" s="1">
        <v>24572348</v>
      </c>
      <c r="E55" s="1">
        <v>184307165515</v>
      </c>
      <c r="G55" s="1">
        <v>100357973835</v>
      </c>
      <c r="I55" s="1">
        <v>0</v>
      </c>
      <c r="K55" s="1">
        <v>0</v>
      </c>
      <c r="M55" s="1">
        <v>0</v>
      </c>
      <c r="O55" s="1">
        <v>0</v>
      </c>
      <c r="Q55" s="1">
        <v>24572348</v>
      </c>
      <c r="S55" s="1">
        <v>3667</v>
      </c>
      <c r="U55" s="1">
        <v>184307165515</v>
      </c>
      <c r="W55" s="1">
        <v>89410274551</v>
      </c>
      <c r="Y55" s="5">
        <v>1.7836455987428077E-3</v>
      </c>
    </row>
    <row r="56" spans="1:25" ht="21" x14ac:dyDescent="0.25">
      <c r="A56" s="2" t="s">
        <v>68</v>
      </c>
      <c r="C56" s="1">
        <v>70714429</v>
      </c>
      <c r="E56" s="1">
        <v>167864305500</v>
      </c>
      <c r="G56" s="1">
        <v>167280050610</v>
      </c>
      <c r="I56" s="1">
        <v>104624822</v>
      </c>
      <c r="K56" s="1">
        <v>88006912148</v>
      </c>
      <c r="M56" s="1">
        <v>0</v>
      </c>
      <c r="O56" s="1">
        <v>0</v>
      </c>
      <c r="Q56" s="1">
        <v>175339251</v>
      </c>
      <c r="S56" s="1">
        <v>2364</v>
      </c>
      <c r="U56" s="1">
        <v>404152513387</v>
      </c>
      <c r="W56" s="1">
        <v>411297888986</v>
      </c>
      <c r="Y56" s="5">
        <v>8.2049817333200645E-3</v>
      </c>
    </row>
    <row r="57" spans="1:25" ht="21" x14ac:dyDescent="0.25">
      <c r="A57" s="2" t="s">
        <v>70</v>
      </c>
      <c r="C57" s="1">
        <v>76821644</v>
      </c>
      <c r="E57" s="1">
        <v>269006350023</v>
      </c>
      <c r="G57" s="1">
        <v>370314714057</v>
      </c>
      <c r="I57" s="1">
        <v>0</v>
      </c>
      <c r="K57" s="1">
        <v>0</v>
      </c>
      <c r="M57" s="1">
        <v>0</v>
      </c>
      <c r="O57" s="1">
        <v>0</v>
      </c>
      <c r="Q57" s="1">
        <v>76821644</v>
      </c>
      <c r="S57" s="1">
        <v>5450</v>
      </c>
      <c r="U57" s="1">
        <v>269006350023</v>
      </c>
      <c r="W57" s="1">
        <v>415441579171</v>
      </c>
      <c r="Y57" s="5">
        <v>8.2876442102909099E-3</v>
      </c>
    </row>
    <row r="58" spans="1:25" ht="21" x14ac:dyDescent="0.25">
      <c r="A58" s="2" t="s">
        <v>71</v>
      </c>
      <c r="C58" s="1">
        <v>224080085</v>
      </c>
      <c r="E58" s="1">
        <v>441901867762</v>
      </c>
      <c r="G58" s="1">
        <v>545419511398</v>
      </c>
      <c r="I58" s="1">
        <v>171730333</v>
      </c>
      <c r="K58" s="1">
        <v>410773790807</v>
      </c>
      <c r="M58" s="1">
        <v>0</v>
      </c>
      <c r="O58" s="1">
        <v>0</v>
      </c>
      <c r="Q58" s="1">
        <v>395810418</v>
      </c>
      <c r="S58" s="1">
        <v>2429</v>
      </c>
      <c r="U58" s="1">
        <v>852675658569</v>
      </c>
      <c r="W58" s="1">
        <v>953991701626</v>
      </c>
      <c r="Y58" s="5">
        <v>1.9031180794236199E-2</v>
      </c>
    </row>
    <row r="59" spans="1:25" ht="21" x14ac:dyDescent="0.25">
      <c r="A59" s="2" t="s">
        <v>72</v>
      </c>
      <c r="C59" s="1">
        <v>57915670</v>
      </c>
      <c r="E59" s="1">
        <v>275901647826</v>
      </c>
      <c r="G59" s="1">
        <v>327567496664</v>
      </c>
      <c r="I59" s="1">
        <v>111487528</v>
      </c>
      <c r="K59" s="1">
        <v>660048716332</v>
      </c>
      <c r="M59" s="1">
        <v>0</v>
      </c>
      <c r="O59" s="1">
        <v>0</v>
      </c>
      <c r="Q59" s="1">
        <v>169403198</v>
      </c>
      <c r="S59" s="1">
        <v>5860</v>
      </c>
      <c r="U59" s="1">
        <v>935950364158</v>
      </c>
      <c r="W59" s="1">
        <v>985029148098</v>
      </c>
      <c r="Y59" s="5">
        <v>1.9650346824918955E-2</v>
      </c>
    </row>
    <row r="60" spans="1:25" ht="21" x14ac:dyDescent="0.25">
      <c r="A60" s="2" t="s">
        <v>73</v>
      </c>
      <c r="C60" s="1">
        <v>178207651</v>
      </c>
      <c r="E60" s="1">
        <v>369222400307</v>
      </c>
      <c r="G60" s="1">
        <v>559490454934</v>
      </c>
      <c r="I60" s="1">
        <v>0</v>
      </c>
      <c r="K60" s="1">
        <v>0</v>
      </c>
      <c r="M60" s="1">
        <v>0</v>
      </c>
      <c r="O60" s="1">
        <v>0</v>
      </c>
      <c r="Q60" s="1">
        <v>178207651</v>
      </c>
      <c r="S60" s="1">
        <v>2937</v>
      </c>
      <c r="U60" s="1">
        <v>369222400307</v>
      </c>
      <c r="W60" s="1">
        <v>519350020904</v>
      </c>
      <c r="Y60" s="5">
        <v>1.0360513751291732E-2</v>
      </c>
    </row>
    <row r="61" spans="1:25" ht="21" x14ac:dyDescent="0.25">
      <c r="A61" s="2" t="s">
        <v>74</v>
      </c>
      <c r="C61" s="1">
        <v>496322376</v>
      </c>
      <c r="E61" s="1">
        <v>1917566457577</v>
      </c>
      <c r="G61" s="1">
        <v>2071395291765</v>
      </c>
      <c r="I61" s="1">
        <v>0</v>
      </c>
      <c r="K61" s="1">
        <v>0</v>
      </c>
      <c r="M61" s="1">
        <v>0</v>
      </c>
      <c r="O61" s="1">
        <v>0</v>
      </c>
      <c r="Q61" s="1">
        <v>496322376</v>
      </c>
      <c r="S61" s="1">
        <v>4447</v>
      </c>
      <c r="U61" s="1">
        <v>1917566457577</v>
      </c>
      <c r="W61" s="1">
        <v>2190084370537</v>
      </c>
      <c r="Y61" s="5">
        <v>4.3689993884937044E-2</v>
      </c>
    </row>
    <row r="62" spans="1:25" ht="21" x14ac:dyDescent="0.25">
      <c r="A62" s="2" t="s">
        <v>94</v>
      </c>
      <c r="C62" s="1">
        <v>26161537</v>
      </c>
      <c r="E62" s="1">
        <v>215390192282</v>
      </c>
      <c r="G62" s="1">
        <v>216500631380</v>
      </c>
      <c r="I62" s="1">
        <v>57448971</v>
      </c>
      <c r="K62" s="1">
        <v>478089777229</v>
      </c>
      <c r="M62" s="1">
        <v>0</v>
      </c>
      <c r="O62" s="1">
        <v>0</v>
      </c>
      <c r="Q62" s="1">
        <v>83610508</v>
      </c>
      <c r="S62" s="1">
        <v>10140</v>
      </c>
      <c r="U62" s="1">
        <v>693479969511</v>
      </c>
      <c r="W62" s="1">
        <v>841256975560</v>
      </c>
      <c r="Y62" s="5">
        <v>1.6782235703944579E-2</v>
      </c>
    </row>
    <row r="63" spans="1:25" ht="21" x14ac:dyDescent="0.25">
      <c r="A63" s="2" t="s">
        <v>75</v>
      </c>
      <c r="C63" s="1">
        <v>104441878</v>
      </c>
      <c r="E63" s="1">
        <v>352942674111</v>
      </c>
      <c r="G63" s="1">
        <v>317225333928</v>
      </c>
      <c r="I63" s="1">
        <v>39394363</v>
      </c>
      <c r="K63" s="1">
        <v>128680042666</v>
      </c>
      <c r="M63" s="1">
        <v>-10000000</v>
      </c>
      <c r="O63" s="1">
        <v>33707412144</v>
      </c>
      <c r="Q63" s="1">
        <v>133836241</v>
      </c>
      <c r="S63" s="1">
        <v>3263</v>
      </c>
      <c r="U63" s="1">
        <v>447829502709</v>
      </c>
      <c r="W63" s="1">
        <v>433331904215</v>
      </c>
      <c r="Y63" s="5">
        <v>8.6445383109415817E-3</v>
      </c>
    </row>
    <row r="64" spans="1:25" ht="21" x14ac:dyDescent="0.25">
      <c r="A64" s="2" t="s">
        <v>77</v>
      </c>
      <c r="C64" s="1">
        <v>23092039</v>
      </c>
      <c r="E64" s="1">
        <v>155822103961</v>
      </c>
      <c r="G64" s="1">
        <v>80059900160</v>
      </c>
      <c r="I64" s="1">
        <v>0</v>
      </c>
      <c r="K64" s="1">
        <v>0</v>
      </c>
      <c r="M64" s="1">
        <v>0</v>
      </c>
      <c r="O64" s="1">
        <v>0</v>
      </c>
      <c r="Q64" s="1">
        <v>23092039</v>
      </c>
      <c r="S64" s="1">
        <v>3591</v>
      </c>
      <c r="U64" s="1">
        <v>155822103961</v>
      </c>
      <c r="W64" s="1">
        <v>82282513301</v>
      </c>
      <c r="Y64" s="5">
        <v>1.6414538870374571E-3</v>
      </c>
    </row>
    <row r="65" spans="1:25" ht="21" x14ac:dyDescent="0.25">
      <c r="A65" s="2" t="s">
        <v>78</v>
      </c>
      <c r="C65" s="1">
        <v>72786652</v>
      </c>
      <c r="E65" s="1">
        <v>627232519099</v>
      </c>
      <c r="G65" s="1">
        <v>1098527210048</v>
      </c>
      <c r="I65" s="1">
        <v>0</v>
      </c>
      <c r="K65" s="1">
        <v>0</v>
      </c>
      <c r="M65" s="1">
        <v>0</v>
      </c>
      <c r="O65" s="1">
        <v>0</v>
      </c>
      <c r="Q65" s="1">
        <v>72786652</v>
      </c>
      <c r="S65" s="1">
        <v>18760</v>
      </c>
      <c r="U65" s="1">
        <v>627232519099</v>
      </c>
      <c r="W65" s="1">
        <v>1354922449738</v>
      </c>
      <c r="Y65" s="5">
        <v>2.7029348430582325E-2</v>
      </c>
    </row>
    <row r="66" spans="1:25" ht="21" x14ac:dyDescent="0.25">
      <c r="A66" s="2" t="s">
        <v>79</v>
      </c>
      <c r="C66" s="1">
        <v>52403334</v>
      </c>
      <c r="E66" s="1">
        <v>844120087963</v>
      </c>
      <c r="G66" s="1">
        <v>1009806135951</v>
      </c>
      <c r="I66" s="1">
        <v>2000000</v>
      </c>
      <c r="K66" s="1">
        <v>36656663147</v>
      </c>
      <c r="M66" s="1">
        <v>0</v>
      </c>
      <c r="O66" s="1">
        <v>0</v>
      </c>
      <c r="Q66" s="1">
        <v>54403334</v>
      </c>
      <c r="S66" s="1">
        <v>18420</v>
      </c>
      <c r="U66" s="1">
        <v>880776751110</v>
      </c>
      <c r="W66" s="1">
        <v>994363106523</v>
      </c>
      <c r="Y66" s="5">
        <v>1.9836549964851194E-2</v>
      </c>
    </row>
    <row r="67" spans="1:25" ht="21" x14ac:dyDescent="0.25">
      <c r="A67" s="2" t="s">
        <v>80</v>
      </c>
      <c r="C67" s="1">
        <v>7805361</v>
      </c>
      <c r="E67" s="1">
        <v>369829519557</v>
      </c>
      <c r="G67" s="1">
        <v>406226590594</v>
      </c>
      <c r="I67" s="1">
        <v>0</v>
      </c>
      <c r="K67" s="1">
        <v>0</v>
      </c>
      <c r="M67" s="1">
        <v>0</v>
      </c>
      <c r="O67" s="1">
        <v>0</v>
      </c>
      <c r="Q67" s="1">
        <v>7805361</v>
      </c>
      <c r="S67" s="1">
        <v>71350</v>
      </c>
      <c r="U67" s="1">
        <v>369829519557</v>
      </c>
      <c r="W67" s="1">
        <v>552607573668</v>
      </c>
      <c r="Y67" s="5">
        <v>1.1023968683181345E-2</v>
      </c>
    </row>
    <row r="68" spans="1:25" ht="21" x14ac:dyDescent="0.25">
      <c r="A68" s="2" t="s">
        <v>81</v>
      </c>
      <c r="C68" s="1">
        <v>334513606</v>
      </c>
      <c r="E68" s="1">
        <v>807435236808</v>
      </c>
      <c r="G68" s="1">
        <v>857701476093</v>
      </c>
      <c r="I68" s="1">
        <v>0</v>
      </c>
      <c r="K68" s="1">
        <v>0</v>
      </c>
      <c r="M68" s="1">
        <v>-36547802</v>
      </c>
      <c r="O68" s="1">
        <v>98422111692</v>
      </c>
      <c r="Q68" s="1">
        <v>297965804</v>
      </c>
      <c r="S68" s="1">
        <v>2687</v>
      </c>
      <c r="U68" s="1">
        <v>719217649747</v>
      </c>
      <c r="W68" s="1">
        <v>794445213636</v>
      </c>
      <c r="Y68" s="5">
        <v>1.5848387848712769E-2</v>
      </c>
    </row>
    <row r="69" spans="1:25" ht="21" x14ac:dyDescent="0.25">
      <c r="A69" s="2" t="s">
        <v>82</v>
      </c>
      <c r="C69" s="1">
        <v>92075843</v>
      </c>
      <c r="E69" s="1">
        <v>155688455285</v>
      </c>
      <c r="G69" s="1">
        <v>218542919387</v>
      </c>
      <c r="I69" s="1">
        <v>0</v>
      </c>
      <c r="K69" s="1">
        <v>0</v>
      </c>
      <c r="M69" s="1">
        <v>0</v>
      </c>
      <c r="O69" s="1">
        <v>0</v>
      </c>
      <c r="Q69" s="1">
        <v>92075843</v>
      </c>
      <c r="S69" s="1">
        <v>2218</v>
      </c>
      <c r="U69" s="1">
        <v>155688455285</v>
      </c>
      <c r="W69" s="1">
        <v>202645566555</v>
      </c>
      <c r="Y69" s="5">
        <v>4.0425764791091993E-3</v>
      </c>
    </row>
    <row r="70" spans="1:25" ht="21" x14ac:dyDescent="0.25">
      <c r="A70" s="2" t="s">
        <v>83</v>
      </c>
      <c r="C70" s="1">
        <v>88229806</v>
      </c>
      <c r="E70" s="1">
        <v>432737922619</v>
      </c>
      <c r="G70" s="1">
        <v>528788649182</v>
      </c>
      <c r="I70" s="1">
        <v>4451563</v>
      </c>
      <c r="K70" s="1">
        <v>25995664161</v>
      </c>
      <c r="M70" s="1">
        <v>0</v>
      </c>
      <c r="O70" s="1">
        <v>0</v>
      </c>
      <c r="Q70" s="1">
        <v>92681369</v>
      </c>
      <c r="S70" s="1">
        <v>5760</v>
      </c>
      <c r="U70" s="1">
        <v>458733586780</v>
      </c>
      <c r="W70" s="1">
        <v>529718066022</v>
      </c>
      <c r="Y70" s="5">
        <v>1.0567345887029546E-2</v>
      </c>
    </row>
    <row r="71" spans="1:25" ht="21" x14ac:dyDescent="0.25">
      <c r="A71" s="2" t="s">
        <v>84</v>
      </c>
      <c r="C71" s="1">
        <v>77107534</v>
      </c>
      <c r="E71" s="1">
        <v>510652639118</v>
      </c>
      <c r="G71" s="1">
        <v>674831366162</v>
      </c>
      <c r="I71" s="1">
        <v>0</v>
      </c>
      <c r="K71" s="1">
        <v>0</v>
      </c>
      <c r="M71" s="1">
        <v>0</v>
      </c>
      <c r="O71" s="1">
        <v>0</v>
      </c>
      <c r="Q71" s="1">
        <v>77107534</v>
      </c>
      <c r="S71" s="1">
        <v>9250</v>
      </c>
      <c r="U71" s="1">
        <v>510652639118</v>
      </c>
      <c r="W71" s="1">
        <v>707731308050</v>
      </c>
      <c r="Y71" s="5">
        <v>1.4118532115409484E-2</v>
      </c>
    </row>
    <row r="72" spans="1:25" ht="21" x14ac:dyDescent="0.25">
      <c r="A72" s="2" t="s">
        <v>97</v>
      </c>
      <c r="C72" s="1">
        <v>515000</v>
      </c>
      <c r="E72" s="1">
        <v>8593807103</v>
      </c>
      <c r="G72" s="1">
        <v>10353245953</v>
      </c>
      <c r="I72" s="1">
        <v>0</v>
      </c>
      <c r="K72" s="1">
        <v>0</v>
      </c>
      <c r="M72" s="1">
        <v>-257500</v>
      </c>
      <c r="O72" s="1">
        <v>5498564998</v>
      </c>
      <c r="Q72" s="1">
        <v>257500</v>
      </c>
      <c r="S72" s="1">
        <v>18810</v>
      </c>
      <c r="U72" s="1">
        <v>4296903548</v>
      </c>
      <c r="W72" s="1">
        <v>4806134165</v>
      </c>
      <c r="Y72" s="5">
        <v>9.5877572162916604E-5</v>
      </c>
    </row>
    <row r="73" spans="1:25" ht="21" x14ac:dyDescent="0.25">
      <c r="A73" s="2" t="s">
        <v>87</v>
      </c>
      <c r="C73" s="1">
        <v>6135489</v>
      </c>
      <c r="E73" s="1">
        <v>32631937773</v>
      </c>
      <c r="G73" s="1">
        <v>43834044024</v>
      </c>
      <c r="I73" s="1">
        <v>0</v>
      </c>
      <c r="K73" s="1">
        <v>0</v>
      </c>
      <c r="M73" s="1">
        <v>0</v>
      </c>
      <c r="O73" s="1">
        <v>0</v>
      </c>
      <c r="Q73" s="1">
        <v>6135489</v>
      </c>
      <c r="S73" s="1">
        <v>8020</v>
      </c>
      <c r="U73" s="1">
        <v>32631937773</v>
      </c>
      <c r="W73" s="1">
        <v>48826254594</v>
      </c>
      <c r="Y73" s="5">
        <v>9.7403497022043148E-4</v>
      </c>
    </row>
    <row r="74" spans="1:25" ht="21" x14ac:dyDescent="0.25">
      <c r="A74" s="2" t="s">
        <v>88</v>
      </c>
      <c r="C74" s="1">
        <v>838821</v>
      </c>
      <c r="E74" s="1">
        <v>915325792</v>
      </c>
      <c r="G74" s="1">
        <v>2118297445</v>
      </c>
      <c r="I74" s="1">
        <v>0</v>
      </c>
      <c r="K74" s="1">
        <v>0</v>
      </c>
      <c r="M74" s="1">
        <v>0</v>
      </c>
      <c r="O74" s="1">
        <v>0</v>
      </c>
      <c r="Q74" s="1">
        <v>838821</v>
      </c>
      <c r="S74" s="1">
        <v>2730</v>
      </c>
      <c r="U74" s="1">
        <v>915325792</v>
      </c>
      <c r="W74" s="1">
        <v>2272279774</v>
      </c>
      <c r="Y74" s="5">
        <v>4.5329710017785335E-5</v>
      </c>
    </row>
    <row r="75" spans="1:25" ht="21" x14ac:dyDescent="0.25">
      <c r="A75" s="2" t="s">
        <v>89</v>
      </c>
      <c r="C75" s="1">
        <v>8604160</v>
      </c>
      <c r="E75" s="1">
        <v>52319203094</v>
      </c>
      <c r="G75" s="1">
        <v>76582719094</v>
      </c>
      <c r="I75" s="1">
        <v>0</v>
      </c>
      <c r="K75" s="1">
        <v>0</v>
      </c>
      <c r="M75" s="1">
        <v>0</v>
      </c>
      <c r="O75" s="1">
        <v>0</v>
      </c>
      <c r="Q75" s="1">
        <v>8604160</v>
      </c>
      <c r="S75" s="1">
        <v>8770</v>
      </c>
      <c r="U75" s="1">
        <v>52319203094</v>
      </c>
      <c r="W75" s="1">
        <v>74875189125</v>
      </c>
      <c r="Y75" s="5">
        <v>1.4936851744221369E-3</v>
      </c>
    </row>
    <row r="76" spans="1:25" ht="21" x14ac:dyDescent="0.25">
      <c r="A76" s="2" t="s">
        <v>90</v>
      </c>
      <c r="C76" s="1">
        <v>51638581</v>
      </c>
      <c r="E76" s="1">
        <v>203586628432</v>
      </c>
      <c r="G76" s="1">
        <v>256094595015</v>
      </c>
      <c r="I76" s="1">
        <v>0</v>
      </c>
      <c r="K76" s="1">
        <v>0</v>
      </c>
      <c r="M76" s="1">
        <v>0</v>
      </c>
      <c r="O76" s="1">
        <v>0</v>
      </c>
      <c r="Q76" s="1">
        <v>51638581</v>
      </c>
      <c r="S76" s="1">
        <v>6070</v>
      </c>
      <c r="U76" s="1">
        <v>203586628432</v>
      </c>
      <c r="W76" s="1">
        <v>311023247647</v>
      </c>
      <c r="Y76" s="5">
        <v>6.2046028776685065E-3</v>
      </c>
    </row>
    <row r="77" spans="1:25" ht="21" x14ac:dyDescent="0.25">
      <c r="A77" s="2" t="s">
        <v>92</v>
      </c>
      <c r="C77" s="1">
        <v>9081004</v>
      </c>
      <c r="E77" s="1">
        <v>249294870937</v>
      </c>
      <c r="G77" s="1">
        <v>331597728478</v>
      </c>
      <c r="I77" s="1">
        <v>0</v>
      </c>
      <c r="K77" s="1">
        <v>0</v>
      </c>
      <c r="M77" s="1">
        <v>0</v>
      </c>
      <c r="O77" s="1">
        <v>0</v>
      </c>
      <c r="Q77" s="1">
        <v>9081004</v>
      </c>
      <c r="S77" s="1">
        <v>40900</v>
      </c>
      <c r="U77" s="1">
        <v>249294870937</v>
      </c>
      <c r="W77" s="1">
        <v>368542040618</v>
      </c>
      <c r="Y77" s="5">
        <v>7.3520452990560323E-3</v>
      </c>
    </row>
    <row r="78" spans="1:25" ht="21" x14ac:dyDescent="0.25">
      <c r="A78" s="2" t="s">
        <v>93</v>
      </c>
      <c r="C78" s="1">
        <v>30448265</v>
      </c>
      <c r="E78" s="1">
        <v>54601290510</v>
      </c>
      <c r="G78" s="1">
        <v>212396686378</v>
      </c>
      <c r="I78" s="1">
        <v>0</v>
      </c>
      <c r="K78" s="1">
        <v>0</v>
      </c>
      <c r="M78" s="1">
        <v>0</v>
      </c>
      <c r="O78" s="1">
        <v>0</v>
      </c>
      <c r="Q78" s="1">
        <v>30448265</v>
      </c>
      <c r="S78" s="1">
        <v>7430</v>
      </c>
      <c r="U78" s="1">
        <v>54601290510</v>
      </c>
      <c r="W78" s="1">
        <v>224481846343</v>
      </c>
      <c r="Y78" s="5">
        <v>4.4781884323480473E-3</v>
      </c>
    </row>
    <row r="79" spans="1:25" ht="21" x14ac:dyDescent="0.25">
      <c r="A79" s="2" t="s">
        <v>96</v>
      </c>
      <c r="C79" s="1">
        <v>267500</v>
      </c>
      <c r="E79" s="1">
        <v>7367921911</v>
      </c>
      <c r="G79" s="1">
        <v>7883337083</v>
      </c>
      <c r="I79" s="1">
        <v>0</v>
      </c>
      <c r="K79" s="1">
        <v>0</v>
      </c>
      <c r="M79" s="1">
        <v>0</v>
      </c>
      <c r="O79" s="1">
        <v>0</v>
      </c>
      <c r="Q79" s="1">
        <v>267500</v>
      </c>
      <c r="S79" s="1">
        <v>41800</v>
      </c>
      <c r="U79" s="1">
        <v>7367921911</v>
      </c>
      <c r="W79" s="1">
        <v>11095067005</v>
      </c>
      <c r="Y79" s="5">
        <v>2.2133549561954074E-4</v>
      </c>
    </row>
    <row r="80" spans="1:25" ht="21" x14ac:dyDescent="0.25">
      <c r="A80" s="2" t="s">
        <v>191</v>
      </c>
      <c r="C80" s="1">
        <v>0</v>
      </c>
      <c r="E80" s="1">
        <v>0</v>
      </c>
      <c r="G80" s="1">
        <v>0</v>
      </c>
      <c r="I80" s="1">
        <v>27000000</v>
      </c>
      <c r="K80" s="1">
        <v>76182912666</v>
      </c>
      <c r="M80" s="1">
        <v>0</v>
      </c>
      <c r="O80" s="1">
        <v>0</v>
      </c>
      <c r="Q80" s="1">
        <v>27000000</v>
      </c>
      <c r="S80" s="1">
        <v>2865</v>
      </c>
      <c r="U80" s="1">
        <v>76182912666</v>
      </c>
      <c r="W80" s="1">
        <v>76757045850</v>
      </c>
      <c r="Y80" s="5">
        <v>1.5312263348968898E-3</v>
      </c>
    </row>
    <row r="81" spans="1:25" ht="21" x14ac:dyDescent="0.25">
      <c r="A81" s="2" t="s">
        <v>192</v>
      </c>
      <c r="C81" s="1">
        <v>0</v>
      </c>
      <c r="E81" s="1">
        <v>0</v>
      </c>
      <c r="G81" s="1">
        <v>0</v>
      </c>
      <c r="I81" s="1">
        <v>151127427</v>
      </c>
      <c r="K81" s="1">
        <v>364886615892</v>
      </c>
      <c r="M81" s="1">
        <v>0</v>
      </c>
      <c r="O81" s="1">
        <v>0</v>
      </c>
      <c r="Q81" s="1">
        <v>151127427</v>
      </c>
      <c r="S81" s="1">
        <v>2441</v>
      </c>
      <c r="U81" s="1">
        <v>364886615892</v>
      </c>
      <c r="W81" s="1">
        <v>366050436466</v>
      </c>
      <c r="Y81" s="5">
        <v>7.3023402869437032E-3</v>
      </c>
    </row>
    <row r="82" spans="1:25" ht="21" x14ac:dyDescent="0.25">
      <c r="A82" s="2" t="s">
        <v>193</v>
      </c>
      <c r="C82" s="1">
        <v>0</v>
      </c>
      <c r="E82" s="1">
        <v>0</v>
      </c>
      <c r="G82" s="1">
        <v>0</v>
      </c>
      <c r="I82" s="1">
        <v>204439121</v>
      </c>
      <c r="K82" s="1">
        <v>460191803528</v>
      </c>
      <c r="M82" s="1">
        <v>0</v>
      </c>
      <c r="O82" s="1">
        <v>0</v>
      </c>
      <c r="Q82" s="1">
        <v>204439121</v>
      </c>
      <c r="S82" s="1">
        <v>2359</v>
      </c>
      <c r="U82" s="1">
        <v>460191803528</v>
      </c>
      <c r="W82" s="1">
        <v>478543924757</v>
      </c>
      <c r="Y82" s="5">
        <v>9.5464729247762489E-3</v>
      </c>
    </row>
    <row r="83" spans="1:25" ht="21" x14ac:dyDescent="0.25">
      <c r="A83" s="2" t="s">
        <v>194</v>
      </c>
      <c r="C83" s="1">
        <v>0</v>
      </c>
      <c r="E83" s="1">
        <v>0</v>
      </c>
      <c r="G83" s="1">
        <v>0</v>
      </c>
      <c r="I83" s="1">
        <v>90899154</v>
      </c>
      <c r="K83" s="1">
        <v>706049186975</v>
      </c>
      <c r="M83" s="1">
        <v>0</v>
      </c>
      <c r="O83" s="1">
        <v>0</v>
      </c>
      <c r="Q83" s="1">
        <v>90899154</v>
      </c>
      <c r="S83" s="1">
        <v>8780</v>
      </c>
      <c r="U83" s="1">
        <v>706049186975</v>
      </c>
      <c r="W83" s="1">
        <v>791925301078</v>
      </c>
      <c r="Y83" s="5">
        <v>1.5798118112199101E-2</v>
      </c>
    </row>
    <row r="84" spans="1:25" ht="21" x14ac:dyDescent="0.25">
      <c r="A84" s="2" t="s">
        <v>137</v>
      </c>
      <c r="C84" s="1">
        <v>0</v>
      </c>
      <c r="E84" s="1">
        <v>0</v>
      </c>
      <c r="G84" s="1">
        <v>0</v>
      </c>
      <c r="I84" s="1">
        <v>12555</v>
      </c>
      <c r="K84" s="1">
        <v>160490814</v>
      </c>
      <c r="M84" s="1">
        <v>0</v>
      </c>
      <c r="O84" s="1">
        <v>0</v>
      </c>
      <c r="Q84" s="1">
        <v>12555</v>
      </c>
      <c r="S84" s="1">
        <v>13410</v>
      </c>
      <c r="U84" s="1">
        <v>160490814</v>
      </c>
      <c r="W84" s="1">
        <v>167061107</v>
      </c>
      <c r="Y84" s="5">
        <v>3.3327020828202854E-6</v>
      </c>
    </row>
    <row r="85" spans="1:25" ht="21" x14ac:dyDescent="0.25">
      <c r="A85" s="2" t="s">
        <v>195</v>
      </c>
      <c r="C85" s="1">
        <v>0</v>
      </c>
      <c r="E85" s="1">
        <v>0</v>
      </c>
      <c r="G85" s="1">
        <v>0</v>
      </c>
      <c r="I85" s="1">
        <v>105487</v>
      </c>
      <c r="K85" s="1">
        <v>349999958517</v>
      </c>
      <c r="M85" s="1">
        <v>-105487</v>
      </c>
      <c r="O85" s="1">
        <v>415679436302</v>
      </c>
      <c r="Q85" s="1">
        <v>0</v>
      </c>
      <c r="S85" s="1">
        <v>0</v>
      </c>
      <c r="U85" s="1">
        <v>0</v>
      </c>
      <c r="W85" s="1">
        <v>0</v>
      </c>
      <c r="Y85" s="5">
        <v>0</v>
      </c>
    </row>
    <row r="86" spans="1:25" s="2" customFormat="1" ht="21" x14ac:dyDescent="0.25">
      <c r="A86" s="2" t="s">
        <v>102</v>
      </c>
      <c r="C86" s="2" t="s">
        <v>102</v>
      </c>
      <c r="E86" s="3">
        <f>SUM(E9:E85)</f>
        <v>24586216535421</v>
      </c>
      <c r="G86" s="3">
        <f>SUM(G9:G85)</f>
        <v>32744780395461</v>
      </c>
      <c r="I86" s="2" t="s">
        <v>102</v>
      </c>
      <c r="K86" s="3">
        <f>SUM(K9:K85)</f>
        <v>6995316949157</v>
      </c>
      <c r="M86" s="2" t="s">
        <v>102</v>
      </c>
      <c r="O86" s="3">
        <f>SUM(O9:O85)</f>
        <v>5103430670525</v>
      </c>
      <c r="Q86" s="2" t="s">
        <v>102</v>
      </c>
      <c r="S86" s="2" t="s">
        <v>102</v>
      </c>
      <c r="U86" s="3">
        <f>SUM(U9:U85)</f>
        <v>27062481638110</v>
      </c>
      <c r="W86" s="3">
        <f>SUM(W9:W85)</f>
        <v>36019317765992</v>
      </c>
      <c r="Y86" s="4">
        <f>SUM(Y9:Y85)</f>
        <v>0.71854938289429182</v>
      </c>
    </row>
    <row r="87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1"/>
  <sheetViews>
    <sheetView rightToLeft="1" workbookViewId="0">
      <selection activeCell="K16" sqref="K16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</row>
    <row r="3" spans="1:9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</row>
    <row r="4" spans="1:9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</row>
    <row r="6" spans="1:9" ht="27" thickBot="1" x14ac:dyDescent="0.3">
      <c r="A6" s="32" t="s">
        <v>159</v>
      </c>
      <c r="B6" s="32" t="s">
        <v>159</v>
      </c>
      <c r="C6" s="32" t="s">
        <v>121</v>
      </c>
      <c r="D6" s="32" t="s">
        <v>121</v>
      </c>
      <c r="E6" s="32" t="s">
        <v>121</v>
      </c>
      <c r="G6" s="32" t="s">
        <v>122</v>
      </c>
      <c r="H6" s="32" t="s">
        <v>122</v>
      </c>
      <c r="I6" s="32" t="s">
        <v>122</v>
      </c>
    </row>
    <row r="7" spans="1:9" ht="27" thickBot="1" x14ac:dyDescent="0.3">
      <c r="A7" s="32" t="s">
        <v>160</v>
      </c>
      <c r="C7" s="32" t="s">
        <v>161</v>
      </c>
      <c r="E7" s="32" t="s">
        <v>162</v>
      </c>
      <c r="G7" s="32" t="s">
        <v>161</v>
      </c>
      <c r="I7" s="32" t="s">
        <v>162</v>
      </c>
    </row>
    <row r="8" spans="1:9" ht="21" x14ac:dyDescent="0.25">
      <c r="A8" s="2" t="s">
        <v>108</v>
      </c>
      <c r="C8" s="1">
        <v>14216</v>
      </c>
      <c r="E8" s="5">
        <f>C8/$C$50</f>
        <v>4.6047014455245454E-8</v>
      </c>
      <c r="G8" s="1">
        <v>53746</v>
      </c>
      <c r="I8" s="5">
        <f>G8/$G$50</f>
        <v>7.672684655807849E-8</v>
      </c>
    </row>
    <row r="9" spans="1:9" ht="21" x14ac:dyDescent="0.25">
      <c r="A9" s="2" t="s">
        <v>109</v>
      </c>
      <c r="C9" s="1">
        <v>14630</v>
      </c>
      <c r="E9" s="5">
        <f t="shared" ref="E9:E49" si="0">C9/$C$50</f>
        <v>4.7388000948244306E-8</v>
      </c>
      <c r="G9" s="1">
        <v>80446</v>
      </c>
      <c r="I9" s="5">
        <f t="shared" ref="I9:I49" si="1">G9/$G$50</f>
        <v>1.1484329807262275E-7</v>
      </c>
    </row>
    <row r="10" spans="1:9" ht="21" x14ac:dyDescent="0.25">
      <c r="A10" s="2" t="s">
        <v>110</v>
      </c>
      <c r="C10" s="1">
        <v>5184079958</v>
      </c>
      <c r="E10" s="5">
        <f t="shared" si="0"/>
        <v>1.6791742034550805E-2</v>
      </c>
      <c r="G10" s="1">
        <v>15883977427</v>
      </c>
      <c r="I10" s="5">
        <f t="shared" si="1"/>
        <v>2.2675687470200784E-2</v>
      </c>
    </row>
    <row r="11" spans="1:9" ht="21" x14ac:dyDescent="0.25">
      <c r="A11" s="2" t="s">
        <v>111</v>
      </c>
      <c r="C11" s="1">
        <v>39887</v>
      </c>
      <c r="E11" s="5">
        <f t="shared" si="0"/>
        <v>1.2919789431460154E-7</v>
      </c>
      <c r="G11" s="1">
        <v>76425</v>
      </c>
      <c r="I11" s="5">
        <f t="shared" si="1"/>
        <v>1.0910298902618145E-7</v>
      </c>
    </row>
    <row r="12" spans="1:9" ht="21" x14ac:dyDescent="0.25">
      <c r="A12" s="2" t="s">
        <v>112</v>
      </c>
      <c r="C12" s="1">
        <v>2589041095</v>
      </c>
      <c r="E12" s="5">
        <f t="shared" si="0"/>
        <v>8.3861573386810294E-3</v>
      </c>
      <c r="G12" s="1">
        <v>11614583382</v>
      </c>
      <c r="I12" s="5">
        <f t="shared" si="1"/>
        <v>1.6580775443506907E-2</v>
      </c>
    </row>
    <row r="13" spans="1:9" ht="21" x14ac:dyDescent="0.25">
      <c r="A13" s="2" t="s">
        <v>112</v>
      </c>
      <c r="C13" s="1">
        <v>0</v>
      </c>
      <c r="E13" s="5">
        <f t="shared" si="0"/>
        <v>0</v>
      </c>
      <c r="G13" s="1">
        <v>4893287668</v>
      </c>
      <c r="I13" s="5">
        <f t="shared" si="1"/>
        <v>6.9855716158816229E-3</v>
      </c>
    </row>
    <row r="14" spans="1:9" ht="21" x14ac:dyDescent="0.25">
      <c r="A14" s="2" t="s">
        <v>112</v>
      </c>
      <c r="C14" s="1">
        <v>5300605201</v>
      </c>
      <c r="E14" s="5">
        <f t="shared" si="0"/>
        <v>1.7169178693865802E-2</v>
      </c>
      <c r="G14" s="1">
        <v>30842264954</v>
      </c>
      <c r="I14" s="5">
        <f t="shared" si="1"/>
        <v>4.4029876281568112E-2</v>
      </c>
    </row>
    <row r="15" spans="1:9" ht="21" x14ac:dyDescent="0.25">
      <c r="A15" s="2" t="s">
        <v>112</v>
      </c>
      <c r="C15" s="1">
        <v>5289598283</v>
      </c>
      <c r="E15" s="5">
        <f t="shared" si="0"/>
        <v>1.7133526209886223E-2</v>
      </c>
      <c r="G15" s="1">
        <v>19354400729</v>
      </c>
      <c r="I15" s="5">
        <f t="shared" si="1"/>
        <v>2.7630002883145637E-2</v>
      </c>
    </row>
    <row r="16" spans="1:9" ht="21" x14ac:dyDescent="0.25">
      <c r="A16" s="2" t="s">
        <v>112</v>
      </c>
      <c r="C16" s="1">
        <v>3973224698</v>
      </c>
      <c r="E16" s="5">
        <f t="shared" si="0"/>
        <v>1.2869663414655617E-2</v>
      </c>
      <c r="G16" s="1">
        <v>14136475121</v>
      </c>
      <c r="I16" s="5">
        <f t="shared" si="1"/>
        <v>2.018098384030553E-2</v>
      </c>
    </row>
    <row r="17" spans="1:9" ht="21" x14ac:dyDescent="0.25">
      <c r="A17" s="2" t="s">
        <v>113</v>
      </c>
      <c r="C17" s="1">
        <v>0</v>
      </c>
      <c r="E17" s="5">
        <f t="shared" si="0"/>
        <v>0</v>
      </c>
      <c r="G17" s="1">
        <v>4789726025</v>
      </c>
      <c r="I17" s="5">
        <f t="shared" si="1"/>
        <v>6.8377288314555541E-3</v>
      </c>
    </row>
    <row r="18" spans="1:9" ht="21" x14ac:dyDescent="0.25">
      <c r="A18" s="2" t="s">
        <v>113</v>
      </c>
      <c r="C18" s="1">
        <v>0</v>
      </c>
      <c r="E18" s="5">
        <f t="shared" si="0"/>
        <v>0</v>
      </c>
      <c r="G18" s="1">
        <v>6213698629</v>
      </c>
      <c r="I18" s="5">
        <f t="shared" si="1"/>
        <v>8.8705671355156796E-3</v>
      </c>
    </row>
    <row r="19" spans="1:9" ht="21" x14ac:dyDescent="0.25">
      <c r="A19" s="2" t="s">
        <v>113</v>
      </c>
      <c r="C19" s="1">
        <v>0</v>
      </c>
      <c r="E19" s="5">
        <f t="shared" si="0"/>
        <v>0</v>
      </c>
      <c r="G19" s="1">
        <v>4142465753</v>
      </c>
      <c r="I19" s="5">
        <f t="shared" si="1"/>
        <v>5.9137114241529804E-3</v>
      </c>
    </row>
    <row r="20" spans="1:9" ht="21" x14ac:dyDescent="0.25">
      <c r="A20" s="2" t="s">
        <v>113</v>
      </c>
      <c r="C20" s="1">
        <v>0</v>
      </c>
      <c r="E20" s="5">
        <f t="shared" si="0"/>
        <v>0</v>
      </c>
      <c r="G20" s="1">
        <v>7767123288</v>
      </c>
      <c r="I20" s="5">
        <f t="shared" si="1"/>
        <v>1.1088208921892868E-2</v>
      </c>
    </row>
    <row r="21" spans="1:9" ht="21" x14ac:dyDescent="0.25">
      <c r="A21" s="2" t="s">
        <v>111</v>
      </c>
      <c r="C21" s="1">
        <v>7720310303</v>
      </c>
      <c r="E21" s="5">
        <f t="shared" si="0"/>
        <v>2.5006840188605897E-2</v>
      </c>
      <c r="G21" s="1">
        <v>26057296581</v>
      </c>
      <c r="I21" s="5">
        <f t="shared" si="1"/>
        <v>3.7198939390628703E-2</v>
      </c>
    </row>
    <row r="22" spans="1:9" ht="21" x14ac:dyDescent="0.25">
      <c r="A22" s="2" t="s">
        <v>114</v>
      </c>
      <c r="C22" s="1">
        <v>6613698647</v>
      </c>
      <c r="E22" s="5">
        <f t="shared" si="0"/>
        <v>2.1422416798047714E-2</v>
      </c>
      <c r="G22" s="1">
        <v>30723287671</v>
      </c>
      <c r="I22" s="5">
        <f t="shared" si="1"/>
        <v>4.3860026399965051E-2</v>
      </c>
    </row>
    <row r="23" spans="1:9" ht="21" x14ac:dyDescent="0.25">
      <c r="A23" s="2" t="s">
        <v>115</v>
      </c>
      <c r="C23" s="1">
        <v>12673392554</v>
      </c>
      <c r="E23" s="5">
        <f t="shared" si="0"/>
        <v>4.105035805648833E-2</v>
      </c>
      <c r="G23" s="1">
        <v>42385721311</v>
      </c>
      <c r="I23" s="5">
        <f t="shared" si="1"/>
        <v>6.0509112032199129E-2</v>
      </c>
    </row>
    <row r="24" spans="1:9" ht="21" x14ac:dyDescent="0.25">
      <c r="A24" s="2" t="s">
        <v>113</v>
      </c>
      <c r="C24" s="1">
        <v>0</v>
      </c>
      <c r="E24" s="5">
        <f t="shared" si="0"/>
        <v>0</v>
      </c>
      <c r="G24" s="1">
        <v>5307534245</v>
      </c>
      <c r="I24" s="5">
        <f t="shared" si="1"/>
        <v>7.5769427607238109E-3</v>
      </c>
    </row>
    <row r="25" spans="1:9" ht="21" x14ac:dyDescent="0.25">
      <c r="A25" s="2" t="s">
        <v>113</v>
      </c>
      <c r="C25" s="1">
        <v>0</v>
      </c>
      <c r="E25" s="5">
        <f t="shared" si="0"/>
        <v>0</v>
      </c>
      <c r="G25" s="1">
        <v>6558904109</v>
      </c>
      <c r="I25" s="5">
        <f t="shared" si="1"/>
        <v>9.3633764216945175E-3</v>
      </c>
    </row>
    <row r="26" spans="1:9" ht="21" x14ac:dyDescent="0.25">
      <c r="A26" s="2" t="s">
        <v>112</v>
      </c>
      <c r="C26" s="1">
        <v>13394169632</v>
      </c>
      <c r="E26" s="5">
        <f t="shared" si="0"/>
        <v>4.338502551074238E-2</v>
      </c>
      <c r="G26" s="1">
        <v>40810012073</v>
      </c>
      <c r="I26" s="5">
        <f t="shared" si="1"/>
        <v>5.8259657171852816E-2</v>
      </c>
    </row>
    <row r="27" spans="1:9" ht="21" x14ac:dyDescent="0.25">
      <c r="A27" s="2" t="s">
        <v>113</v>
      </c>
      <c r="C27" s="1">
        <v>1610958908</v>
      </c>
      <c r="E27" s="5">
        <f t="shared" si="0"/>
        <v>5.2180534695752982E-3</v>
      </c>
      <c r="G27" s="1">
        <v>12476712327</v>
      </c>
      <c r="I27" s="5">
        <f t="shared" si="1"/>
        <v>1.7811535598240155E-2</v>
      </c>
    </row>
    <row r="28" spans="1:9" ht="21" x14ac:dyDescent="0.25">
      <c r="A28" s="2" t="s">
        <v>113</v>
      </c>
      <c r="C28" s="1">
        <v>267123304</v>
      </c>
      <c r="E28" s="5">
        <f t="shared" si="0"/>
        <v>8.6523850876624414E-4</v>
      </c>
      <c r="G28" s="1">
        <v>16310958902</v>
      </c>
      <c r="I28" s="5">
        <f t="shared" si="1"/>
        <v>2.3285238731977791E-2</v>
      </c>
    </row>
    <row r="29" spans="1:9" ht="21" x14ac:dyDescent="0.25">
      <c r="A29" s="2" t="s">
        <v>113</v>
      </c>
      <c r="C29" s="1">
        <v>2421917831</v>
      </c>
      <c r="E29" s="5">
        <f t="shared" si="0"/>
        <v>7.8448287403962945E-3</v>
      </c>
      <c r="G29" s="1">
        <v>12865753424</v>
      </c>
      <c r="I29" s="5">
        <f t="shared" si="1"/>
        <v>1.8366923842096546E-2</v>
      </c>
    </row>
    <row r="30" spans="1:9" ht="21" x14ac:dyDescent="0.25">
      <c r="A30" s="2" t="s">
        <v>113</v>
      </c>
      <c r="C30" s="1">
        <v>3963467877</v>
      </c>
      <c r="E30" s="5">
        <f t="shared" si="0"/>
        <v>1.2838060117129995E-2</v>
      </c>
      <c r="G30" s="1">
        <v>11405087063</v>
      </c>
      <c r="I30" s="5">
        <f t="shared" si="1"/>
        <v>1.6281702174381851E-2</v>
      </c>
    </row>
    <row r="31" spans="1:9" ht="21" x14ac:dyDescent="0.25">
      <c r="A31" s="2" t="s">
        <v>116</v>
      </c>
      <c r="C31" s="1">
        <v>5935329841</v>
      </c>
      <c r="E31" s="5">
        <f t="shared" si="0"/>
        <v>1.9225113884719803E-2</v>
      </c>
      <c r="G31" s="1">
        <v>13246971424</v>
      </c>
      <c r="I31" s="5">
        <f t="shared" si="1"/>
        <v>1.891114396994192E-2</v>
      </c>
    </row>
    <row r="32" spans="1:9" ht="21" x14ac:dyDescent="0.25">
      <c r="A32" s="2" t="s">
        <v>116</v>
      </c>
      <c r="C32" s="1">
        <v>13251939141</v>
      </c>
      <c r="E32" s="5">
        <f t="shared" si="0"/>
        <v>4.2924327038946261E-2</v>
      </c>
      <c r="G32" s="1">
        <v>37191551924</v>
      </c>
      <c r="I32" s="5">
        <f t="shared" si="1"/>
        <v>5.3094006953625511E-2</v>
      </c>
    </row>
    <row r="33" spans="1:9" ht="21" x14ac:dyDescent="0.25">
      <c r="A33" s="2" t="s">
        <v>109</v>
      </c>
      <c r="C33" s="1">
        <v>7216438359</v>
      </c>
      <c r="E33" s="5">
        <f t="shared" si="0"/>
        <v>2.3374749678690264E-2</v>
      </c>
      <c r="G33" s="1">
        <v>35490410958</v>
      </c>
      <c r="I33" s="5">
        <f t="shared" si="1"/>
        <v>5.0665487959245588E-2</v>
      </c>
    </row>
    <row r="34" spans="1:9" ht="21" x14ac:dyDescent="0.25">
      <c r="A34" s="2" t="s">
        <v>116</v>
      </c>
      <c r="C34" s="1">
        <v>18552118231</v>
      </c>
      <c r="E34" s="5">
        <f t="shared" si="0"/>
        <v>6.0092125517605496E-2</v>
      </c>
      <c r="G34" s="1">
        <v>50859571251</v>
      </c>
      <c r="I34" s="5">
        <f t="shared" si="1"/>
        <v>7.2606231522069312E-2</v>
      </c>
    </row>
    <row r="35" spans="1:9" ht="21" x14ac:dyDescent="0.25">
      <c r="A35" s="2" t="s">
        <v>109</v>
      </c>
      <c r="C35" s="1">
        <v>7183561647</v>
      </c>
      <c r="E35" s="5">
        <f t="shared" si="0"/>
        <v>2.3268258792878155E-2</v>
      </c>
      <c r="G35" s="1">
        <v>33419178082</v>
      </c>
      <c r="I35" s="5">
        <f t="shared" si="1"/>
        <v>4.7708632247882889E-2</v>
      </c>
    </row>
    <row r="36" spans="1:9" ht="21" x14ac:dyDescent="0.25">
      <c r="A36" s="2" t="s">
        <v>116</v>
      </c>
      <c r="C36" s="1">
        <v>2647475006</v>
      </c>
      <c r="E36" s="5">
        <f t="shared" si="0"/>
        <v>8.5754304917827137E-3</v>
      </c>
      <c r="G36" s="1">
        <v>6919423714</v>
      </c>
      <c r="I36" s="5">
        <f t="shared" si="1"/>
        <v>9.8780478840175562E-3</v>
      </c>
    </row>
    <row r="37" spans="1:9" ht="21" x14ac:dyDescent="0.25">
      <c r="A37" s="2" t="s">
        <v>109</v>
      </c>
      <c r="C37" s="1">
        <v>5316715597</v>
      </c>
      <c r="E37" s="5">
        <f t="shared" si="0"/>
        <v>1.7221361842254358E-2</v>
      </c>
      <c r="G37" s="1">
        <v>12839033065</v>
      </c>
      <c r="I37" s="5">
        <f t="shared" si="1"/>
        <v>1.8328778326430827E-2</v>
      </c>
    </row>
    <row r="38" spans="1:9" ht="21" x14ac:dyDescent="0.25">
      <c r="A38" s="2" t="s">
        <v>127</v>
      </c>
      <c r="C38" s="1">
        <v>0</v>
      </c>
      <c r="E38" s="5">
        <f t="shared" si="0"/>
        <v>0</v>
      </c>
      <c r="G38" s="1">
        <v>1812328767</v>
      </c>
      <c r="I38" s="5">
        <f t="shared" si="1"/>
        <v>2.5872487481561528E-3</v>
      </c>
    </row>
    <row r="39" spans="1:9" ht="21" x14ac:dyDescent="0.25">
      <c r="A39" s="2" t="s">
        <v>115</v>
      </c>
      <c r="C39" s="1">
        <v>9816029183</v>
      </c>
      <c r="E39" s="5">
        <f t="shared" si="0"/>
        <v>3.1795078621462594E-2</v>
      </c>
      <c r="G39" s="1">
        <v>16360305103</v>
      </c>
      <c r="I39" s="5">
        <f t="shared" si="1"/>
        <v>2.3355684502683539E-2</v>
      </c>
    </row>
    <row r="40" spans="1:9" ht="21" x14ac:dyDescent="0.25">
      <c r="A40" s="2" t="s">
        <v>117</v>
      </c>
      <c r="C40" s="1">
        <v>13751119223</v>
      </c>
      <c r="E40" s="5">
        <f t="shared" si="0"/>
        <v>4.4541220148936737E-2</v>
      </c>
      <c r="G40" s="1">
        <v>13751119223</v>
      </c>
      <c r="I40" s="5">
        <f t="shared" si="1"/>
        <v>1.9630856521880038E-2</v>
      </c>
    </row>
    <row r="41" spans="1:9" ht="21" x14ac:dyDescent="0.25">
      <c r="A41" s="2" t="s">
        <v>115</v>
      </c>
      <c r="C41" s="1">
        <v>5307534245</v>
      </c>
      <c r="E41" s="5">
        <f t="shared" si="0"/>
        <v>1.7191622545105884E-2</v>
      </c>
      <c r="G41" s="1">
        <v>5307534245</v>
      </c>
      <c r="I41" s="5">
        <f t="shared" si="1"/>
        <v>7.5769427607238109E-3</v>
      </c>
    </row>
    <row r="42" spans="1:9" ht="21" x14ac:dyDescent="0.25">
      <c r="A42" s="2" t="s">
        <v>116</v>
      </c>
      <c r="C42" s="1">
        <v>9766339490</v>
      </c>
      <c r="E42" s="5">
        <f t="shared" si="0"/>
        <v>3.1634128845727666E-2</v>
      </c>
      <c r="G42" s="1">
        <v>9766339490</v>
      </c>
      <c r="I42" s="5">
        <f t="shared" si="1"/>
        <v>1.3942254893077299E-2</v>
      </c>
    </row>
    <row r="43" spans="1:9" ht="21" x14ac:dyDescent="0.25">
      <c r="A43" s="2" t="s">
        <v>118</v>
      </c>
      <c r="C43" s="1">
        <v>29808219177</v>
      </c>
      <c r="E43" s="5">
        <f t="shared" si="0"/>
        <v>9.6551737431657556E-2</v>
      </c>
      <c r="G43" s="1">
        <v>29808219177</v>
      </c>
      <c r="I43" s="5">
        <f t="shared" si="1"/>
        <v>4.255369067397112E-2</v>
      </c>
    </row>
    <row r="44" spans="1:9" ht="21" x14ac:dyDescent="0.25">
      <c r="A44" s="2" t="s">
        <v>109</v>
      </c>
      <c r="C44" s="1">
        <v>11462659198</v>
      </c>
      <c r="E44" s="5">
        <f t="shared" si="0"/>
        <v>3.712867429557247E-2</v>
      </c>
      <c r="G44" s="1">
        <v>11462659198</v>
      </c>
      <c r="I44" s="5">
        <f t="shared" si="1"/>
        <v>1.6363891144131528E-2</v>
      </c>
    </row>
    <row r="45" spans="1:9" ht="21" x14ac:dyDescent="0.25">
      <c r="A45" s="2" t="s">
        <v>109</v>
      </c>
      <c r="C45" s="1">
        <v>33614039136</v>
      </c>
      <c r="E45" s="5">
        <f t="shared" si="0"/>
        <v>0.1088791605229726</v>
      </c>
      <c r="G45" s="1">
        <v>33614039136</v>
      </c>
      <c r="I45" s="5">
        <f t="shared" si="1"/>
        <v>4.7986812469488285E-2</v>
      </c>
    </row>
    <row r="46" spans="1:9" ht="21" x14ac:dyDescent="0.25">
      <c r="A46" s="2" t="s">
        <v>109</v>
      </c>
      <c r="C46" s="1">
        <v>7298092203</v>
      </c>
      <c r="E46" s="5">
        <f t="shared" si="0"/>
        <v>2.3639234465901458E-2</v>
      </c>
      <c r="G46" s="1">
        <v>7298092203</v>
      </c>
      <c r="I46" s="5">
        <f t="shared" si="1"/>
        <v>1.0418628374693744E-2</v>
      </c>
    </row>
    <row r="47" spans="1:9" ht="21" x14ac:dyDescent="0.25">
      <c r="A47" s="2" t="s">
        <v>109</v>
      </c>
      <c r="C47" s="1">
        <v>22819062344</v>
      </c>
      <c r="E47" s="5">
        <f t="shared" si="0"/>
        <v>7.3913174845900056E-2</v>
      </c>
      <c r="G47" s="1">
        <v>22819062344</v>
      </c>
      <c r="I47" s="5">
        <f t="shared" si="1"/>
        <v>3.2576093012825415E-2</v>
      </c>
    </row>
    <row r="48" spans="1:9" ht="21" x14ac:dyDescent="0.25">
      <c r="A48" s="2" t="s">
        <v>117</v>
      </c>
      <c r="C48" s="1">
        <v>21959064836</v>
      </c>
      <c r="E48" s="5">
        <f t="shared" si="0"/>
        <v>7.1127558801840476E-2</v>
      </c>
      <c r="G48" s="1">
        <v>21959064836</v>
      </c>
      <c r="I48" s="5">
        <f t="shared" si="1"/>
        <v>3.1348375660154595E-2</v>
      </c>
    </row>
    <row r="49" spans="1:9" ht="21.75" thickBot="1" x14ac:dyDescent="0.3">
      <c r="A49" s="2" t="s">
        <v>206</v>
      </c>
      <c r="C49" s="1">
        <v>12020547945</v>
      </c>
      <c r="E49" s="5">
        <f t="shared" si="0"/>
        <v>3.8935730513744098E-2</v>
      </c>
      <c r="G49" s="1">
        <v>12020547945</v>
      </c>
      <c r="I49" s="5">
        <f t="shared" si="1"/>
        <v>1.7160323330481165E-2</v>
      </c>
    </row>
    <row r="50" spans="1:9" ht="21.75" thickBot="1" x14ac:dyDescent="0.3">
      <c r="A50" s="2" t="s">
        <v>102</v>
      </c>
      <c r="C50" s="3">
        <f>SUM(C8:C49)</f>
        <v>308727941826</v>
      </c>
      <c r="D50" s="2"/>
      <c r="E50" s="7">
        <f>SUM(E8:E49)</f>
        <v>1</v>
      </c>
      <c r="F50" s="2"/>
      <c r="G50" s="3">
        <f>SUM(G8:G49)</f>
        <v>700484933384</v>
      </c>
      <c r="H50" s="2"/>
      <c r="I50" s="7">
        <f>SUM(I8:I49)</f>
        <v>1.0000000000000002</v>
      </c>
    </row>
    <row r="51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ECB8-9631-4F64-94CE-3D6BEDA7BA26}">
  <dimension ref="A2:M9"/>
  <sheetViews>
    <sheetView rightToLeft="1" workbookViewId="0">
      <selection activeCell="M25" sqref="M25"/>
    </sheetView>
  </sheetViews>
  <sheetFormatPr defaultRowHeight="18.75" x14ac:dyDescent="0.25"/>
  <cols>
    <col min="1" max="1" width="30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</row>
    <row r="3" spans="1:13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  <c r="J3" s="33" t="s">
        <v>119</v>
      </c>
      <c r="K3" s="33" t="s">
        <v>119</v>
      </c>
      <c r="L3" s="33" t="s">
        <v>119</v>
      </c>
      <c r="M3" s="33" t="s">
        <v>119</v>
      </c>
    </row>
    <row r="4" spans="1:13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</row>
    <row r="6" spans="1:13" ht="27" thickBot="1" x14ac:dyDescent="0.3">
      <c r="A6" s="9" t="s">
        <v>120</v>
      </c>
      <c r="C6" s="32" t="s">
        <v>121</v>
      </c>
      <c r="D6" s="32" t="s">
        <v>121</v>
      </c>
      <c r="E6" s="32" t="s">
        <v>121</v>
      </c>
      <c r="F6" s="32" t="s">
        <v>121</v>
      </c>
      <c r="G6" s="32" t="s">
        <v>121</v>
      </c>
      <c r="I6" s="32" t="s">
        <v>122</v>
      </c>
      <c r="J6" s="32" t="s">
        <v>122</v>
      </c>
      <c r="K6" s="32" t="s">
        <v>122</v>
      </c>
      <c r="L6" s="32" t="s">
        <v>122</v>
      </c>
      <c r="M6" s="32" t="s">
        <v>122</v>
      </c>
    </row>
    <row r="7" spans="1:13" ht="27" thickBot="1" x14ac:dyDescent="0.3">
      <c r="A7" s="9" t="s">
        <v>123</v>
      </c>
      <c r="C7" s="9" t="s">
        <v>124</v>
      </c>
      <c r="E7" s="9" t="s">
        <v>125</v>
      </c>
      <c r="G7" s="9" t="s">
        <v>126</v>
      </c>
      <c r="I7" s="9" t="s">
        <v>124</v>
      </c>
      <c r="K7" s="9" t="s">
        <v>125</v>
      </c>
      <c r="M7" s="9" t="s">
        <v>126</v>
      </c>
    </row>
    <row r="8" spans="1:13" ht="21.75" thickBot="1" x14ac:dyDescent="0.3">
      <c r="A8" s="2" t="s">
        <v>204</v>
      </c>
      <c r="C8" s="1">
        <v>26971545319</v>
      </c>
      <c r="E8" s="1">
        <v>0</v>
      </c>
      <c r="G8" s="1">
        <f>C8-E8</f>
        <v>26971545319</v>
      </c>
      <c r="I8" s="1">
        <v>26971545319</v>
      </c>
      <c r="K8" s="1">
        <v>0</v>
      </c>
      <c r="M8" s="1">
        <f>I8-K8</f>
        <v>26971545319</v>
      </c>
    </row>
    <row r="9" spans="1:13" ht="21.75" thickBot="1" x14ac:dyDescent="0.3">
      <c r="A9" s="2" t="s">
        <v>102</v>
      </c>
      <c r="C9" s="3">
        <f>SUM(C8)</f>
        <v>26971545319</v>
      </c>
      <c r="D9" s="2"/>
      <c r="E9" s="3">
        <f>SUM(E8)</f>
        <v>0</v>
      </c>
      <c r="F9" s="2"/>
      <c r="G9" s="3">
        <f>SUM(G8)</f>
        <v>26971545319</v>
      </c>
      <c r="H9" s="2"/>
      <c r="I9" s="3">
        <f>SUM(I8)</f>
        <v>26971545319</v>
      </c>
      <c r="J9" s="2"/>
      <c r="K9" s="3">
        <f>SUM(K8)</f>
        <v>0</v>
      </c>
      <c r="L9" s="2"/>
      <c r="M9" s="3">
        <f>SUM(M8)</f>
        <v>26971545319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50"/>
  <sheetViews>
    <sheetView rightToLeft="1" workbookViewId="0">
      <selection activeCell="K16" sqref="K16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</row>
    <row r="3" spans="1:13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  <c r="J3" s="33" t="s">
        <v>119</v>
      </c>
      <c r="K3" s="33" t="s">
        <v>119</v>
      </c>
      <c r="L3" s="33" t="s">
        <v>119</v>
      </c>
      <c r="M3" s="33" t="s">
        <v>119</v>
      </c>
    </row>
    <row r="4" spans="1:13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</row>
    <row r="6" spans="1:13" ht="27" thickBot="1" x14ac:dyDescent="0.3">
      <c r="A6" s="6" t="s">
        <v>120</v>
      </c>
      <c r="C6" s="32" t="s">
        <v>121</v>
      </c>
      <c r="D6" s="32" t="s">
        <v>121</v>
      </c>
      <c r="E6" s="32" t="s">
        <v>121</v>
      </c>
      <c r="F6" s="32" t="s">
        <v>121</v>
      </c>
      <c r="G6" s="32" t="s">
        <v>121</v>
      </c>
      <c r="I6" s="32" t="s">
        <v>122</v>
      </c>
      <c r="J6" s="32" t="s">
        <v>122</v>
      </c>
      <c r="K6" s="32" t="s">
        <v>122</v>
      </c>
      <c r="L6" s="32" t="s">
        <v>122</v>
      </c>
      <c r="M6" s="32" t="s">
        <v>122</v>
      </c>
    </row>
    <row r="7" spans="1:13" ht="27" thickBot="1" x14ac:dyDescent="0.3">
      <c r="A7" s="32" t="s">
        <v>123</v>
      </c>
      <c r="C7" s="32" t="s">
        <v>124</v>
      </c>
      <c r="E7" s="32" t="s">
        <v>125</v>
      </c>
      <c r="G7" s="32" t="s">
        <v>126</v>
      </c>
      <c r="I7" s="32" t="s">
        <v>124</v>
      </c>
      <c r="K7" s="32" t="s">
        <v>125</v>
      </c>
      <c r="M7" s="32" t="s">
        <v>126</v>
      </c>
    </row>
    <row r="8" spans="1:13" ht="21" x14ac:dyDescent="0.25">
      <c r="A8" s="2" t="s">
        <v>108</v>
      </c>
      <c r="C8" s="1">
        <v>14216</v>
      </c>
      <c r="E8" s="1">
        <v>0</v>
      </c>
      <c r="G8" s="1">
        <f>C8-E8</f>
        <v>14216</v>
      </c>
      <c r="I8" s="1">
        <v>53746</v>
      </c>
      <c r="K8" s="1">
        <v>0</v>
      </c>
      <c r="M8" s="1">
        <f>I8-K8</f>
        <v>53746</v>
      </c>
    </row>
    <row r="9" spans="1:13" ht="21" x14ac:dyDescent="0.25">
      <c r="A9" s="2" t="s">
        <v>109</v>
      </c>
      <c r="C9" s="1">
        <v>14630</v>
      </c>
      <c r="E9" s="1">
        <v>0</v>
      </c>
      <c r="G9" s="1">
        <f t="shared" ref="G9:G49" si="0">C9-E9</f>
        <v>14630</v>
      </c>
      <c r="I9" s="1">
        <v>80446</v>
      </c>
      <c r="K9" s="1">
        <v>0</v>
      </c>
      <c r="M9" s="1">
        <f t="shared" ref="M9:M49" si="1">I9-K9</f>
        <v>80446</v>
      </c>
    </row>
    <row r="10" spans="1:13" ht="21" x14ac:dyDescent="0.25">
      <c r="A10" s="2" t="s">
        <v>110</v>
      </c>
      <c r="C10" s="1">
        <v>5184079958</v>
      </c>
      <c r="E10" s="1">
        <v>0</v>
      </c>
      <c r="G10" s="1">
        <f t="shared" si="0"/>
        <v>5184079958</v>
      </c>
      <c r="I10" s="1">
        <v>15883977427</v>
      </c>
      <c r="K10" s="1">
        <v>0</v>
      </c>
      <c r="M10" s="1">
        <f t="shared" si="1"/>
        <v>15883977427</v>
      </c>
    </row>
    <row r="11" spans="1:13" ht="21" x14ac:dyDescent="0.25">
      <c r="A11" s="2" t="s">
        <v>111</v>
      </c>
      <c r="C11" s="1">
        <v>39887</v>
      </c>
      <c r="E11" s="1">
        <v>0</v>
      </c>
      <c r="G11" s="1">
        <f t="shared" si="0"/>
        <v>39887</v>
      </c>
      <c r="I11" s="1">
        <v>76425</v>
      </c>
      <c r="K11" s="1">
        <v>0</v>
      </c>
      <c r="M11" s="1">
        <f t="shared" si="1"/>
        <v>76425</v>
      </c>
    </row>
    <row r="12" spans="1:13" ht="21" x14ac:dyDescent="0.25">
      <c r="A12" s="2" t="s">
        <v>112</v>
      </c>
      <c r="C12" s="1">
        <v>2589041095</v>
      </c>
      <c r="E12" s="1">
        <v>0</v>
      </c>
      <c r="G12" s="1">
        <f t="shared" si="0"/>
        <v>2589041095</v>
      </c>
      <c r="I12" s="1">
        <v>11631506834</v>
      </c>
      <c r="K12" s="1">
        <v>16923452</v>
      </c>
      <c r="M12" s="1">
        <f t="shared" si="1"/>
        <v>11614583382</v>
      </c>
    </row>
    <row r="13" spans="1:13" ht="21" x14ac:dyDescent="0.25">
      <c r="A13" s="2" t="s">
        <v>112</v>
      </c>
      <c r="C13" s="1">
        <v>0</v>
      </c>
      <c r="E13" s="1">
        <v>0</v>
      </c>
      <c r="G13" s="1">
        <f t="shared" si="0"/>
        <v>0</v>
      </c>
      <c r="I13" s="1">
        <v>4893287668</v>
      </c>
      <c r="K13" s="1">
        <v>0</v>
      </c>
      <c r="M13" s="1">
        <f t="shared" si="1"/>
        <v>4893287668</v>
      </c>
    </row>
    <row r="14" spans="1:13" ht="21" x14ac:dyDescent="0.25">
      <c r="A14" s="2" t="s">
        <v>112</v>
      </c>
      <c r="C14" s="1">
        <v>5301369860</v>
      </c>
      <c r="E14" s="1">
        <v>764659</v>
      </c>
      <c r="G14" s="1">
        <f t="shared" si="0"/>
        <v>5300605201</v>
      </c>
      <c r="I14" s="1">
        <v>30867123264</v>
      </c>
      <c r="K14" s="1">
        <v>24858310</v>
      </c>
      <c r="M14" s="1">
        <f t="shared" si="1"/>
        <v>30842264954</v>
      </c>
    </row>
    <row r="15" spans="1:13" ht="21" x14ac:dyDescent="0.25">
      <c r="A15" s="2" t="s">
        <v>112</v>
      </c>
      <c r="C15" s="1">
        <v>5290410956</v>
      </c>
      <c r="E15" s="1">
        <v>812673</v>
      </c>
      <c r="G15" s="1">
        <f t="shared" si="0"/>
        <v>5289598283</v>
      </c>
      <c r="I15" s="1">
        <v>19383561622</v>
      </c>
      <c r="K15" s="1">
        <v>29160893</v>
      </c>
      <c r="M15" s="1">
        <f t="shared" si="1"/>
        <v>19354400729</v>
      </c>
    </row>
    <row r="16" spans="1:13" ht="21" x14ac:dyDescent="0.25">
      <c r="A16" s="2" t="s">
        <v>112</v>
      </c>
      <c r="C16" s="1">
        <v>3973972593</v>
      </c>
      <c r="E16" s="1">
        <v>747895</v>
      </c>
      <c r="G16" s="1">
        <f t="shared" si="0"/>
        <v>3973224698</v>
      </c>
      <c r="I16" s="1">
        <v>14161643819</v>
      </c>
      <c r="K16" s="1">
        <v>25168698</v>
      </c>
      <c r="M16" s="1">
        <f t="shared" si="1"/>
        <v>14136475121</v>
      </c>
    </row>
    <row r="17" spans="1:13" ht="21" x14ac:dyDescent="0.25">
      <c r="A17" s="2" t="s">
        <v>113</v>
      </c>
      <c r="C17" s="1">
        <v>0</v>
      </c>
      <c r="E17" s="1">
        <v>0</v>
      </c>
      <c r="G17" s="1">
        <f t="shared" si="0"/>
        <v>0</v>
      </c>
      <c r="I17" s="1">
        <v>4789726025</v>
      </c>
      <c r="K17" s="1">
        <v>0</v>
      </c>
      <c r="M17" s="1">
        <f t="shared" si="1"/>
        <v>4789726025</v>
      </c>
    </row>
    <row r="18" spans="1:13" ht="21" x14ac:dyDescent="0.25">
      <c r="A18" s="2" t="s">
        <v>113</v>
      </c>
      <c r="C18" s="1">
        <v>0</v>
      </c>
      <c r="E18" s="1">
        <v>0</v>
      </c>
      <c r="G18" s="1">
        <f t="shared" si="0"/>
        <v>0</v>
      </c>
      <c r="I18" s="1">
        <v>6213698629</v>
      </c>
      <c r="K18" s="1">
        <v>0</v>
      </c>
      <c r="M18" s="1">
        <f t="shared" si="1"/>
        <v>6213698629</v>
      </c>
    </row>
    <row r="19" spans="1:13" ht="21" x14ac:dyDescent="0.25">
      <c r="A19" s="2" t="s">
        <v>113</v>
      </c>
      <c r="C19" s="1">
        <v>0</v>
      </c>
      <c r="E19" s="1">
        <v>0</v>
      </c>
      <c r="G19" s="1">
        <f t="shared" si="0"/>
        <v>0</v>
      </c>
      <c r="I19" s="1">
        <v>4142465753</v>
      </c>
      <c r="K19" s="1">
        <v>0</v>
      </c>
      <c r="M19" s="1">
        <f t="shared" si="1"/>
        <v>4142465753</v>
      </c>
    </row>
    <row r="20" spans="1:13" ht="21" x14ac:dyDescent="0.25">
      <c r="A20" s="2" t="s">
        <v>113</v>
      </c>
      <c r="C20" s="1">
        <v>0</v>
      </c>
      <c r="E20" s="1">
        <v>0</v>
      </c>
      <c r="G20" s="1">
        <f t="shared" si="0"/>
        <v>0</v>
      </c>
      <c r="I20" s="1">
        <v>7767123288</v>
      </c>
      <c r="K20" s="1">
        <v>0</v>
      </c>
      <c r="M20" s="1">
        <f t="shared" si="1"/>
        <v>7767123288</v>
      </c>
    </row>
    <row r="21" spans="1:13" ht="21" x14ac:dyDescent="0.25">
      <c r="A21" s="2" t="s">
        <v>111</v>
      </c>
      <c r="C21" s="1">
        <v>7767123305</v>
      </c>
      <c r="E21" s="1">
        <v>46813002</v>
      </c>
      <c r="G21" s="1">
        <f t="shared" si="0"/>
        <v>7720310303</v>
      </c>
      <c r="I21" s="1">
        <v>26104109583</v>
      </c>
      <c r="K21" s="1">
        <v>46813002</v>
      </c>
      <c r="M21" s="1">
        <f t="shared" si="1"/>
        <v>26057296581</v>
      </c>
    </row>
    <row r="22" spans="1:13" ht="21" x14ac:dyDescent="0.25">
      <c r="A22" s="2" t="s">
        <v>114</v>
      </c>
      <c r="C22" s="1">
        <v>6613698647</v>
      </c>
      <c r="E22" s="1">
        <v>0</v>
      </c>
      <c r="G22" s="1">
        <f t="shared" si="0"/>
        <v>6613698647</v>
      </c>
      <c r="I22" s="1">
        <v>30723287671</v>
      </c>
      <c r="K22" s="1">
        <v>0</v>
      </c>
      <c r="M22" s="1">
        <f t="shared" si="1"/>
        <v>30723287671</v>
      </c>
    </row>
    <row r="23" spans="1:13" ht="21" x14ac:dyDescent="0.25">
      <c r="A23" s="2" t="s">
        <v>115</v>
      </c>
      <c r="C23" s="1">
        <v>12739726020</v>
      </c>
      <c r="E23" s="1">
        <v>66333466</v>
      </c>
      <c r="G23" s="1">
        <f t="shared" si="0"/>
        <v>12673392554</v>
      </c>
      <c r="I23" s="1">
        <v>42452054777</v>
      </c>
      <c r="K23" s="1">
        <v>66333466</v>
      </c>
      <c r="M23" s="1">
        <f t="shared" si="1"/>
        <v>42385721311</v>
      </c>
    </row>
    <row r="24" spans="1:13" ht="21" x14ac:dyDescent="0.25">
      <c r="A24" s="2" t="s">
        <v>113</v>
      </c>
      <c r="C24" s="1">
        <v>0</v>
      </c>
      <c r="E24" s="1">
        <v>0</v>
      </c>
      <c r="G24" s="1">
        <f t="shared" si="0"/>
        <v>0</v>
      </c>
      <c r="I24" s="1">
        <v>5307534245</v>
      </c>
      <c r="K24" s="1">
        <v>0</v>
      </c>
      <c r="M24" s="1">
        <f t="shared" si="1"/>
        <v>5307534245</v>
      </c>
    </row>
    <row r="25" spans="1:13" ht="21" x14ac:dyDescent="0.25">
      <c r="A25" s="2" t="s">
        <v>113</v>
      </c>
      <c r="C25" s="1">
        <v>0</v>
      </c>
      <c r="E25" s="1">
        <v>0</v>
      </c>
      <c r="G25" s="1">
        <f t="shared" si="0"/>
        <v>0</v>
      </c>
      <c r="I25" s="1">
        <v>6558904109</v>
      </c>
      <c r="K25" s="1">
        <v>0</v>
      </c>
      <c r="M25" s="1">
        <f t="shared" si="1"/>
        <v>6558904109</v>
      </c>
    </row>
    <row r="26" spans="1:13" ht="21" x14ac:dyDescent="0.25">
      <c r="A26" s="2" t="s">
        <v>112</v>
      </c>
      <c r="C26" s="1">
        <v>13400000004</v>
      </c>
      <c r="E26" s="1">
        <v>5830372</v>
      </c>
      <c r="G26" s="1">
        <f t="shared" si="0"/>
        <v>13394169632</v>
      </c>
      <c r="I26" s="1">
        <v>40849315062</v>
      </c>
      <c r="K26" s="1">
        <v>39302989</v>
      </c>
      <c r="M26" s="1">
        <f t="shared" si="1"/>
        <v>40810012073</v>
      </c>
    </row>
    <row r="27" spans="1:13" ht="21" x14ac:dyDescent="0.25">
      <c r="A27" s="2" t="s">
        <v>113</v>
      </c>
      <c r="C27" s="1">
        <v>1610958908</v>
      </c>
      <c r="E27" s="1">
        <v>0</v>
      </c>
      <c r="G27" s="1">
        <f t="shared" si="0"/>
        <v>1610958908</v>
      </c>
      <c r="I27" s="1">
        <v>12476712327</v>
      </c>
      <c r="K27" s="1">
        <v>0</v>
      </c>
      <c r="M27" s="1">
        <f t="shared" si="1"/>
        <v>12476712327</v>
      </c>
    </row>
    <row r="28" spans="1:13" ht="21" x14ac:dyDescent="0.25">
      <c r="A28" s="2" t="s">
        <v>113</v>
      </c>
      <c r="C28" s="1">
        <v>267123304</v>
      </c>
      <c r="E28" s="1">
        <v>0</v>
      </c>
      <c r="G28" s="1">
        <f t="shared" si="0"/>
        <v>267123304</v>
      </c>
      <c r="I28" s="1">
        <v>16310958902</v>
      </c>
      <c r="K28" s="1">
        <v>0</v>
      </c>
      <c r="M28" s="1">
        <f t="shared" si="1"/>
        <v>16310958902</v>
      </c>
    </row>
    <row r="29" spans="1:13" ht="21" x14ac:dyDescent="0.25">
      <c r="A29" s="2" t="s">
        <v>113</v>
      </c>
      <c r="C29" s="1">
        <v>2421917831</v>
      </c>
      <c r="E29" s="1">
        <v>0</v>
      </c>
      <c r="G29" s="1">
        <f t="shared" si="0"/>
        <v>2421917831</v>
      </c>
      <c r="I29" s="1">
        <v>12865753424</v>
      </c>
      <c r="K29" s="1">
        <v>0</v>
      </c>
      <c r="M29" s="1">
        <f t="shared" si="1"/>
        <v>12865753424</v>
      </c>
    </row>
    <row r="30" spans="1:13" ht="21" x14ac:dyDescent="0.25">
      <c r="A30" s="2" t="s">
        <v>113</v>
      </c>
      <c r="C30" s="1">
        <v>3963698620</v>
      </c>
      <c r="E30" s="1">
        <v>230743</v>
      </c>
      <c r="G30" s="1">
        <f t="shared" si="0"/>
        <v>3963467877</v>
      </c>
      <c r="I30" s="1">
        <v>11414383542</v>
      </c>
      <c r="K30" s="1">
        <v>9296479</v>
      </c>
      <c r="M30" s="1">
        <f t="shared" si="1"/>
        <v>11405087063</v>
      </c>
    </row>
    <row r="31" spans="1:13" ht="21" x14ac:dyDescent="0.25">
      <c r="A31" s="2" t="s">
        <v>116</v>
      </c>
      <c r="C31" s="1">
        <v>5942465725</v>
      </c>
      <c r="E31" s="1">
        <v>7135884</v>
      </c>
      <c r="G31" s="1">
        <f t="shared" si="0"/>
        <v>5935329841</v>
      </c>
      <c r="I31" s="1">
        <v>13265753388</v>
      </c>
      <c r="K31" s="1">
        <v>18781964</v>
      </c>
      <c r="M31" s="1">
        <f t="shared" si="1"/>
        <v>13246971424</v>
      </c>
    </row>
    <row r="32" spans="1:13" ht="21" x14ac:dyDescent="0.25">
      <c r="A32" s="2" t="s">
        <v>116</v>
      </c>
      <c r="C32" s="1">
        <v>13253424654</v>
      </c>
      <c r="E32" s="1">
        <v>1485513</v>
      </c>
      <c r="G32" s="1">
        <f t="shared" si="0"/>
        <v>13251939141</v>
      </c>
      <c r="I32" s="1">
        <v>37239726016</v>
      </c>
      <c r="K32" s="1">
        <v>48174092</v>
      </c>
      <c r="M32" s="1">
        <f t="shared" si="1"/>
        <v>37191551924</v>
      </c>
    </row>
    <row r="33" spans="1:13" ht="21" x14ac:dyDescent="0.25">
      <c r="A33" s="2" t="s">
        <v>109</v>
      </c>
      <c r="C33" s="1">
        <v>7216438359</v>
      </c>
      <c r="E33" s="1">
        <v>0</v>
      </c>
      <c r="G33" s="1">
        <f t="shared" si="0"/>
        <v>7216438359</v>
      </c>
      <c r="I33" s="1">
        <v>35490410958</v>
      </c>
      <c r="K33" s="1">
        <v>0</v>
      </c>
      <c r="M33" s="1">
        <f t="shared" si="1"/>
        <v>35490410958</v>
      </c>
    </row>
    <row r="34" spans="1:13" ht="21" x14ac:dyDescent="0.25">
      <c r="A34" s="2" t="s">
        <v>116</v>
      </c>
      <c r="C34" s="1">
        <v>18554794540</v>
      </c>
      <c r="E34" s="1">
        <v>2676309</v>
      </c>
      <c r="G34" s="1">
        <f t="shared" si="0"/>
        <v>18552118231</v>
      </c>
      <c r="I34" s="1">
        <v>50946575338</v>
      </c>
      <c r="K34" s="1">
        <v>87004087</v>
      </c>
      <c r="M34" s="1">
        <f t="shared" si="1"/>
        <v>50859571251</v>
      </c>
    </row>
    <row r="35" spans="1:13" ht="21" x14ac:dyDescent="0.25">
      <c r="A35" s="2" t="s">
        <v>109</v>
      </c>
      <c r="C35" s="1">
        <v>7183561647</v>
      </c>
      <c r="E35" s="1">
        <v>0</v>
      </c>
      <c r="G35" s="1">
        <f t="shared" si="0"/>
        <v>7183561647</v>
      </c>
      <c r="I35" s="1">
        <v>33419178082</v>
      </c>
      <c r="K35" s="1">
        <v>0</v>
      </c>
      <c r="M35" s="1">
        <f t="shared" si="1"/>
        <v>33419178082</v>
      </c>
    </row>
    <row r="36" spans="1:13" ht="21" x14ac:dyDescent="0.25">
      <c r="A36" s="2" t="s">
        <v>116</v>
      </c>
      <c r="C36" s="1">
        <v>2647945204</v>
      </c>
      <c r="E36" s="1">
        <v>470198</v>
      </c>
      <c r="G36" s="1">
        <f t="shared" si="0"/>
        <v>2647475006</v>
      </c>
      <c r="I36" s="1">
        <v>6935616419</v>
      </c>
      <c r="K36" s="1">
        <v>16192705</v>
      </c>
      <c r="M36" s="1">
        <f t="shared" si="1"/>
        <v>6919423714</v>
      </c>
    </row>
    <row r="37" spans="1:13" ht="21" x14ac:dyDescent="0.25">
      <c r="A37" s="2" t="s">
        <v>109</v>
      </c>
      <c r="C37" s="1">
        <v>5317808217</v>
      </c>
      <c r="E37" s="1">
        <v>1092620</v>
      </c>
      <c r="G37" s="1">
        <f t="shared" si="0"/>
        <v>5316715597</v>
      </c>
      <c r="I37" s="1">
        <v>12873972589</v>
      </c>
      <c r="K37" s="1">
        <v>34939524</v>
      </c>
      <c r="M37" s="1">
        <f t="shared" si="1"/>
        <v>12839033065</v>
      </c>
    </row>
    <row r="38" spans="1:13" ht="21" x14ac:dyDescent="0.25">
      <c r="A38" s="2" t="s">
        <v>127</v>
      </c>
      <c r="C38" s="1">
        <v>0</v>
      </c>
      <c r="E38" s="1">
        <v>0</v>
      </c>
      <c r="G38" s="1">
        <f t="shared" si="0"/>
        <v>0</v>
      </c>
      <c r="I38" s="1">
        <v>1812328767</v>
      </c>
      <c r="K38" s="1">
        <v>0</v>
      </c>
      <c r="M38" s="1">
        <f t="shared" si="1"/>
        <v>1812328767</v>
      </c>
    </row>
    <row r="39" spans="1:13" ht="21" x14ac:dyDescent="0.25">
      <c r="A39" s="2" t="s">
        <v>115</v>
      </c>
      <c r="C39" s="1">
        <v>9863013682</v>
      </c>
      <c r="E39" s="1">
        <v>46984499</v>
      </c>
      <c r="G39" s="1">
        <f t="shared" si="0"/>
        <v>9816029183</v>
      </c>
      <c r="I39" s="1">
        <v>16430136967</v>
      </c>
      <c r="K39" s="1">
        <v>69831864</v>
      </c>
      <c r="M39" s="1">
        <f t="shared" si="1"/>
        <v>16360305103</v>
      </c>
    </row>
    <row r="40" spans="1:13" ht="21" x14ac:dyDescent="0.25">
      <c r="A40" s="2" t="s">
        <v>117</v>
      </c>
      <c r="C40" s="1">
        <v>13791780807</v>
      </c>
      <c r="E40" s="1">
        <v>40661584</v>
      </c>
      <c r="G40" s="1">
        <f t="shared" si="0"/>
        <v>13751119223</v>
      </c>
      <c r="I40" s="1">
        <v>13791780807</v>
      </c>
      <c r="K40" s="1">
        <v>40661584</v>
      </c>
      <c r="M40" s="1">
        <f t="shared" si="1"/>
        <v>13751119223</v>
      </c>
    </row>
    <row r="41" spans="1:13" ht="21" x14ac:dyDescent="0.25">
      <c r="A41" s="2" t="s">
        <v>115</v>
      </c>
      <c r="C41" s="1">
        <v>5307534245</v>
      </c>
      <c r="E41" s="1">
        <v>0</v>
      </c>
      <c r="G41" s="1">
        <f t="shared" si="0"/>
        <v>5307534245</v>
      </c>
      <c r="I41" s="1">
        <v>5307534245</v>
      </c>
      <c r="K41" s="1">
        <v>0</v>
      </c>
      <c r="M41" s="1">
        <f t="shared" si="1"/>
        <v>5307534245</v>
      </c>
    </row>
    <row r="42" spans="1:13" ht="21" x14ac:dyDescent="0.25">
      <c r="A42" s="2" t="s">
        <v>116</v>
      </c>
      <c r="C42" s="1">
        <v>9804931493</v>
      </c>
      <c r="E42" s="1">
        <v>38592003</v>
      </c>
      <c r="G42" s="1">
        <f t="shared" si="0"/>
        <v>9766339490</v>
      </c>
      <c r="I42" s="1">
        <v>9804931493</v>
      </c>
      <c r="K42" s="1">
        <v>38592003</v>
      </c>
      <c r="M42" s="1">
        <f t="shared" si="1"/>
        <v>9766339490</v>
      </c>
    </row>
    <row r="43" spans="1:13" ht="21" x14ac:dyDescent="0.25">
      <c r="A43" s="2" t="s">
        <v>118</v>
      </c>
      <c r="C43" s="1">
        <v>29808219177</v>
      </c>
      <c r="E43" s="1">
        <v>0</v>
      </c>
      <c r="G43" s="1">
        <f t="shared" si="0"/>
        <v>29808219177</v>
      </c>
      <c r="I43" s="1">
        <v>29808219177</v>
      </c>
      <c r="K43" s="1">
        <v>0</v>
      </c>
      <c r="M43" s="1">
        <f t="shared" si="1"/>
        <v>29808219177</v>
      </c>
    </row>
    <row r="44" spans="1:13" ht="21" x14ac:dyDescent="0.25">
      <c r="A44" s="2" t="s">
        <v>109</v>
      </c>
      <c r="C44" s="1">
        <v>11515068484</v>
      </c>
      <c r="E44" s="1">
        <v>52409286</v>
      </c>
      <c r="G44" s="1">
        <f t="shared" si="0"/>
        <v>11462659198</v>
      </c>
      <c r="I44" s="1">
        <v>11515068484</v>
      </c>
      <c r="K44" s="1">
        <v>52409286</v>
      </c>
      <c r="M44" s="1">
        <f t="shared" si="1"/>
        <v>11462659198</v>
      </c>
    </row>
    <row r="45" spans="1:13" ht="21" x14ac:dyDescent="0.25">
      <c r="A45" s="2" t="s">
        <v>109</v>
      </c>
      <c r="C45" s="1">
        <v>33768493140</v>
      </c>
      <c r="E45" s="1">
        <v>154454004</v>
      </c>
      <c r="G45" s="1">
        <f t="shared" si="0"/>
        <v>33614039136</v>
      </c>
      <c r="I45" s="1">
        <v>33768493140</v>
      </c>
      <c r="K45" s="1">
        <v>154454004</v>
      </c>
      <c r="M45" s="1">
        <f t="shared" si="1"/>
        <v>33614039136</v>
      </c>
    </row>
    <row r="46" spans="1:13" ht="21" x14ac:dyDescent="0.25">
      <c r="A46" s="2" t="s">
        <v>109</v>
      </c>
      <c r="C46" s="1">
        <v>7331506839</v>
      </c>
      <c r="E46" s="1">
        <v>33414636</v>
      </c>
      <c r="G46" s="1">
        <f t="shared" si="0"/>
        <v>7298092203</v>
      </c>
      <c r="I46" s="1">
        <v>7331506839</v>
      </c>
      <c r="K46" s="1">
        <v>33414636</v>
      </c>
      <c r="M46" s="1">
        <f t="shared" si="1"/>
        <v>7298092203</v>
      </c>
    </row>
    <row r="47" spans="1:13" ht="21" x14ac:dyDescent="0.25">
      <c r="A47" s="2" t="s">
        <v>109</v>
      </c>
      <c r="C47" s="1">
        <v>22911780820</v>
      </c>
      <c r="E47" s="1">
        <v>92718476</v>
      </c>
      <c r="G47" s="1">
        <f t="shared" si="0"/>
        <v>22819062344</v>
      </c>
      <c r="I47" s="1">
        <v>22911780820</v>
      </c>
      <c r="K47" s="1">
        <v>92718476</v>
      </c>
      <c r="M47" s="1">
        <f t="shared" si="1"/>
        <v>22819062344</v>
      </c>
    </row>
    <row r="48" spans="1:13" ht="21" x14ac:dyDescent="0.25">
      <c r="A48" s="2" t="s">
        <v>117</v>
      </c>
      <c r="C48" s="1">
        <v>22035616437</v>
      </c>
      <c r="E48" s="1">
        <v>76551601</v>
      </c>
      <c r="G48" s="1">
        <f t="shared" si="0"/>
        <v>21959064836</v>
      </c>
      <c r="I48" s="1">
        <v>22035616437</v>
      </c>
      <c r="K48" s="1">
        <v>76551601</v>
      </c>
      <c r="M48" s="1">
        <f t="shared" si="1"/>
        <v>21959064836</v>
      </c>
    </row>
    <row r="49" spans="1:13" ht="21.75" thickBot="1" x14ac:dyDescent="0.3">
      <c r="A49" s="2" t="s">
        <v>206</v>
      </c>
      <c r="C49" s="1">
        <v>12020547945</v>
      </c>
      <c r="E49" s="1">
        <v>0</v>
      </c>
      <c r="G49" s="1">
        <f t="shared" si="0"/>
        <v>12020547945</v>
      </c>
      <c r="I49" s="1">
        <v>12020547945</v>
      </c>
      <c r="K49" s="1">
        <v>0</v>
      </c>
      <c r="M49" s="1">
        <f t="shared" si="1"/>
        <v>12020547945</v>
      </c>
    </row>
    <row r="50" spans="1:13" ht="21.75" thickBot="1" x14ac:dyDescent="0.3">
      <c r="A50" s="2" t="s">
        <v>102</v>
      </c>
      <c r="C50" s="3">
        <f>SUM(C8:C49)</f>
        <v>309398121249</v>
      </c>
      <c r="D50" s="2"/>
      <c r="E50" s="3">
        <f>SUM(E8:E49)</f>
        <v>670179423</v>
      </c>
      <c r="F50" s="2"/>
      <c r="G50" s="3">
        <f>SUM(G8:G49)</f>
        <v>308727941826</v>
      </c>
      <c r="H50" s="2"/>
      <c r="I50" s="3">
        <f>SUM(I8:I49)</f>
        <v>701506516499</v>
      </c>
      <c r="J50" s="2"/>
      <c r="K50" s="3">
        <f>SUM(K8:K49)</f>
        <v>1021583115</v>
      </c>
      <c r="L50" s="2"/>
      <c r="M50" s="3">
        <f>SUM(M8:M49)</f>
        <v>700484933384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5"/>
  <sheetViews>
    <sheetView rightToLeft="1" workbookViewId="0">
      <selection activeCell="K16" sqref="K16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22.140625" style="1" customWidth="1"/>
    <col min="20" max="16384" width="9.140625" style="1"/>
  </cols>
  <sheetData>
    <row r="2" spans="1:17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</row>
    <row r="3" spans="1:17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  <c r="J3" s="33" t="s">
        <v>119</v>
      </c>
      <c r="K3" s="33" t="s">
        <v>119</v>
      </c>
      <c r="L3" s="33" t="s">
        <v>119</v>
      </c>
      <c r="M3" s="33" t="s">
        <v>119</v>
      </c>
      <c r="N3" s="33" t="s">
        <v>119</v>
      </c>
      <c r="O3" s="33" t="s">
        <v>119</v>
      </c>
      <c r="P3" s="33" t="s">
        <v>119</v>
      </c>
      <c r="Q3" s="33" t="s">
        <v>119</v>
      </c>
    </row>
    <row r="4" spans="1:17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</row>
    <row r="6" spans="1:17" ht="26.25" x14ac:dyDescent="0.25">
      <c r="A6" s="32" t="s">
        <v>3</v>
      </c>
      <c r="C6" s="32" t="s">
        <v>121</v>
      </c>
      <c r="D6" s="32" t="s">
        <v>121</v>
      </c>
      <c r="E6" s="32" t="s">
        <v>121</v>
      </c>
      <c r="F6" s="32" t="s">
        <v>121</v>
      </c>
      <c r="G6" s="32" t="s">
        <v>121</v>
      </c>
      <c r="H6" s="32" t="s">
        <v>121</v>
      </c>
      <c r="I6" s="32" t="s">
        <v>121</v>
      </c>
      <c r="K6" s="32" t="s">
        <v>122</v>
      </c>
      <c r="L6" s="32" t="s">
        <v>122</v>
      </c>
      <c r="M6" s="32" t="s">
        <v>122</v>
      </c>
      <c r="N6" s="32" t="s">
        <v>122</v>
      </c>
      <c r="O6" s="32" t="s">
        <v>122</v>
      </c>
      <c r="P6" s="32" t="s">
        <v>122</v>
      </c>
      <c r="Q6" s="32" t="s">
        <v>122</v>
      </c>
    </row>
    <row r="7" spans="1:17" ht="26.25" x14ac:dyDescent="0.25">
      <c r="A7" s="32" t="s">
        <v>3</v>
      </c>
      <c r="C7" s="32" t="s">
        <v>7</v>
      </c>
      <c r="E7" s="32" t="s">
        <v>130</v>
      </c>
      <c r="G7" s="32" t="s">
        <v>131</v>
      </c>
      <c r="I7" s="32" t="s">
        <v>133</v>
      </c>
      <c r="K7" s="32" t="s">
        <v>7</v>
      </c>
      <c r="M7" s="32" t="s">
        <v>130</v>
      </c>
      <c r="O7" s="32" t="s">
        <v>131</v>
      </c>
      <c r="Q7" s="32" t="s">
        <v>133</v>
      </c>
    </row>
    <row r="8" spans="1:17" ht="21" x14ac:dyDescent="0.25">
      <c r="A8" s="2" t="s">
        <v>54</v>
      </c>
      <c r="C8" s="1">
        <v>3000000</v>
      </c>
      <c r="E8" s="1">
        <v>67226292795</v>
      </c>
      <c r="G8" s="1">
        <v>38708306991</v>
      </c>
      <c r="I8" s="1">
        <v>28517985804</v>
      </c>
      <c r="K8" s="1">
        <v>21907270</v>
      </c>
      <c r="M8" s="1">
        <v>394151337732</v>
      </c>
      <c r="O8" s="1">
        <v>282664444222</v>
      </c>
      <c r="Q8" s="1">
        <v>111486893510</v>
      </c>
    </row>
    <row r="9" spans="1:17" ht="21" x14ac:dyDescent="0.25">
      <c r="A9" s="2" t="s">
        <v>46</v>
      </c>
      <c r="C9" s="1">
        <v>4824725</v>
      </c>
      <c r="E9" s="1">
        <v>41452917125</v>
      </c>
      <c r="G9" s="1">
        <v>26283881451</v>
      </c>
      <c r="I9" s="1">
        <v>15169035674</v>
      </c>
      <c r="K9" s="1">
        <v>20327764</v>
      </c>
      <c r="M9" s="1">
        <v>153958479933</v>
      </c>
      <c r="O9" s="1">
        <v>112547007643</v>
      </c>
      <c r="Q9" s="1">
        <v>41411472290</v>
      </c>
    </row>
    <row r="10" spans="1:17" ht="21" x14ac:dyDescent="0.25">
      <c r="A10" s="2" t="s">
        <v>60</v>
      </c>
      <c r="C10" s="1">
        <v>15297188</v>
      </c>
      <c r="E10" s="1">
        <v>585696620531</v>
      </c>
      <c r="G10" s="1">
        <v>270597017710</v>
      </c>
      <c r="I10" s="1">
        <v>315099602821</v>
      </c>
      <c r="K10" s="1">
        <v>39628332</v>
      </c>
      <c r="M10" s="1">
        <v>1167259718082</v>
      </c>
      <c r="O10" s="1">
        <v>700998671334</v>
      </c>
      <c r="Q10" s="1">
        <v>466261046748</v>
      </c>
    </row>
    <row r="11" spans="1:17" ht="21" x14ac:dyDescent="0.25">
      <c r="A11" s="2" t="s">
        <v>43</v>
      </c>
      <c r="C11" s="1">
        <v>4431829</v>
      </c>
      <c r="E11" s="1">
        <v>22433918398</v>
      </c>
      <c r="G11" s="1">
        <v>22433918398</v>
      </c>
      <c r="I11" s="1">
        <v>0</v>
      </c>
      <c r="K11" s="1">
        <v>4431830</v>
      </c>
      <c r="M11" s="1">
        <v>22433918399</v>
      </c>
      <c r="O11" s="1">
        <v>22433923460</v>
      </c>
      <c r="Q11" s="1">
        <v>-5061</v>
      </c>
    </row>
    <row r="12" spans="1:17" ht="21" x14ac:dyDescent="0.25">
      <c r="A12" s="2" t="s">
        <v>195</v>
      </c>
      <c r="C12" s="1">
        <v>105487</v>
      </c>
      <c r="E12" s="1">
        <v>415679436302</v>
      </c>
      <c r="G12" s="1">
        <v>349999958517</v>
      </c>
      <c r="I12" s="1">
        <v>65679477785</v>
      </c>
      <c r="K12" s="1">
        <v>105487</v>
      </c>
      <c r="M12" s="1">
        <v>415679436302</v>
      </c>
      <c r="O12" s="1">
        <v>349999958517</v>
      </c>
      <c r="Q12" s="1">
        <v>65679477785</v>
      </c>
    </row>
    <row r="13" spans="1:17" ht="21" x14ac:dyDescent="0.25">
      <c r="A13" s="2" t="s">
        <v>101</v>
      </c>
      <c r="C13" s="1">
        <v>375000</v>
      </c>
      <c r="E13" s="1">
        <v>9804868048</v>
      </c>
      <c r="G13" s="1">
        <v>6455774055</v>
      </c>
      <c r="I13" s="1">
        <v>3349093993</v>
      </c>
      <c r="K13" s="1">
        <v>749999</v>
      </c>
      <c r="M13" s="1">
        <v>19032954554</v>
      </c>
      <c r="O13" s="1">
        <v>12911530894</v>
      </c>
      <c r="Q13" s="1">
        <v>6121423660</v>
      </c>
    </row>
    <row r="14" spans="1:17" ht="21" x14ac:dyDescent="0.25">
      <c r="A14" s="2" t="s">
        <v>100</v>
      </c>
      <c r="C14" s="1">
        <v>67007712</v>
      </c>
      <c r="E14" s="1">
        <v>81273584740</v>
      </c>
      <c r="G14" s="1">
        <v>81273586112</v>
      </c>
      <c r="I14" s="1">
        <v>-1372</v>
      </c>
      <c r="K14" s="1">
        <v>67007712</v>
      </c>
      <c r="M14" s="1">
        <v>81273584740</v>
      </c>
      <c r="O14" s="1">
        <v>81273586112</v>
      </c>
      <c r="Q14" s="1">
        <v>-1372</v>
      </c>
    </row>
    <row r="15" spans="1:17" ht="21" x14ac:dyDescent="0.25">
      <c r="A15" s="2" t="s">
        <v>21</v>
      </c>
      <c r="C15" s="1">
        <v>1000000</v>
      </c>
      <c r="E15" s="1">
        <v>31951094095</v>
      </c>
      <c r="G15" s="1">
        <v>24056010005</v>
      </c>
      <c r="I15" s="1">
        <v>7895084090</v>
      </c>
      <c r="K15" s="1">
        <v>9568491</v>
      </c>
      <c r="M15" s="1">
        <v>251583369260</v>
      </c>
      <c r="O15" s="1">
        <v>230179715186</v>
      </c>
      <c r="Q15" s="1">
        <v>21403654074</v>
      </c>
    </row>
    <row r="16" spans="1:17" ht="21" x14ac:dyDescent="0.25">
      <c r="A16" s="2" t="s">
        <v>98</v>
      </c>
      <c r="C16" s="1">
        <v>3623491</v>
      </c>
      <c r="E16" s="1">
        <v>18444819752</v>
      </c>
      <c r="G16" s="1">
        <v>14881847523</v>
      </c>
      <c r="I16" s="1">
        <v>3562972229</v>
      </c>
      <c r="K16" s="1">
        <v>3623491</v>
      </c>
      <c r="M16" s="1">
        <v>18444819752</v>
      </c>
      <c r="O16" s="1">
        <v>14881847523</v>
      </c>
      <c r="Q16" s="1">
        <v>3562972229</v>
      </c>
    </row>
    <row r="17" spans="1:17" ht="21" x14ac:dyDescent="0.25">
      <c r="A17" s="2" t="s">
        <v>15</v>
      </c>
      <c r="C17" s="1">
        <v>500000</v>
      </c>
      <c r="E17" s="1">
        <v>18406608594</v>
      </c>
      <c r="G17" s="1">
        <v>13805759937</v>
      </c>
      <c r="I17" s="1">
        <v>4600848657</v>
      </c>
      <c r="K17" s="1">
        <v>500000</v>
      </c>
      <c r="M17" s="1">
        <v>18406608594</v>
      </c>
      <c r="O17" s="1">
        <v>13805759937</v>
      </c>
      <c r="Q17" s="1">
        <v>4600848657</v>
      </c>
    </row>
    <row r="18" spans="1:17" ht="21" x14ac:dyDescent="0.25">
      <c r="A18" s="2" t="s">
        <v>81</v>
      </c>
      <c r="C18" s="1">
        <v>36547802</v>
      </c>
      <c r="E18" s="1">
        <v>98422111692</v>
      </c>
      <c r="G18" s="1">
        <v>59976824548</v>
      </c>
      <c r="I18" s="1">
        <v>38445287144</v>
      </c>
      <c r="K18" s="1">
        <v>158883557</v>
      </c>
      <c r="M18" s="1">
        <v>367713290261</v>
      </c>
      <c r="O18" s="1">
        <v>260387503988</v>
      </c>
      <c r="Q18" s="1">
        <v>107325786273</v>
      </c>
    </row>
    <row r="19" spans="1:17" ht="21" x14ac:dyDescent="0.25">
      <c r="A19" s="2" t="s">
        <v>27</v>
      </c>
      <c r="C19" s="1">
        <v>500000</v>
      </c>
      <c r="E19" s="1">
        <v>24280846954</v>
      </c>
      <c r="G19" s="1">
        <v>17336991081</v>
      </c>
      <c r="I19" s="1">
        <v>6943855873</v>
      </c>
      <c r="K19" s="1">
        <v>11880522</v>
      </c>
      <c r="M19" s="1">
        <v>474151046739</v>
      </c>
      <c r="O19" s="1">
        <v>384358749008</v>
      </c>
      <c r="Q19" s="1">
        <v>89792297731</v>
      </c>
    </row>
    <row r="20" spans="1:17" ht="21" x14ac:dyDescent="0.25">
      <c r="A20" s="2" t="s">
        <v>63</v>
      </c>
      <c r="C20" s="1">
        <v>2492981</v>
      </c>
      <c r="E20" s="1">
        <v>39210692085</v>
      </c>
      <c r="G20" s="1">
        <v>21832481812</v>
      </c>
      <c r="I20" s="1">
        <v>17378210273</v>
      </c>
      <c r="K20" s="1">
        <v>4733698</v>
      </c>
      <c r="M20" s="1">
        <v>67025159306</v>
      </c>
      <c r="O20" s="1">
        <v>41455741317</v>
      </c>
      <c r="Q20" s="1">
        <v>25569417989</v>
      </c>
    </row>
    <row r="21" spans="1:17" ht="21" x14ac:dyDescent="0.25">
      <c r="A21" s="2" t="s">
        <v>75</v>
      </c>
      <c r="C21" s="1">
        <v>10000000</v>
      </c>
      <c r="E21" s="1">
        <v>33707412144</v>
      </c>
      <c r="G21" s="1">
        <v>21539730359</v>
      </c>
      <c r="I21" s="1">
        <v>12167681785</v>
      </c>
      <c r="K21" s="1">
        <v>13767098</v>
      </c>
      <c r="M21" s="1">
        <v>43142243351</v>
      </c>
      <c r="O21" s="1">
        <v>29653957960</v>
      </c>
      <c r="Q21" s="1">
        <v>13488285391</v>
      </c>
    </row>
    <row r="22" spans="1:17" ht="21" x14ac:dyDescent="0.25">
      <c r="A22" s="2" t="s">
        <v>24</v>
      </c>
      <c r="C22" s="1">
        <v>11000000</v>
      </c>
      <c r="E22" s="1">
        <v>315566668159</v>
      </c>
      <c r="G22" s="1">
        <v>193323437424</v>
      </c>
      <c r="I22" s="1">
        <v>122243230735</v>
      </c>
      <c r="K22" s="1">
        <v>23645702</v>
      </c>
      <c r="M22" s="1">
        <v>616645483907</v>
      </c>
      <c r="O22" s="1">
        <v>414953683058</v>
      </c>
      <c r="Q22" s="1">
        <v>201691800849</v>
      </c>
    </row>
    <row r="23" spans="1:17" ht="21" x14ac:dyDescent="0.25">
      <c r="A23" s="2" t="s">
        <v>48</v>
      </c>
      <c r="C23" s="1">
        <v>2</v>
      </c>
      <c r="E23" s="1">
        <v>2</v>
      </c>
      <c r="G23" s="1">
        <v>2900</v>
      </c>
      <c r="I23" s="1">
        <v>-2898</v>
      </c>
      <c r="K23" s="1">
        <v>2</v>
      </c>
      <c r="M23" s="1">
        <v>2</v>
      </c>
      <c r="O23" s="1">
        <v>2900</v>
      </c>
      <c r="Q23" s="1">
        <v>-2898</v>
      </c>
    </row>
    <row r="24" spans="1:17" ht="21" x14ac:dyDescent="0.25">
      <c r="A24" s="2" t="s">
        <v>97</v>
      </c>
      <c r="C24" s="1">
        <v>257500</v>
      </c>
      <c r="E24" s="1">
        <v>5498564998</v>
      </c>
      <c r="G24" s="1">
        <v>4296903555</v>
      </c>
      <c r="I24" s="1">
        <v>1201661443</v>
      </c>
      <c r="K24" s="1">
        <v>257500</v>
      </c>
      <c r="M24" s="1">
        <v>5498564998</v>
      </c>
      <c r="O24" s="1">
        <v>4296903555</v>
      </c>
      <c r="Q24" s="1">
        <v>1201661443</v>
      </c>
    </row>
    <row r="25" spans="1:17" ht="21" x14ac:dyDescent="0.25">
      <c r="A25" s="2" t="s">
        <v>55</v>
      </c>
      <c r="C25" s="1">
        <v>1067676</v>
      </c>
      <c r="E25" s="1">
        <v>17946623444</v>
      </c>
      <c r="G25" s="1">
        <v>8989593887</v>
      </c>
      <c r="I25" s="1">
        <v>8957029557</v>
      </c>
      <c r="K25" s="1">
        <v>91531236</v>
      </c>
      <c r="M25" s="1">
        <v>1045404176485</v>
      </c>
      <c r="O25" s="1">
        <v>769873889574</v>
      </c>
      <c r="Q25" s="1">
        <v>275530286911</v>
      </c>
    </row>
    <row r="26" spans="1:17" ht="21" x14ac:dyDescent="0.25">
      <c r="A26" s="2" t="s">
        <v>58</v>
      </c>
      <c r="C26" s="1">
        <v>118912</v>
      </c>
      <c r="E26" s="1">
        <v>2423692124233</v>
      </c>
      <c r="G26" s="1">
        <v>1941930991220</v>
      </c>
      <c r="I26" s="1">
        <v>481761133013</v>
      </c>
      <c r="K26" s="1">
        <v>200344</v>
      </c>
      <c r="M26" s="1">
        <v>3776293426356</v>
      </c>
      <c r="O26" s="1">
        <v>3060791496687</v>
      </c>
      <c r="Q26" s="1">
        <v>715501929669</v>
      </c>
    </row>
    <row r="27" spans="1:17" ht="21" x14ac:dyDescent="0.25">
      <c r="A27" s="2" t="s">
        <v>41</v>
      </c>
      <c r="C27" s="1">
        <v>44202316</v>
      </c>
      <c r="E27" s="1">
        <v>70502694020</v>
      </c>
      <c r="G27" s="1">
        <v>70502694020</v>
      </c>
      <c r="I27" s="1">
        <v>0</v>
      </c>
      <c r="K27" s="1">
        <v>44202316</v>
      </c>
      <c r="M27" s="1">
        <v>70502694020</v>
      </c>
      <c r="O27" s="1">
        <v>70502694020</v>
      </c>
      <c r="Q27" s="1">
        <v>0</v>
      </c>
    </row>
    <row r="28" spans="1:17" ht="21" x14ac:dyDescent="0.25">
      <c r="A28" s="2" t="s">
        <v>26</v>
      </c>
      <c r="C28" s="1">
        <v>1915534</v>
      </c>
      <c r="E28" s="1">
        <v>956442969571</v>
      </c>
      <c r="G28" s="1">
        <v>477252790583</v>
      </c>
      <c r="I28" s="1">
        <v>479190178988</v>
      </c>
      <c r="K28" s="1">
        <v>3413296</v>
      </c>
      <c r="M28" s="1">
        <v>1473594328520</v>
      </c>
      <c r="O28" s="1">
        <v>850418233808</v>
      </c>
      <c r="Q28" s="1">
        <v>623176094712</v>
      </c>
    </row>
    <row r="29" spans="1:17" ht="21" x14ac:dyDescent="0.25">
      <c r="A29" s="2" t="s">
        <v>53</v>
      </c>
      <c r="C29" s="1">
        <v>0</v>
      </c>
      <c r="E29" s="1">
        <v>0</v>
      </c>
      <c r="G29" s="1">
        <v>0</v>
      </c>
      <c r="I29" s="1">
        <v>0</v>
      </c>
      <c r="K29" s="1">
        <v>179351184</v>
      </c>
      <c r="M29" s="1">
        <v>1135746653333</v>
      </c>
      <c r="O29" s="1">
        <v>845987592466</v>
      </c>
      <c r="Q29" s="1">
        <v>289759060867</v>
      </c>
    </row>
    <row r="30" spans="1:17" ht="21" x14ac:dyDescent="0.25">
      <c r="A30" s="2" t="s">
        <v>45</v>
      </c>
      <c r="C30" s="1">
        <v>0</v>
      </c>
      <c r="E30" s="1">
        <v>0</v>
      </c>
      <c r="G30" s="1">
        <v>0</v>
      </c>
      <c r="I30" s="1">
        <v>0</v>
      </c>
      <c r="K30" s="1">
        <v>2000000</v>
      </c>
      <c r="M30" s="1">
        <v>37703038785</v>
      </c>
      <c r="O30" s="1">
        <v>26143514999</v>
      </c>
      <c r="Q30" s="1">
        <v>11559523786</v>
      </c>
    </row>
    <row r="31" spans="1:17" ht="21" x14ac:dyDescent="0.25">
      <c r="A31" s="2" t="s">
        <v>134</v>
      </c>
      <c r="C31" s="1">
        <v>0</v>
      </c>
      <c r="E31" s="1">
        <v>0</v>
      </c>
      <c r="G31" s="1">
        <v>0</v>
      </c>
      <c r="I31" s="1">
        <v>0</v>
      </c>
      <c r="K31" s="1">
        <v>55565430</v>
      </c>
      <c r="M31" s="1">
        <v>150669490127</v>
      </c>
      <c r="O31" s="1">
        <v>125659205698</v>
      </c>
      <c r="Q31" s="1">
        <v>25010284429</v>
      </c>
    </row>
    <row r="32" spans="1:17" ht="21" x14ac:dyDescent="0.25">
      <c r="A32" s="2" t="s">
        <v>135</v>
      </c>
      <c r="C32" s="1">
        <v>0</v>
      </c>
      <c r="E32" s="1">
        <v>0</v>
      </c>
      <c r="G32" s="1">
        <v>0</v>
      </c>
      <c r="I32" s="1">
        <v>0</v>
      </c>
      <c r="K32" s="1">
        <v>326214</v>
      </c>
      <c r="M32" s="1">
        <v>3550475865</v>
      </c>
      <c r="O32" s="1">
        <v>2772534378</v>
      </c>
      <c r="Q32" s="1">
        <v>777941487</v>
      </c>
    </row>
    <row r="33" spans="1:17" ht="21" x14ac:dyDescent="0.25">
      <c r="A33" s="2" t="s">
        <v>23</v>
      </c>
      <c r="C33" s="1">
        <v>0</v>
      </c>
      <c r="E33" s="1">
        <v>0</v>
      </c>
      <c r="G33" s="1">
        <v>0</v>
      </c>
      <c r="I33" s="1">
        <v>0</v>
      </c>
      <c r="K33" s="1">
        <v>130951753</v>
      </c>
      <c r="M33" s="1">
        <v>647243409508</v>
      </c>
      <c r="O33" s="1">
        <v>435331284989</v>
      </c>
      <c r="Q33" s="1">
        <v>211912124519</v>
      </c>
    </row>
    <row r="34" spans="1:17" ht="21" x14ac:dyDescent="0.25">
      <c r="A34" s="2" t="s">
        <v>85</v>
      </c>
      <c r="C34" s="1">
        <v>0</v>
      </c>
      <c r="E34" s="1">
        <v>0</v>
      </c>
      <c r="G34" s="1">
        <v>0</v>
      </c>
      <c r="I34" s="1">
        <v>0</v>
      </c>
      <c r="K34" s="1">
        <v>22438989</v>
      </c>
      <c r="M34" s="1">
        <v>143353165998</v>
      </c>
      <c r="O34" s="1">
        <v>140970614737</v>
      </c>
      <c r="Q34" s="1">
        <v>2382551261</v>
      </c>
    </row>
    <row r="35" spans="1:17" ht="21" x14ac:dyDescent="0.25">
      <c r="A35" s="2" t="s">
        <v>18</v>
      </c>
      <c r="C35" s="1">
        <v>0</v>
      </c>
      <c r="E35" s="1">
        <v>0</v>
      </c>
      <c r="G35" s="1">
        <v>0</v>
      </c>
      <c r="I35" s="1">
        <v>0</v>
      </c>
      <c r="K35" s="1">
        <v>80018719</v>
      </c>
      <c r="M35" s="1">
        <v>194531198344</v>
      </c>
      <c r="O35" s="1">
        <v>167100572931</v>
      </c>
      <c r="Q35" s="1">
        <v>27430625413</v>
      </c>
    </row>
    <row r="36" spans="1:17" ht="21" x14ac:dyDescent="0.25">
      <c r="A36" s="2" t="s">
        <v>136</v>
      </c>
      <c r="C36" s="1">
        <v>0</v>
      </c>
      <c r="E36" s="1">
        <v>0</v>
      </c>
      <c r="G36" s="1">
        <v>0</v>
      </c>
      <c r="I36" s="1">
        <v>0</v>
      </c>
      <c r="K36" s="1">
        <v>53564845</v>
      </c>
      <c r="M36" s="1">
        <v>228786938202</v>
      </c>
      <c r="O36" s="1">
        <v>170707106156</v>
      </c>
      <c r="Q36" s="1">
        <v>58079832046</v>
      </c>
    </row>
    <row r="37" spans="1:17" ht="21" x14ac:dyDescent="0.25">
      <c r="A37" s="2" t="s">
        <v>150</v>
      </c>
      <c r="C37" s="1">
        <v>0</v>
      </c>
      <c r="E37" s="1">
        <v>0</v>
      </c>
      <c r="G37" s="1">
        <v>0</v>
      </c>
      <c r="I37" s="1">
        <v>0</v>
      </c>
      <c r="K37" s="1">
        <v>592724</v>
      </c>
      <c r="M37" s="1">
        <v>4781018254</v>
      </c>
      <c r="O37" s="1">
        <v>4731254256</v>
      </c>
      <c r="Q37" s="1">
        <v>49763998</v>
      </c>
    </row>
    <row r="38" spans="1:17" ht="21" x14ac:dyDescent="0.25">
      <c r="A38" s="2" t="s">
        <v>39</v>
      </c>
      <c r="C38" s="1">
        <v>0</v>
      </c>
      <c r="E38" s="1">
        <v>0</v>
      </c>
      <c r="G38" s="1">
        <v>0</v>
      </c>
      <c r="I38" s="1">
        <v>0</v>
      </c>
      <c r="K38" s="1">
        <v>4903181</v>
      </c>
      <c r="M38" s="1">
        <v>58351840607</v>
      </c>
      <c r="O38" s="1">
        <v>46254327470</v>
      </c>
      <c r="Q38" s="1">
        <v>12097513137</v>
      </c>
    </row>
    <row r="39" spans="1:17" ht="21" x14ac:dyDescent="0.25">
      <c r="A39" s="2" t="s">
        <v>151</v>
      </c>
      <c r="C39" s="1">
        <v>0</v>
      </c>
      <c r="E39" s="1">
        <v>0</v>
      </c>
      <c r="G39" s="1">
        <v>0</v>
      </c>
      <c r="I39" s="1">
        <v>0</v>
      </c>
      <c r="K39" s="1">
        <v>65908611</v>
      </c>
      <c r="M39" s="1">
        <v>167765632707</v>
      </c>
      <c r="O39" s="1">
        <v>123958796638</v>
      </c>
      <c r="Q39" s="1">
        <v>43806836069</v>
      </c>
    </row>
    <row r="40" spans="1:17" ht="21" x14ac:dyDescent="0.25">
      <c r="A40" s="2" t="s">
        <v>152</v>
      </c>
      <c r="C40" s="1">
        <v>0</v>
      </c>
      <c r="E40" s="1">
        <v>0</v>
      </c>
      <c r="G40" s="1">
        <v>0</v>
      </c>
      <c r="I40" s="1">
        <v>0</v>
      </c>
      <c r="K40" s="1">
        <v>5511780</v>
      </c>
      <c r="M40" s="1">
        <v>157100696881</v>
      </c>
      <c r="O40" s="1">
        <v>144535621899</v>
      </c>
      <c r="Q40" s="1">
        <v>12565074982</v>
      </c>
    </row>
    <row r="41" spans="1:17" ht="21" x14ac:dyDescent="0.25">
      <c r="A41" s="2" t="s">
        <v>56</v>
      </c>
      <c r="C41" s="1">
        <v>0</v>
      </c>
      <c r="E41" s="1">
        <v>0</v>
      </c>
      <c r="G41" s="1">
        <v>0</v>
      </c>
      <c r="I41" s="1">
        <v>0</v>
      </c>
      <c r="K41" s="1">
        <v>62618735</v>
      </c>
      <c r="M41" s="1">
        <v>119849300088</v>
      </c>
      <c r="O41" s="1">
        <v>95832635270</v>
      </c>
      <c r="Q41" s="1">
        <v>24016664818</v>
      </c>
    </row>
    <row r="42" spans="1:17" ht="21" x14ac:dyDescent="0.25">
      <c r="A42" s="2" t="s">
        <v>83</v>
      </c>
      <c r="C42" s="1">
        <v>0</v>
      </c>
      <c r="E42" s="1">
        <v>0</v>
      </c>
      <c r="G42" s="1">
        <v>0</v>
      </c>
      <c r="I42" s="1">
        <v>0</v>
      </c>
      <c r="K42" s="1">
        <v>9204967</v>
      </c>
      <c r="M42" s="1">
        <v>48460554878</v>
      </c>
      <c r="O42" s="1">
        <v>43628141424</v>
      </c>
      <c r="Q42" s="1">
        <v>4832413454</v>
      </c>
    </row>
    <row r="43" spans="1:17" ht="21" x14ac:dyDescent="0.25">
      <c r="A43" s="2" t="s">
        <v>35</v>
      </c>
      <c r="C43" s="1">
        <v>0</v>
      </c>
      <c r="E43" s="1">
        <v>0</v>
      </c>
      <c r="G43" s="1">
        <v>0</v>
      </c>
      <c r="I43" s="1">
        <v>0</v>
      </c>
      <c r="K43" s="1">
        <v>173085859</v>
      </c>
      <c r="M43" s="1">
        <v>387141693058</v>
      </c>
      <c r="O43" s="1">
        <v>273052869046</v>
      </c>
      <c r="Q43" s="1">
        <v>114088824012</v>
      </c>
    </row>
    <row r="44" spans="1:17" ht="21" x14ac:dyDescent="0.25">
      <c r="A44" s="2" t="s">
        <v>153</v>
      </c>
      <c r="C44" s="1">
        <v>0</v>
      </c>
      <c r="E44" s="1">
        <v>0</v>
      </c>
      <c r="G44" s="1">
        <v>0</v>
      </c>
      <c r="I44" s="1">
        <v>0</v>
      </c>
      <c r="K44" s="1">
        <v>27000000</v>
      </c>
      <c r="M44" s="1">
        <v>145775444768</v>
      </c>
      <c r="O44" s="1">
        <v>104619786300</v>
      </c>
      <c r="Q44" s="1">
        <v>41155658468</v>
      </c>
    </row>
    <row r="45" spans="1:17" ht="21" x14ac:dyDescent="0.25">
      <c r="A45" s="2" t="s">
        <v>90</v>
      </c>
      <c r="C45" s="1">
        <v>0</v>
      </c>
      <c r="E45" s="1">
        <v>0</v>
      </c>
      <c r="G45" s="1">
        <v>0</v>
      </c>
      <c r="I45" s="1">
        <v>0</v>
      </c>
      <c r="K45" s="1">
        <v>25072552</v>
      </c>
      <c r="M45" s="1">
        <v>116705826212</v>
      </c>
      <c r="O45" s="1">
        <v>91018467961</v>
      </c>
      <c r="Q45" s="1">
        <v>25687358251</v>
      </c>
    </row>
    <row r="46" spans="1:17" ht="21" x14ac:dyDescent="0.25">
      <c r="A46" s="2" t="s">
        <v>137</v>
      </c>
      <c r="C46" s="1">
        <v>0</v>
      </c>
      <c r="E46" s="1">
        <v>0</v>
      </c>
      <c r="G46" s="1">
        <v>0</v>
      </c>
      <c r="I46" s="1">
        <v>0</v>
      </c>
      <c r="K46" s="1">
        <v>53129668</v>
      </c>
      <c r="M46" s="1">
        <v>473896336924</v>
      </c>
      <c r="O46" s="1">
        <v>330084665471</v>
      </c>
      <c r="Q46" s="1">
        <v>143811671453</v>
      </c>
    </row>
    <row r="47" spans="1:17" ht="21" x14ac:dyDescent="0.25">
      <c r="A47" s="2" t="s">
        <v>138</v>
      </c>
      <c r="C47" s="1">
        <v>0</v>
      </c>
      <c r="E47" s="1">
        <v>0</v>
      </c>
      <c r="G47" s="1">
        <v>0</v>
      </c>
      <c r="I47" s="1">
        <v>0</v>
      </c>
      <c r="K47" s="1">
        <v>4107560</v>
      </c>
      <c r="M47" s="1">
        <v>85704477129</v>
      </c>
      <c r="O47" s="1">
        <v>58633603458</v>
      </c>
      <c r="Q47" s="1">
        <v>27070873671</v>
      </c>
    </row>
    <row r="48" spans="1:17" ht="21" x14ac:dyDescent="0.25">
      <c r="A48" s="2" t="s">
        <v>139</v>
      </c>
      <c r="C48" s="1">
        <v>0</v>
      </c>
      <c r="E48" s="1">
        <v>0</v>
      </c>
      <c r="G48" s="1">
        <v>0</v>
      </c>
      <c r="I48" s="1">
        <v>0</v>
      </c>
      <c r="K48" s="1">
        <v>30908070</v>
      </c>
      <c r="M48" s="1">
        <v>129091847035</v>
      </c>
      <c r="O48" s="1">
        <v>108691410186</v>
      </c>
      <c r="Q48" s="1">
        <v>20400436849</v>
      </c>
    </row>
    <row r="49" spans="1:17" ht="21" x14ac:dyDescent="0.25">
      <c r="A49" s="2" t="s">
        <v>76</v>
      </c>
      <c r="C49" s="1">
        <v>0</v>
      </c>
      <c r="E49" s="1">
        <v>0</v>
      </c>
      <c r="G49" s="1">
        <v>0</v>
      </c>
      <c r="I49" s="1">
        <v>0</v>
      </c>
      <c r="K49" s="1">
        <v>528075229</v>
      </c>
      <c r="M49" s="1">
        <v>486660795180</v>
      </c>
      <c r="O49" s="1">
        <v>434178789404</v>
      </c>
      <c r="Q49" s="1">
        <v>52482005776</v>
      </c>
    </row>
    <row r="50" spans="1:17" ht="21" x14ac:dyDescent="0.25">
      <c r="A50" s="2" t="s">
        <v>144</v>
      </c>
      <c r="C50" s="1">
        <v>0</v>
      </c>
      <c r="E50" s="1">
        <v>0</v>
      </c>
      <c r="G50" s="1">
        <v>0</v>
      </c>
      <c r="I50" s="1">
        <v>0</v>
      </c>
      <c r="K50" s="1">
        <v>2791681</v>
      </c>
      <c r="M50" s="1">
        <v>42708335139</v>
      </c>
      <c r="O50" s="1">
        <v>39794510942</v>
      </c>
      <c r="Q50" s="1">
        <v>2913824197</v>
      </c>
    </row>
    <row r="51" spans="1:17" ht="21" x14ac:dyDescent="0.25">
      <c r="A51" s="2" t="s">
        <v>86</v>
      </c>
      <c r="C51" s="1">
        <v>0</v>
      </c>
      <c r="E51" s="1">
        <v>0</v>
      </c>
      <c r="G51" s="1">
        <v>0</v>
      </c>
      <c r="I51" s="1">
        <v>0</v>
      </c>
      <c r="K51" s="1">
        <v>57599242</v>
      </c>
      <c r="M51" s="1">
        <v>208557382834</v>
      </c>
      <c r="O51" s="1">
        <v>166043926879</v>
      </c>
      <c r="Q51" s="1">
        <v>42513455955</v>
      </c>
    </row>
    <row r="52" spans="1:17" ht="21" x14ac:dyDescent="0.25">
      <c r="A52" s="2" t="s">
        <v>154</v>
      </c>
      <c r="C52" s="1">
        <v>0</v>
      </c>
      <c r="E52" s="1">
        <v>0</v>
      </c>
      <c r="G52" s="1">
        <v>0</v>
      </c>
      <c r="I52" s="1">
        <v>0</v>
      </c>
      <c r="K52" s="1">
        <v>3257810</v>
      </c>
      <c r="M52" s="1">
        <v>198626405222</v>
      </c>
      <c r="O52" s="1">
        <v>185658964328</v>
      </c>
      <c r="Q52" s="1">
        <v>12967440894</v>
      </c>
    </row>
    <row r="53" spans="1:17" ht="21" x14ac:dyDescent="0.25">
      <c r="A53" s="2" t="s">
        <v>87</v>
      </c>
      <c r="C53" s="1">
        <v>0</v>
      </c>
      <c r="E53" s="1">
        <v>0</v>
      </c>
      <c r="G53" s="1">
        <v>0</v>
      </c>
      <c r="I53" s="1">
        <v>0</v>
      </c>
      <c r="K53" s="1">
        <v>4341865</v>
      </c>
      <c r="M53" s="1">
        <v>30252350934</v>
      </c>
      <c r="O53" s="1">
        <v>23263406569</v>
      </c>
      <c r="Q53" s="1">
        <v>6988944365</v>
      </c>
    </row>
    <row r="54" spans="1:17" ht="21" x14ac:dyDescent="0.25">
      <c r="A54" s="2" t="s">
        <v>62</v>
      </c>
      <c r="C54" s="1">
        <v>0</v>
      </c>
      <c r="E54" s="1">
        <v>0</v>
      </c>
      <c r="G54" s="1">
        <v>0</v>
      </c>
      <c r="I54" s="1">
        <v>0</v>
      </c>
      <c r="K54" s="1">
        <v>292614048</v>
      </c>
      <c r="M54" s="1">
        <v>263630364284</v>
      </c>
      <c r="O54" s="1">
        <v>219318237788</v>
      </c>
      <c r="Q54" s="1">
        <v>44312126496</v>
      </c>
    </row>
    <row r="55" spans="1:17" ht="21" x14ac:dyDescent="0.25">
      <c r="A55" s="2" t="s">
        <v>49</v>
      </c>
      <c r="C55" s="1">
        <v>0</v>
      </c>
      <c r="E55" s="1">
        <v>0</v>
      </c>
      <c r="G55" s="1">
        <v>0</v>
      </c>
      <c r="I55" s="1">
        <v>0</v>
      </c>
      <c r="K55" s="1">
        <v>10000000</v>
      </c>
      <c r="M55" s="1">
        <v>14195034164</v>
      </c>
      <c r="O55" s="1">
        <v>11620444506</v>
      </c>
      <c r="Q55" s="1">
        <v>2574589658</v>
      </c>
    </row>
    <row r="56" spans="1:17" ht="21" x14ac:dyDescent="0.25">
      <c r="A56" s="2" t="s">
        <v>84</v>
      </c>
      <c r="C56" s="1">
        <v>0</v>
      </c>
      <c r="E56" s="1">
        <v>0</v>
      </c>
      <c r="G56" s="1">
        <v>0</v>
      </c>
      <c r="I56" s="1">
        <v>0</v>
      </c>
      <c r="K56" s="1">
        <v>5000000</v>
      </c>
      <c r="M56" s="1">
        <v>44677734459</v>
      </c>
      <c r="O56" s="1">
        <v>27535184986</v>
      </c>
      <c r="Q56" s="1">
        <v>17142549473</v>
      </c>
    </row>
    <row r="57" spans="1:17" ht="21" x14ac:dyDescent="0.25">
      <c r="A57" s="2" t="s">
        <v>61</v>
      </c>
      <c r="C57" s="1">
        <v>0</v>
      </c>
      <c r="E57" s="1">
        <v>0</v>
      </c>
      <c r="G57" s="1">
        <v>0</v>
      </c>
      <c r="I57" s="1">
        <v>0</v>
      </c>
      <c r="K57" s="1">
        <v>5000000</v>
      </c>
      <c r="M57" s="1">
        <v>17445482716</v>
      </c>
      <c r="O57" s="1">
        <v>15630040855</v>
      </c>
      <c r="Q57" s="1">
        <v>1815441861</v>
      </c>
    </row>
    <row r="58" spans="1:17" ht="21" x14ac:dyDescent="0.25">
      <c r="A58" s="2" t="s">
        <v>145</v>
      </c>
      <c r="C58" s="1">
        <v>0</v>
      </c>
      <c r="E58" s="1">
        <v>0</v>
      </c>
      <c r="G58" s="1">
        <v>0</v>
      </c>
      <c r="I58" s="1">
        <v>0</v>
      </c>
      <c r="K58" s="1">
        <v>7989424</v>
      </c>
      <c r="M58" s="1">
        <v>115236779793</v>
      </c>
      <c r="O58" s="1">
        <v>88313782630</v>
      </c>
      <c r="Q58" s="1">
        <v>26922997163</v>
      </c>
    </row>
    <row r="59" spans="1:17" ht="21" x14ac:dyDescent="0.25">
      <c r="A59" s="2" t="s">
        <v>28</v>
      </c>
      <c r="C59" s="1">
        <v>0</v>
      </c>
      <c r="E59" s="1">
        <v>0</v>
      </c>
      <c r="G59" s="1">
        <v>0</v>
      </c>
      <c r="I59" s="1">
        <v>0</v>
      </c>
      <c r="K59" s="1">
        <v>8000000</v>
      </c>
      <c r="M59" s="1">
        <v>58027949877</v>
      </c>
      <c r="O59" s="1">
        <v>40239143970</v>
      </c>
      <c r="Q59" s="1">
        <v>17788805907</v>
      </c>
    </row>
    <row r="60" spans="1:17" ht="21" x14ac:dyDescent="0.25">
      <c r="A60" s="2" t="s">
        <v>146</v>
      </c>
      <c r="C60" s="1">
        <v>0</v>
      </c>
      <c r="E60" s="1">
        <v>0</v>
      </c>
      <c r="G60" s="1">
        <v>0</v>
      </c>
      <c r="I60" s="1">
        <v>0</v>
      </c>
      <c r="K60" s="1">
        <v>854527</v>
      </c>
      <c r="M60" s="1">
        <v>81403969750</v>
      </c>
      <c r="O60" s="1">
        <v>70716093482</v>
      </c>
      <c r="Q60" s="1">
        <v>10687876268</v>
      </c>
    </row>
    <row r="61" spans="1:17" ht="21" x14ac:dyDescent="0.25">
      <c r="A61" s="2" t="s">
        <v>38</v>
      </c>
      <c r="C61" s="1">
        <v>0</v>
      </c>
      <c r="E61" s="1">
        <v>0</v>
      </c>
      <c r="G61" s="1">
        <v>0</v>
      </c>
      <c r="I61" s="1">
        <v>0</v>
      </c>
      <c r="K61" s="1">
        <v>39559944</v>
      </c>
      <c r="M61" s="1">
        <v>332146783192</v>
      </c>
      <c r="O61" s="1">
        <v>274302826120</v>
      </c>
      <c r="Q61" s="1">
        <v>57843957072</v>
      </c>
    </row>
    <row r="62" spans="1:17" ht="21" x14ac:dyDescent="0.25">
      <c r="A62" s="2" t="s">
        <v>34</v>
      </c>
      <c r="C62" s="1">
        <v>0</v>
      </c>
      <c r="E62" s="1">
        <v>0</v>
      </c>
      <c r="G62" s="1">
        <v>0</v>
      </c>
      <c r="I62" s="1">
        <v>0</v>
      </c>
      <c r="K62" s="1">
        <v>69000000</v>
      </c>
      <c r="M62" s="1">
        <v>410067617120</v>
      </c>
      <c r="O62" s="1">
        <v>343358786700</v>
      </c>
      <c r="Q62" s="1">
        <v>66708830420</v>
      </c>
    </row>
    <row r="63" spans="1:17" ht="21" x14ac:dyDescent="0.25">
      <c r="A63" s="2" t="s">
        <v>30</v>
      </c>
      <c r="C63" s="1">
        <v>0</v>
      </c>
      <c r="E63" s="1">
        <v>0</v>
      </c>
      <c r="G63" s="1">
        <v>0</v>
      </c>
      <c r="I63" s="1">
        <v>0</v>
      </c>
      <c r="K63" s="1">
        <v>9000000</v>
      </c>
      <c r="M63" s="1">
        <v>59926141488</v>
      </c>
      <c r="O63" s="1">
        <v>51442087498</v>
      </c>
      <c r="Q63" s="1">
        <v>8484053990</v>
      </c>
    </row>
    <row r="64" spans="1:17" ht="21" x14ac:dyDescent="0.25">
      <c r="A64" s="2" t="s">
        <v>44</v>
      </c>
      <c r="C64" s="1">
        <v>0</v>
      </c>
      <c r="E64" s="1">
        <v>0</v>
      </c>
      <c r="G64" s="1">
        <v>0</v>
      </c>
      <c r="I64" s="1">
        <v>0</v>
      </c>
      <c r="K64" s="1">
        <v>7054755</v>
      </c>
      <c r="M64" s="1">
        <v>24319772169</v>
      </c>
      <c r="O64" s="1">
        <v>30218065606</v>
      </c>
      <c r="Q64" s="1">
        <v>-5898293437</v>
      </c>
    </row>
    <row r="65" spans="1:17" ht="21" x14ac:dyDescent="0.25">
      <c r="A65" s="2" t="s">
        <v>59</v>
      </c>
      <c r="C65" s="1">
        <v>0</v>
      </c>
      <c r="E65" s="1">
        <v>0</v>
      </c>
      <c r="G65" s="1">
        <v>0</v>
      </c>
      <c r="I65" s="1">
        <v>0</v>
      </c>
      <c r="K65" s="1">
        <v>3000000</v>
      </c>
      <c r="M65" s="1">
        <v>7935592647</v>
      </c>
      <c r="O65" s="1">
        <v>6259532932</v>
      </c>
      <c r="Q65" s="1">
        <v>1676059715</v>
      </c>
    </row>
    <row r="66" spans="1:17" ht="21" x14ac:dyDescent="0.25">
      <c r="A66" s="2" t="s">
        <v>147</v>
      </c>
      <c r="C66" s="1">
        <v>0</v>
      </c>
      <c r="E66" s="1">
        <v>0</v>
      </c>
      <c r="G66" s="1">
        <v>0</v>
      </c>
      <c r="I66" s="1">
        <v>0</v>
      </c>
      <c r="K66" s="1">
        <v>900000</v>
      </c>
      <c r="M66" s="1">
        <v>4235072737</v>
      </c>
      <c r="O66" s="1">
        <v>3146466465</v>
      </c>
      <c r="Q66" s="1">
        <v>1088606272</v>
      </c>
    </row>
    <row r="67" spans="1:17" ht="21" x14ac:dyDescent="0.25">
      <c r="A67" s="2" t="s">
        <v>148</v>
      </c>
      <c r="C67" s="1">
        <v>0</v>
      </c>
      <c r="E67" s="1">
        <v>0</v>
      </c>
      <c r="G67" s="1">
        <v>0</v>
      </c>
      <c r="I67" s="1">
        <v>0</v>
      </c>
      <c r="K67" s="1">
        <v>10555947</v>
      </c>
      <c r="M67" s="1">
        <v>78657932433</v>
      </c>
      <c r="O67" s="1">
        <v>61489795215</v>
      </c>
      <c r="Q67" s="1">
        <v>17168137218</v>
      </c>
    </row>
    <row r="68" spans="1:17" ht="21" x14ac:dyDescent="0.25">
      <c r="A68" s="2" t="s">
        <v>149</v>
      </c>
      <c r="C68" s="1">
        <v>0</v>
      </c>
      <c r="E68" s="1">
        <v>0</v>
      </c>
      <c r="G68" s="1">
        <v>0</v>
      </c>
      <c r="I68" s="1">
        <v>0</v>
      </c>
      <c r="K68" s="1">
        <v>36012919</v>
      </c>
      <c r="M68" s="1">
        <v>131138529916</v>
      </c>
      <c r="O68" s="1">
        <v>108434087017</v>
      </c>
      <c r="Q68" s="1">
        <v>22704442899</v>
      </c>
    </row>
    <row r="69" spans="1:17" ht="21" x14ac:dyDescent="0.25">
      <c r="A69" s="2" t="s">
        <v>40</v>
      </c>
      <c r="C69" s="1">
        <v>0</v>
      </c>
      <c r="E69" s="1">
        <v>0</v>
      </c>
      <c r="G69" s="1">
        <v>0</v>
      </c>
      <c r="I69" s="1">
        <v>0</v>
      </c>
      <c r="K69" s="1">
        <v>17787474</v>
      </c>
      <c r="M69" s="1">
        <v>67514820935</v>
      </c>
      <c r="O69" s="1">
        <v>50551804556</v>
      </c>
      <c r="Q69" s="1">
        <v>16963016379</v>
      </c>
    </row>
    <row r="70" spans="1:17" ht="21" x14ac:dyDescent="0.25">
      <c r="A70" s="2" t="s">
        <v>16</v>
      </c>
      <c r="C70" s="1">
        <v>0</v>
      </c>
      <c r="E70" s="1">
        <v>0</v>
      </c>
      <c r="G70" s="1">
        <v>0</v>
      </c>
      <c r="I70" s="1">
        <v>0</v>
      </c>
      <c r="K70" s="1">
        <v>59027371</v>
      </c>
      <c r="M70" s="1">
        <v>151030667442</v>
      </c>
      <c r="O70" s="1">
        <v>130026366488</v>
      </c>
      <c r="Q70" s="1">
        <v>21004300954</v>
      </c>
    </row>
    <row r="71" spans="1:17" ht="21" x14ac:dyDescent="0.25">
      <c r="A71" s="2" t="s">
        <v>91</v>
      </c>
      <c r="C71" s="1">
        <v>0</v>
      </c>
      <c r="E71" s="1">
        <v>0</v>
      </c>
      <c r="G71" s="1">
        <v>0</v>
      </c>
      <c r="I71" s="1">
        <v>0</v>
      </c>
      <c r="K71" s="1">
        <v>156085834</v>
      </c>
      <c r="M71" s="1">
        <v>681423574172</v>
      </c>
      <c r="O71" s="1">
        <v>523189819726</v>
      </c>
      <c r="Q71" s="1">
        <v>158233754446</v>
      </c>
    </row>
    <row r="72" spans="1:17" ht="21" x14ac:dyDescent="0.25">
      <c r="A72" s="2" t="s">
        <v>64</v>
      </c>
      <c r="C72" s="1">
        <v>0</v>
      </c>
      <c r="E72" s="1">
        <v>0</v>
      </c>
      <c r="G72" s="1">
        <v>0</v>
      </c>
      <c r="I72" s="1">
        <v>0</v>
      </c>
      <c r="K72" s="1">
        <v>36152956</v>
      </c>
      <c r="M72" s="1">
        <v>202565246338</v>
      </c>
      <c r="O72" s="1">
        <v>147488919622</v>
      </c>
      <c r="Q72" s="1">
        <v>55076326716</v>
      </c>
    </row>
    <row r="73" spans="1:17" ht="21" x14ac:dyDescent="0.25">
      <c r="A73" s="2" t="s">
        <v>72</v>
      </c>
      <c r="C73" s="1">
        <v>0</v>
      </c>
      <c r="E73" s="1">
        <v>0</v>
      </c>
      <c r="G73" s="1">
        <v>0</v>
      </c>
      <c r="I73" s="1">
        <v>0</v>
      </c>
      <c r="K73" s="1">
        <v>1</v>
      </c>
      <c r="M73" s="1">
        <v>1</v>
      </c>
      <c r="O73" s="1">
        <v>4971</v>
      </c>
      <c r="Q73" s="1">
        <v>-4970</v>
      </c>
    </row>
    <row r="74" spans="1:17" ht="21" x14ac:dyDescent="0.25">
      <c r="A74" s="2" t="s">
        <v>69</v>
      </c>
      <c r="C74" s="1">
        <v>0</v>
      </c>
      <c r="E74" s="1">
        <v>0</v>
      </c>
      <c r="G74" s="1">
        <v>0</v>
      </c>
      <c r="I74" s="1">
        <v>0</v>
      </c>
      <c r="K74" s="1">
        <v>3255396</v>
      </c>
      <c r="M74" s="1">
        <v>10911723140</v>
      </c>
      <c r="O74" s="1">
        <v>7209866806</v>
      </c>
      <c r="Q74" s="1">
        <v>3701856334</v>
      </c>
    </row>
    <row r="75" spans="1:17" ht="21" x14ac:dyDescent="0.25">
      <c r="A75" s="2" t="s">
        <v>17</v>
      </c>
      <c r="C75" s="1">
        <v>0</v>
      </c>
      <c r="E75" s="1">
        <v>0</v>
      </c>
      <c r="G75" s="1">
        <v>0</v>
      </c>
      <c r="I75" s="1">
        <v>0</v>
      </c>
      <c r="K75" s="1">
        <v>40913656</v>
      </c>
      <c r="M75" s="1">
        <v>125900580467</v>
      </c>
      <c r="O75" s="1">
        <v>103546379480</v>
      </c>
      <c r="Q75" s="1">
        <v>22354200987</v>
      </c>
    </row>
    <row r="76" spans="1:17" ht="21" x14ac:dyDescent="0.25">
      <c r="A76" s="2" t="s">
        <v>140</v>
      </c>
      <c r="C76" s="1">
        <v>0</v>
      </c>
      <c r="E76" s="1">
        <v>0</v>
      </c>
      <c r="G76" s="1">
        <v>0</v>
      </c>
      <c r="I76" s="1">
        <v>0</v>
      </c>
      <c r="K76" s="1">
        <v>6277505</v>
      </c>
      <c r="M76" s="1">
        <v>159633732820</v>
      </c>
      <c r="O76" s="1">
        <v>144521963055</v>
      </c>
      <c r="Q76" s="1">
        <v>15111769765</v>
      </c>
    </row>
    <row r="77" spans="1:17" ht="21" x14ac:dyDescent="0.25">
      <c r="A77" s="2" t="s">
        <v>42</v>
      </c>
      <c r="C77" s="1">
        <v>0</v>
      </c>
      <c r="E77" s="1">
        <v>0</v>
      </c>
      <c r="G77" s="1">
        <v>0</v>
      </c>
      <c r="I77" s="1">
        <v>0</v>
      </c>
      <c r="K77" s="1">
        <v>27652966</v>
      </c>
      <c r="M77" s="1">
        <v>27929495660</v>
      </c>
      <c r="O77" s="1">
        <v>27929495660</v>
      </c>
      <c r="Q77" s="1">
        <v>0</v>
      </c>
    </row>
    <row r="78" spans="1:17" ht="21" x14ac:dyDescent="0.25">
      <c r="A78" s="2" t="s">
        <v>94</v>
      </c>
      <c r="C78" s="1">
        <v>0</v>
      </c>
      <c r="E78" s="1">
        <v>0</v>
      </c>
      <c r="G78" s="1">
        <v>0</v>
      </c>
      <c r="I78" s="1">
        <v>0</v>
      </c>
      <c r="K78" s="1">
        <v>200000</v>
      </c>
      <c r="M78" s="1">
        <v>1298229306</v>
      </c>
      <c r="O78" s="1">
        <v>1207118959</v>
      </c>
      <c r="Q78" s="1">
        <v>91110347</v>
      </c>
    </row>
    <row r="79" spans="1:17" ht="21" x14ac:dyDescent="0.25">
      <c r="A79" s="2" t="s">
        <v>141</v>
      </c>
      <c r="C79" s="1">
        <v>0</v>
      </c>
      <c r="E79" s="1">
        <v>0</v>
      </c>
      <c r="G79" s="1">
        <v>0</v>
      </c>
      <c r="I79" s="1">
        <v>0</v>
      </c>
      <c r="K79" s="1">
        <v>63868820</v>
      </c>
      <c r="M79" s="1">
        <v>215980189376</v>
      </c>
      <c r="O79" s="1">
        <v>199672277638</v>
      </c>
      <c r="Q79" s="1">
        <v>16307911738</v>
      </c>
    </row>
    <row r="80" spans="1:17" ht="21" x14ac:dyDescent="0.25">
      <c r="A80" s="2" t="s">
        <v>142</v>
      </c>
      <c r="C80" s="1">
        <v>0</v>
      </c>
      <c r="E80" s="1">
        <v>0</v>
      </c>
      <c r="G80" s="1">
        <v>0</v>
      </c>
      <c r="I80" s="1">
        <v>0</v>
      </c>
      <c r="K80" s="1">
        <v>1500000</v>
      </c>
      <c r="M80" s="1">
        <v>6663793906</v>
      </c>
      <c r="O80" s="1">
        <v>5721254775</v>
      </c>
      <c r="Q80" s="1">
        <v>942539131</v>
      </c>
    </row>
    <row r="81" spans="1:17" ht="21" x14ac:dyDescent="0.25">
      <c r="A81" s="2" t="s">
        <v>143</v>
      </c>
      <c r="C81" s="1">
        <v>0</v>
      </c>
      <c r="E81" s="1">
        <v>0</v>
      </c>
      <c r="G81" s="1">
        <v>0</v>
      </c>
      <c r="I81" s="1">
        <v>0</v>
      </c>
      <c r="K81" s="1">
        <v>4417855</v>
      </c>
      <c r="M81" s="1">
        <v>135844799657</v>
      </c>
      <c r="O81" s="1">
        <v>127355494119</v>
      </c>
      <c r="Q81" s="1">
        <v>8489305538</v>
      </c>
    </row>
    <row r="82" spans="1:17" ht="21" x14ac:dyDescent="0.25">
      <c r="A82" s="2" t="s">
        <v>22</v>
      </c>
      <c r="C82" s="1">
        <v>0</v>
      </c>
      <c r="E82" s="1">
        <v>0</v>
      </c>
      <c r="G82" s="1">
        <v>0</v>
      </c>
      <c r="I82" s="1">
        <v>0</v>
      </c>
      <c r="K82" s="1">
        <v>64821129</v>
      </c>
      <c r="M82" s="1">
        <v>294890541580</v>
      </c>
      <c r="O82" s="1">
        <v>224479387686</v>
      </c>
      <c r="Q82" s="1">
        <v>70411153894</v>
      </c>
    </row>
    <row r="83" spans="1:17" ht="21" x14ac:dyDescent="0.25">
      <c r="A83" s="2" t="s">
        <v>20</v>
      </c>
      <c r="C83" s="1">
        <v>0</v>
      </c>
      <c r="E83" s="1">
        <v>0</v>
      </c>
      <c r="G83" s="1">
        <v>0</v>
      </c>
      <c r="I83" s="1">
        <v>0</v>
      </c>
      <c r="K83" s="1">
        <v>2103914</v>
      </c>
      <c r="M83" s="1">
        <v>93108165849</v>
      </c>
      <c r="O83" s="1">
        <v>70877400669</v>
      </c>
      <c r="Q83" s="1">
        <v>22230765180</v>
      </c>
    </row>
    <row r="84" spans="1:17" ht="21" x14ac:dyDescent="0.25">
      <c r="A84" s="2" t="s">
        <v>78</v>
      </c>
      <c r="C84" s="1">
        <v>0</v>
      </c>
      <c r="E84" s="1">
        <v>0</v>
      </c>
      <c r="G84" s="1">
        <v>0</v>
      </c>
      <c r="I84" s="1">
        <v>0</v>
      </c>
      <c r="K84" s="1">
        <v>1000000</v>
      </c>
      <c r="M84" s="1">
        <v>11888838112</v>
      </c>
      <c r="O84" s="1">
        <v>9383831993</v>
      </c>
      <c r="Q84" s="1">
        <v>2505006119</v>
      </c>
    </row>
    <row r="85" spans="1:17" ht="21" x14ac:dyDescent="0.25">
      <c r="A85" s="2" t="s">
        <v>180</v>
      </c>
      <c r="C85" s="1" t="s">
        <v>214</v>
      </c>
      <c r="E85" s="1">
        <v>0</v>
      </c>
      <c r="G85" s="1">
        <v>0</v>
      </c>
      <c r="I85" s="1">
        <v>87976198868</v>
      </c>
      <c r="K85" s="1" t="s">
        <v>214</v>
      </c>
      <c r="M85" s="1">
        <v>0</v>
      </c>
      <c r="O85" s="1">
        <v>0</v>
      </c>
      <c r="Q85" s="1">
        <v>6371960348</v>
      </c>
    </row>
    <row r="86" spans="1:17" ht="21" x14ac:dyDescent="0.25">
      <c r="A86" s="2" t="s">
        <v>181</v>
      </c>
      <c r="C86" s="1" t="s">
        <v>214</v>
      </c>
      <c r="E86" s="1">
        <v>0</v>
      </c>
      <c r="G86" s="1">
        <v>0</v>
      </c>
      <c r="I86" s="1">
        <v>49034559557</v>
      </c>
      <c r="K86" s="1" t="s">
        <v>214</v>
      </c>
      <c r="M86" s="1">
        <v>0</v>
      </c>
      <c r="O86" s="1">
        <v>0</v>
      </c>
      <c r="Q86" s="1">
        <v>7756492581</v>
      </c>
    </row>
    <row r="87" spans="1:17" ht="21" x14ac:dyDescent="0.25">
      <c r="A87" s="2" t="s">
        <v>182</v>
      </c>
      <c r="C87" s="1" t="s">
        <v>214</v>
      </c>
      <c r="E87" s="1">
        <v>0</v>
      </c>
      <c r="G87" s="1">
        <v>0</v>
      </c>
      <c r="I87" s="1">
        <v>138465800647</v>
      </c>
      <c r="K87" s="1" t="s">
        <v>214</v>
      </c>
      <c r="M87" s="1">
        <v>0</v>
      </c>
      <c r="O87" s="1">
        <v>0</v>
      </c>
      <c r="Q87" s="1">
        <v>3547858334</v>
      </c>
    </row>
    <row r="88" spans="1:17" ht="21" x14ac:dyDescent="0.25">
      <c r="A88" s="2" t="s">
        <v>183</v>
      </c>
      <c r="C88" s="1" t="s">
        <v>214</v>
      </c>
      <c r="E88" s="1">
        <v>0</v>
      </c>
      <c r="G88" s="1">
        <v>0</v>
      </c>
      <c r="I88" s="1">
        <v>82118046035</v>
      </c>
      <c r="K88" s="1" t="s">
        <v>214</v>
      </c>
      <c r="M88" s="1">
        <v>0</v>
      </c>
      <c r="O88" s="1">
        <v>0</v>
      </c>
      <c r="Q88" s="1">
        <v>32356913924</v>
      </c>
    </row>
    <row r="89" spans="1:17" ht="21" x14ac:dyDescent="0.25">
      <c r="A89" s="2" t="s">
        <v>184</v>
      </c>
      <c r="C89" s="1" t="s">
        <v>214</v>
      </c>
      <c r="E89" s="1">
        <v>0</v>
      </c>
      <c r="G89" s="1">
        <v>0</v>
      </c>
      <c r="I89" s="1">
        <v>94816255481</v>
      </c>
      <c r="K89" s="1" t="s">
        <v>214</v>
      </c>
      <c r="M89" s="1">
        <v>0</v>
      </c>
      <c r="O89" s="1">
        <v>0</v>
      </c>
      <c r="Q89" s="1">
        <v>5724984521</v>
      </c>
    </row>
    <row r="90" spans="1:17" ht="21" x14ac:dyDescent="0.25">
      <c r="A90" s="2" t="s">
        <v>185</v>
      </c>
      <c r="C90" s="1" t="s">
        <v>214</v>
      </c>
      <c r="E90" s="1">
        <v>0</v>
      </c>
      <c r="G90" s="1">
        <v>0</v>
      </c>
      <c r="I90" s="1">
        <v>159110993732</v>
      </c>
      <c r="K90" s="1" t="s">
        <v>214</v>
      </c>
      <c r="M90" s="1">
        <v>0</v>
      </c>
      <c r="O90" s="1">
        <v>0</v>
      </c>
      <c r="Q90" s="1">
        <v>3107020157</v>
      </c>
    </row>
    <row r="91" spans="1:17" ht="21" x14ac:dyDescent="0.25">
      <c r="A91" s="2" t="s">
        <v>186</v>
      </c>
      <c r="C91" s="1" t="s">
        <v>214</v>
      </c>
      <c r="E91" s="1">
        <v>0</v>
      </c>
      <c r="G91" s="1">
        <v>0</v>
      </c>
      <c r="I91" s="1">
        <v>21023269374</v>
      </c>
      <c r="K91" s="1" t="s">
        <v>214</v>
      </c>
      <c r="M91" s="1">
        <v>0</v>
      </c>
      <c r="O91" s="1">
        <v>0</v>
      </c>
      <c r="Q91" s="1">
        <v>258908446</v>
      </c>
    </row>
    <row r="92" spans="1:17" ht="21" x14ac:dyDescent="0.25">
      <c r="A92" s="2" t="s">
        <v>187</v>
      </c>
      <c r="C92" s="1" t="s">
        <v>214</v>
      </c>
      <c r="E92" s="1">
        <v>0</v>
      </c>
      <c r="G92" s="1">
        <v>0</v>
      </c>
      <c r="I92" s="1">
        <v>9455518994</v>
      </c>
      <c r="K92" s="1" t="s">
        <v>214</v>
      </c>
      <c r="M92" s="1">
        <v>0</v>
      </c>
      <c r="O92" s="1">
        <v>0</v>
      </c>
      <c r="Q92" s="1">
        <v>2967248786</v>
      </c>
    </row>
    <row r="93" spans="1:17" ht="21" x14ac:dyDescent="0.25">
      <c r="A93" s="2" t="s">
        <v>208</v>
      </c>
      <c r="C93" s="1" t="s">
        <v>214</v>
      </c>
      <c r="E93" s="1">
        <v>0</v>
      </c>
      <c r="G93" s="1">
        <v>0</v>
      </c>
      <c r="I93" s="1">
        <v>51277499767</v>
      </c>
      <c r="K93" s="1" t="s">
        <v>214</v>
      </c>
      <c r="M93" s="1">
        <v>0</v>
      </c>
      <c r="O93" s="1">
        <v>0</v>
      </c>
      <c r="Q93" s="1">
        <v>3823632228</v>
      </c>
    </row>
    <row r="94" spans="1:17" ht="21" x14ac:dyDescent="0.25">
      <c r="A94" s="2" t="s">
        <v>171</v>
      </c>
      <c r="C94" s="1" t="s">
        <v>214</v>
      </c>
      <c r="E94" s="1">
        <v>0</v>
      </c>
      <c r="G94" s="1">
        <v>0</v>
      </c>
      <c r="I94" s="1">
        <v>0</v>
      </c>
      <c r="K94" s="1" t="s">
        <v>214</v>
      </c>
      <c r="M94" s="1">
        <v>0</v>
      </c>
      <c r="O94" s="1">
        <v>0</v>
      </c>
      <c r="Q94" s="1">
        <v>87976198868</v>
      </c>
    </row>
    <row r="95" spans="1:17" ht="21" x14ac:dyDescent="0.25">
      <c r="A95" s="2" t="s">
        <v>172</v>
      </c>
      <c r="C95" s="1" t="s">
        <v>214</v>
      </c>
      <c r="E95" s="1">
        <v>0</v>
      </c>
      <c r="G95" s="1">
        <v>0</v>
      </c>
      <c r="I95" s="1">
        <v>0</v>
      </c>
      <c r="K95" s="1" t="s">
        <v>214</v>
      </c>
      <c r="M95" s="1">
        <v>0</v>
      </c>
      <c r="O95" s="1">
        <v>0</v>
      </c>
      <c r="Q95" s="1">
        <v>49034559557</v>
      </c>
    </row>
    <row r="96" spans="1:17" ht="21" x14ac:dyDescent="0.25">
      <c r="A96" s="2" t="s">
        <v>173</v>
      </c>
      <c r="C96" s="1" t="s">
        <v>214</v>
      </c>
      <c r="E96" s="1">
        <v>0</v>
      </c>
      <c r="G96" s="1">
        <v>0</v>
      </c>
      <c r="I96" s="1">
        <v>0</v>
      </c>
      <c r="K96" s="1" t="s">
        <v>214</v>
      </c>
      <c r="M96" s="1">
        <v>0</v>
      </c>
      <c r="O96" s="1">
        <v>0</v>
      </c>
      <c r="Q96" s="1">
        <v>122620151737</v>
      </c>
    </row>
    <row r="97" spans="1:17" ht="21" x14ac:dyDescent="0.25">
      <c r="A97" s="2" t="s">
        <v>174</v>
      </c>
      <c r="C97" s="1" t="s">
        <v>214</v>
      </c>
      <c r="E97" s="1">
        <v>0</v>
      </c>
      <c r="G97" s="1">
        <v>0</v>
      </c>
      <c r="I97" s="1">
        <v>0</v>
      </c>
      <c r="K97" s="1" t="s">
        <v>214</v>
      </c>
      <c r="M97" s="1">
        <v>0</v>
      </c>
      <c r="O97" s="1">
        <v>0</v>
      </c>
      <c r="Q97" s="1">
        <v>69153988488</v>
      </c>
    </row>
    <row r="98" spans="1:17" ht="21" x14ac:dyDescent="0.25">
      <c r="A98" s="2" t="s">
        <v>175</v>
      </c>
      <c r="C98" s="1" t="s">
        <v>214</v>
      </c>
      <c r="E98" s="1">
        <v>0</v>
      </c>
      <c r="G98" s="1">
        <v>0</v>
      </c>
      <c r="I98" s="1">
        <v>0</v>
      </c>
      <c r="K98" s="1" t="s">
        <v>214</v>
      </c>
      <c r="M98" s="1">
        <v>0</v>
      </c>
      <c r="O98" s="1">
        <v>0</v>
      </c>
      <c r="Q98" s="1">
        <v>82118046035</v>
      </c>
    </row>
    <row r="99" spans="1:17" ht="21" x14ac:dyDescent="0.25">
      <c r="A99" s="2" t="s">
        <v>176</v>
      </c>
      <c r="C99" s="1" t="s">
        <v>214</v>
      </c>
      <c r="E99" s="1">
        <v>0</v>
      </c>
      <c r="G99" s="1">
        <v>0</v>
      </c>
      <c r="I99" s="1">
        <v>0</v>
      </c>
      <c r="K99" s="1" t="s">
        <v>214</v>
      </c>
      <c r="M99" s="1">
        <v>0</v>
      </c>
      <c r="O99" s="1">
        <v>0</v>
      </c>
      <c r="Q99" s="1">
        <v>94816255481</v>
      </c>
    </row>
    <row r="100" spans="1:17" ht="21" x14ac:dyDescent="0.25">
      <c r="A100" s="2" t="s">
        <v>177</v>
      </c>
      <c r="C100" s="1" t="s">
        <v>214</v>
      </c>
      <c r="E100" s="1">
        <v>0</v>
      </c>
      <c r="G100" s="1">
        <v>0</v>
      </c>
      <c r="I100" s="1">
        <v>0</v>
      </c>
      <c r="K100" s="1" t="s">
        <v>214</v>
      </c>
      <c r="M100" s="1">
        <v>0</v>
      </c>
      <c r="O100" s="1">
        <v>0</v>
      </c>
      <c r="Q100" s="1">
        <v>169529946579</v>
      </c>
    </row>
    <row r="101" spans="1:17" ht="21" x14ac:dyDescent="0.25">
      <c r="A101" s="2" t="s">
        <v>99</v>
      </c>
      <c r="C101" s="1" t="s">
        <v>214</v>
      </c>
      <c r="E101" s="1">
        <v>0</v>
      </c>
      <c r="G101" s="1">
        <v>0</v>
      </c>
      <c r="I101" s="1">
        <v>0</v>
      </c>
      <c r="K101" s="1" t="s">
        <v>214</v>
      </c>
      <c r="M101" s="1">
        <v>0</v>
      </c>
      <c r="O101" s="1">
        <v>0</v>
      </c>
      <c r="Q101" s="1">
        <v>21023269374</v>
      </c>
    </row>
    <row r="102" spans="1:17" ht="21" x14ac:dyDescent="0.25">
      <c r="A102" s="2" t="s">
        <v>178</v>
      </c>
      <c r="C102" s="1" t="s">
        <v>214</v>
      </c>
      <c r="E102" s="1">
        <v>0</v>
      </c>
      <c r="G102" s="1">
        <v>0</v>
      </c>
      <c r="I102" s="1">
        <v>0</v>
      </c>
      <c r="K102" s="1" t="s">
        <v>214</v>
      </c>
      <c r="M102" s="1">
        <v>0</v>
      </c>
      <c r="O102" s="1">
        <v>0</v>
      </c>
      <c r="Q102" s="1">
        <v>9455518994</v>
      </c>
    </row>
    <row r="103" spans="1:17" ht="21.75" thickBot="1" x14ac:dyDescent="0.3">
      <c r="A103" s="2" t="s">
        <v>179</v>
      </c>
      <c r="C103" s="1" t="s">
        <v>214</v>
      </c>
      <c r="E103" s="1">
        <v>0</v>
      </c>
      <c r="G103" s="1">
        <v>0</v>
      </c>
      <c r="I103" s="1">
        <v>0</v>
      </c>
      <c r="K103" s="1" t="s">
        <v>214</v>
      </c>
      <c r="M103" s="1">
        <v>0</v>
      </c>
      <c r="O103" s="1">
        <v>0</v>
      </c>
      <c r="Q103" s="1">
        <v>51277499767</v>
      </c>
    </row>
    <row r="104" spans="1:17" ht="21.75" thickBot="1" x14ac:dyDescent="0.3">
      <c r="A104" s="2" t="s">
        <v>102</v>
      </c>
      <c r="C104" s="1" t="s">
        <v>102</v>
      </c>
      <c r="E104" s="3">
        <f>SUM(E8:E103)</f>
        <v>5277640867682</v>
      </c>
      <c r="G104" s="3">
        <f>SUM(G8:G103)</f>
        <v>3665478502088</v>
      </c>
      <c r="I104" s="3">
        <f>SUM(I8:I103)</f>
        <v>2305440508049</v>
      </c>
      <c r="K104" s="1" t="s">
        <v>102</v>
      </c>
      <c r="M104" s="3">
        <f>SUM(M8:M103)</f>
        <v>19714838104811</v>
      </c>
      <c r="O104" s="3">
        <f>SUM(O8:O103)</f>
        <v>15022228866531</v>
      </c>
      <c r="Q104" s="3">
        <f>SUM(Q8:Q103)</f>
        <v>5515529692485</v>
      </c>
    </row>
    <row r="105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K16" sqref="K16"/>
    </sheetView>
  </sheetViews>
  <sheetFormatPr defaultRowHeight="18.75" x14ac:dyDescent="0.25"/>
  <cols>
    <col min="1" max="1" width="41" style="11" bestFit="1" customWidth="1"/>
    <col min="2" max="2" width="1" style="11" customWidth="1"/>
    <col min="3" max="3" width="20" style="11" customWidth="1"/>
    <col min="4" max="4" width="1" style="11" customWidth="1"/>
    <col min="5" max="5" width="23" style="11" customWidth="1"/>
    <col min="6" max="6" width="1" style="11" customWidth="1"/>
    <col min="7" max="7" width="23" style="11" customWidth="1"/>
    <col min="8" max="8" width="1" style="11" customWidth="1"/>
    <col min="9" max="9" width="34" style="11" customWidth="1"/>
    <col min="10" max="10" width="1" style="11" customWidth="1"/>
    <col min="11" max="11" width="20" style="11" customWidth="1"/>
    <col min="12" max="12" width="1" style="11" customWidth="1"/>
    <col min="13" max="13" width="23" style="11" customWidth="1"/>
    <col min="14" max="14" width="1" style="11" customWidth="1"/>
    <col min="15" max="15" width="23" style="11" customWidth="1"/>
    <col min="16" max="16" width="1" style="11" customWidth="1"/>
    <col min="17" max="17" width="34" style="11" customWidth="1"/>
    <col min="18" max="18" width="1" style="11" customWidth="1"/>
    <col min="19" max="19" width="9.140625" style="11" customWidth="1"/>
    <col min="20" max="16384" width="9.140625" style="11"/>
  </cols>
  <sheetData>
    <row r="2" spans="1:17" ht="26.25" x14ac:dyDescent="0.25">
      <c r="A2" s="41" t="s">
        <v>0</v>
      </c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1" t="s">
        <v>0</v>
      </c>
      <c r="M2" s="41" t="s">
        <v>0</v>
      </c>
      <c r="N2" s="41" t="s">
        <v>0</v>
      </c>
      <c r="O2" s="41" t="s">
        <v>0</v>
      </c>
      <c r="P2" s="41" t="s">
        <v>0</v>
      </c>
      <c r="Q2" s="41" t="s">
        <v>0</v>
      </c>
    </row>
    <row r="3" spans="1:17" ht="26.25" x14ac:dyDescent="0.25">
      <c r="A3" s="41" t="s">
        <v>119</v>
      </c>
      <c r="B3" s="41" t="s">
        <v>119</v>
      </c>
      <c r="C3" s="41" t="s">
        <v>119</v>
      </c>
      <c r="D3" s="41" t="s">
        <v>119</v>
      </c>
      <c r="E3" s="41" t="s">
        <v>119</v>
      </c>
      <c r="F3" s="41" t="s">
        <v>119</v>
      </c>
      <c r="G3" s="41" t="s">
        <v>119</v>
      </c>
      <c r="H3" s="41" t="s">
        <v>119</v>
      </c>
      <c r="I3" s="41" t="s">
        <v>119</v>
      </c>
      <c r="J3" s="41" t="s">
        <v>119</v>
      </c>
      <c r="K3" s="41" t="s">
        <v>119</v>
      </c>
      <c r="L3" s="41" t="s">
        <v>119</v>
      </c>
      <c r="M3" s="41" t="s">
        <v>119</v>
      </c>
      <c r="N3" s="41" t="s">
        <v>119</v>
      </c>
      <c r="O3" s="41" t="s">
        <v>119</v>
      </c>
      <c r="P3" s="41" t="s">
        <v>119</v>
      </c>
      <c r="Q3" s="41" t="s">
        <v>119</v>
      </c>
    </row>
    <row r="4" spans="1:17" ht="26.25" x14ac:dyDescent="0.25">
      <c r="A4" s="41" t="s">
        <v>190</v>
      </c>
      <c r="B4" s="41" t="s">
        <v>2</v>
      </c>
      <c r="C4" s="41" t="s">
        <v>2</v>
      </c>
      <c r="D4" s="41" t="s">
        <v>2</v>
      </c>
      <c r="E4" s="41" t="s">
        <v>2</v>
      </c>
      <c r="F4" s="41" t="s">
        <v>2</v>
      </c>
      <c r="G4" s="41" t="s">
        <v>2</v>
      </c>
      <c r="H4" s="41" t="s">
        <v>2</v>
      </c>
      <c r="I4" s="41" t="s">
        <v>2</v>
      </c>
      <c r="J4" s="41" t="s">
        <v>2</v>
      </c>
      <c r="K4" s="41" t="s">
        <v>2</v>
      </c>
      <c r="L4" s="41" t="s">
        <v>2</v>
      </c>
      <c r="M4" s="41" t="s">
        <v>2</v>
      </c>
      <c r="N4" s="41" t="s">
        <v>2</v>
      </c>
      <c r="O4" s="41" t="s">
        <v>2</v>
      </c>
      <c r="P4" s="41" t="s">
        <v>2</v>
      </c>
      <c r="Q4" s="41" t="s">
        <v>2</v>
      </c>
    </row>
    <row r="6" spans="1:17" ht="26.25" x14ac:dyDescent="0.25">
      <c r="A6" s="42" t="s">
        <v>3</v>
      </c>
      <c r="C6" s="42" t="s">
        <v>121</v>
      </c>
      <c r="D6" s="42" t="s">
        <v>121</v>
      </c>
      <c r="E6" s="42" t="s">
        <v>121</v>
      </c>
      <c r="F6" s="42" t="s">
        <v>121</v>
      </c>
      <c r="G6" s="42" t="s">
        <v>121</v>
      </c>
      <c r="H6" s="42" t="s">
        <v>121</v>
      </c>
      <c r="I6" s="42" t="s">
        <v>121</v>
      </c>
      <c r="K6" s="42" t="s">
        <v>122</v>
      </c>
      <c r="L6" s="42" t="s">
        <v>122</v>
      </c>
      <c r="M6" s="42" t="s">
        <v>122</v>
      </c>
      <c r="N6" s="42" t="s">
        <v>122</v>
      </c>
      <c r="O6" s="42" t="s">
        <v>122</v>
      </c>
      <c r="P6" s="42" t="s">
        <v>122</v>
      </c>
      <c r="Q6" s="42" t="s">
        <v>122</v>
      </c>
    </row>
    <row r="7" spans="1:17" ht="26.25" x14ac:dyDescent="0.25">
      <c r="A7" s="42" t="s">
        <v>3</v>
      </c>
      <c r="C7" s="42" t="s">
        <v>7</v>
      </c>
      <c r="E7" s="42" t="s">
        <v>130</v>
      </c>
      <c r="G7" s="42" t="s">
        <v>131</v>
      </c>
      <c r="I7" s="42" t="s">
        <v>132</v>
      </c>
      <c r="K7" s="42" t="s">
        <v>7</v>
      </c>
      <c r="M7" s="42" t="s">
        <v>130</v>
      </c>
      <c r="O7" s="42" t="s">
        <v>131</v>
      </c>
      <c r="Q7" s="42" t="s">
        <v>132</v>
      </c>
    </row>
    <row r="8" spans="1:17" ht="21" x14ac:dyDescent="0.25">
      <c r="A8" s="10" t="s">
        <v>53</v>
      </c>
      <c r="C8" s="11">
        <v>51448597</v>
      </c>
      <c r="E8" s="11">
        <v>292521653247</v>
      </c>
      <c r="G8" s="11">
        <v>155258117297</v>
      </c>
      <c r="I8" s="11">
        <v>137263535950</v>
      </c>
      <c r="K8" s="11">
        <v>51448597</v>
      </c>
      <c r="M8" s="11">
        <v>292521653247</v>
      </c>
      <c r="O8" s="11">
        <v>143120159146</v>
      </c>
      <c r="Q8" s="11">
        <v>149401494101</v>
      </c>
    </row>
    <row r="9" spans="1:17" ht="21" x14ac:dyDescent="0.25">
      <c r="A9" s="10" t="s">
        <v>32</v>
      </c>
      <c r="C9" s="11">
        <v>124475770</v>
      </c>
      <c r="E9" s="11">
        <v>350531518181</v>
      </c>
      <c r="G9" s="11">
        <v>319004647623</v>
      </c>
      <c r="I9" s="11">
        <v>31526870558</v>
      </c>
      <c r="K9" s="11">
        <v>124475770</v>
      </c>
      <c r="M9" s="11">
        <v>350531518181</v>
      </c>
      <c r="O9" s="11">
        <v>254872459046</v>
      </c>
      <c r="Q9" s="11">
        <v>95659059135</v>
      </c>
    </row>
    <row r="10" spans="1:17" ht="21" x14ac:dyDescent="0.25">
      <c r="A10" s="10" t="s">
        <v>89</v>
      </c>
      <c r="C10" s="11">
        <v>8604160</v>
      </c>
      <c r="E10" s="11">
        <v>74875189124</v>
      </c>
      <c r="G10" s="11">
        <v>76582719093</v>
      </c>
      <c r="I10" s="11">
        <v>-1707529968</v>
      </c>
      <c r="K10" s="11">
        <v>8604160</v>
      </c>
      <c r="M10" s="11">
        <v>74875189124</v>
      </c>
      <c r="O10" s="11">
        <v>44732008247</v>
      </c>
      <c r="Q10" s="11">
        <v>30143180877</v>
      </c>
    </row>
    <row r="11" spans="1:17" ht="21" x14ac:dyDescent="0.25">
      <c r="A11" s="10" t="s">
        <v>45</v>
      </c>
      <c r="C11" s="11">
        <v>39604131</v>
      </c>
      <c r="E11" s="11">
        <v>1053972120426</v>
      </c>
      <c r="G11" s="11">
        <v>983628716416</v>
      </c>
      <c r="I11" s="11">
        <v>70343404010</v>
      </c>
      <c r="K11" s="11">
        <v>39604131</v>
      </c>
      <c r="M11" s="11">
        <v>1053972120426</v>
      </c>
      <c r="O11" s="11">
        <v>517695596431</v>
      </c>
      <c r="Q11" s="11">
        <v>536276523995</v>
      </c>
    </row>
    <row r="12" spans="1:17" ht="21" x14ac:dyDescent="0.25">
      <c r="A12" s="10" t="s">
        <v>54</v>
      </c>
      <c r="C12" s="11">
        <v>11544571</v>
      </c>
      <c r="E12" s="11">
        <v>277333574795</v>
      </c>
      <c r="G12" s="11">
        <v>267541734921</v>
      </c>
      <c r="I12" s="11">
        <v>9791839874</v>
      </c>
      <c r="K12" s="11">
        <v>11544571</v>
      </c>
      <c r="M12" s="11">
        <v>277333574795</v>
      </c>
      <c r="O12" s="11">
        <v>148956932825</v>
      </c>
      <c r="Q12" s="11">
        <v>128376641970</v>
      </c>
    </row>
    <row r="13" spans="1:17" ht="21" x14ac:dyDescent="0.25">
      <c r="A13" s="10" t="s">
        <v>73</v>
      </c>
      <c r="C13" s="11">
        <v>178207651</v>
      </c>
      <c r="E13" s="11">
        <v>519350020904</v>
      </c>
      <c r="G13" s="11">
        <v>559490454933</v>
      </c>
      <c r="I13" s="11">
        <v>-40140434028</v>
      </c>
      <c r="K13" s="11">
        <v>178207651</v>
      </c>
      <c r="M13" s="11">
        <v>519350020904</v>
      </c>
      <c r="O13" s="11">
        <v>366412524596</v>
      </c>
      <c r="Q13" s="11">
        <v>152937496308</v>
      </c>
    </row>
    <row r="14" spans="1:17" ht="21" x14ac:dyDescent="0.25">
      <c r="A14" s="10" t="s">
        <v>90</v>
      </c>
      <c r="C14" s="11">
        <v>51638581</v>
      </c>
      <c r="E14" s="11">
        <v>311023247647</v>
      </c>
      <c r="G14" s="11">
        <v>256094595014</v>
      </c>
      <c r="I14" s="11">
        <v>54928652633</v>
      </c>
      <c r="K14" s="11">
        <v>51638581</v>
      </c>
      <c r="M14" s="11">
        <v>311023247647</v>
      </c>
      <c r="O14" s="11">
        <v>187458561504</v>
      </c>
      <c r="Q14" s="11">
        <v>123564686143</v>
      </c>
    </row>
    <row r="15" spans="1:17" ht="21" x14ac:dyDescent="0.25">
      <c r="A15" s="10" t="s">
        <v>137</v>
      </c>
      <c r="C15" s="11">
        <v>12555</v>
      </c>
      <c r="E15" s="11">
        <v>167061107</v>
      </c>
      <c r="G15" s="11">
        <v>160490814</v>
      </c>
      <c r="I15" s="11">
        <v>6570293</v>
      </c>
      <c r="K15" s="11">
        <v>12555</v>
      </c>
      <c r="M15" s="11">
        <v>167061107</v>
      </c>
      <c r="O15" s="11">
        <v>160490814</v>
      </c>
      <c r="Q15" s="11">
        <v>6570293</v>
      </c>
    </row>
    <row r="16" spans="1:17" ht="21" x14ac:dyDescent="0.25">
      <c r="A16" s="10" t="s">
        <v>80</v>
      </c>
      <c r="C16" s="11">
        <v>7805361</v>
      </c>
      <c r="E16" s="11">
        <v>552607573668</v>
      </c>
      <c r="G16" s="11">
        <v>406226590594</v>
      </c>
      <c r="I16" s="11">
        <v>146380983074</v>
      </c>
      <c r="K16" s="11">
        <v>7805361</v>
      </c>
      <c r="M16" s="11">
        <v>552607573668</v>
      </c>
      <c r="O16" s="11">
        <v>342742758833</v>
      </c>
      <c r="Q16" s="11">
        <v>209864814835</v>
      </c>
    </row>
    <row r="17" spans="1:17" ht="21" x14ac:dyDescent="0.25">
      <c r="A17" s="10" t="s">
        <v>52</v>
      </c>
      <c r="C17" s="11">
        <v>52834306</v>
      </c>
      <c r="E17" s="11">
        <v>143489679581</v>
      </c>
      <c r="G17" s="11">
        <v>129072557957</v>
      </c>
      <c r="I17" s="11">
        <v>14417121624</v>
      </c>
      <c r="K17" s="11">
        <v>52834306</v>
      </c>
      <c r="M17" s="11">
        <v>143489679581</v>
      </c>
      <c r="O17" s="11">
        <v>86710424042</v>
      </c>
      <c r="Q17" s="11">
        <v>56779255539</v>
      </c>
    </row>
    <row r="18" spans="1:17" ht="21" x14ac:dyDescent="0.25">
      <c r="A18" s="10" t="s">
        <v>87</v>
      </c>
      <c r="C18" s="11">
        <v>6135489</v>
      </c>
      <c r="E18" s="11">
        <v>48826254593</v>
      </c>
      <c r="G18" s="11">
        <v>43834044024</v>
      </c>
      <c r="I18" s="11">
        <v>4992210569</v>
      </c>
      <c r="K18" s="11">
        <v>6135489</v>
      </c>
      <c r="M18" s="11">
        <v>48826254593</v>
      </c>
      <c r="O18" s="11">
        <v>32873517509</v>
      </c>
      <c r="Q18" s="11">
        <v>15952737084</v>
      </c>
    </row>
    <row r="19" spans="1:17" ht="21" x14ac:dyDescent="0.25">
      <c r="A19" s="10" t="s">
        <v>63</v>
      </c>
      <c r="C19" s="11">
        <v>14505882</v>
      </c>
      <c r="E19" s="11">
        <v>225837961539</v>
      </c>
      <c r="G19" s="11">
        <v>222577039510</v>
      </c>
      <c r="I19" s="11">
        <v>3260922029</v>
      </c>
      <c r="K19" s="11">
        <v>14505882</v>
      </c>
      <c r="M19" s="11">
        <v>225837961539</v>
      </c>
      <c r="O19" s="11">
        <v>127036429319</v>
      </c>
      <c r="Q19" s="11">
        <v>98801532220</v>
      </c>
    </row>
    <row r="20" spans="1:17" ht="21" x14ac:dyDescent="0.25">
      <c r="A20" s="10" t="s">
        <v>75</v>
      </c>
      <c r="C20" s="11">
        <v>133836241</v>
      </c>
      <c r="E20" s="11">
        <v>433331904214</v>
      </c>
      <c r="G20" s="11">
        <v>424365646235</v>
      </c>
      <c r="I20" s="11">
        <v>8966257979</v>
      </c>
      <c r="K20" s="11">
        <v>133836241</v>
      </c>
      <c r="M20" s="11">
        <v>433331904214</v>
      </c>
      <c r="O20" s="11">
        <v>332105300624</v>
      </c>
      <c r="Q20" s="11">
        <v>101226603590</v>
      </c>
    </row>
    <row r="21" spans="1:17" ht="21" x14ac:dyDescent="0.25">
      <c r="A21" s="10" t="s">
        <v>24</v>
      </c>
      <c r="C21" s="11">
        <v>10139760</v>
      </c>
      <c r="E21" s="11">
        <v>381527516525</v>
      </c>
      <c r="G21" s="11">
        <v>363598645921</v>
      </c>
      <c r="I21" s="11">
        <v>17928870604</v>
      </c>
      <c r="K21" s="11">
        <v>10139760</v>
      </c>
      <c r="M21" s="11">
        <v>381527516525</v>
      </c>
      <c r="O21" s="11">
        <v>178204841654</v>
      </c>
      <c r="Q21" s="11">
        <v>203322674871</v>
      </c>
    </row>
    <row r="22" spans="1:17" ht="21" x14ac:dyDescent="0.25">
      <c r="A22" s="10" t="s">
        <v>49</v>
      </c>
      <c r="C22" s="11">
        <v>703075498</v>
      </c>
      <c r="E22" s="11">
        <v>1331796142880</v>
      </c>
      <c r="G22" s="11">
        <v>1556906215236</v>
      </c>
      <c r="I22" s="11">
        <v>-225110072355</v>
      </c>
      <c r="K22" s="11">
        <v>703075498</v>
      </c>
      <c r="M22" s="11">
        <v>1331796142880</v>
      </c>
      <c r="O22" s="11">
        <v>822022515623</v>
      </c>
      <c r="Q22" s="11">
        <v>509773627257</v>
      </c>
    </row>
    <row r="23" spans="1:17" ht="21" x14ac:dyDescent="0.25">
      <c r="A23" s="10" t="s">
        <v>65</v>
      </c>
      <c r="C23" s="11">
        <v>10054271</v>
      </c>
      <c r="E23" s="11">
        <v>144759762049</v>
      </c>
      <c r="G23" s="11">
        <v>135082507109</v>
      </c>
      <c r="I23" s="11">
        <v>9677254940</v>
      </c>
      <c r="K23" s="11">
        <v>10054271</v>
      </c>
      <c r="M23" s="11">
        <v>144759762049</v>
      </c>
      <c r="O23" s="11">
        <v>93947812022</v>
      </c>
      <c r="Q23" s="11">
        <v>50811950027</v>
      </c>
    </row>
    <row r="24" spans="1:17" ht="21" x14ac:dyDescent="0.25">
      <c r="A24" s="10" t="s">
        <v>39</v>
      </c>
      <c r="C24" s="11">
        <v>15267826</v>
      </c>
      <c r="E24" s="11">
        <v>290573273422</v>
      </c>
      <c r="G24" s="11">
        <v>231034537001</v>
      </c>
      <c r="I24" s="11">
        <v>59538736421</v>
      </c>
      <c r="K24" s="11">
        <v>15267826</v>
      </c>
      <c r="M24" s="11">
        <v>290573273422</v>
      </c>
      <c r="O24" s="11">
        <v>144029562964</v>
      </c>
      <c r="Q24" s="11">
        <v>146543710458</v>
      </c>
    </row>
    <row r="25" spans="1:17" ht="21" x14ac:dyDescent="0.25">
      <c r="A25" s="10" t="s">
        <v>77</v>
      </c>
      <c r="C25" s="11">
        <v>23092039</v>
      </c>
      <c r="E25" s="11">
        <v>82282513300</v>
      </c>
      <c r="G25" s="11">
        <v>80059900159</v>
      </c>
      <c r="I25" s="11">
        <v>2222613141</v>
      </c>
      <c r="K25" s="11">
        <v>23092039</v>
      </c>
      <c r="M25" s="11">
        <v>82282513300</v>
      </c>
      <c r="O25" s="11">
        <v>59062292239</v>
      </c>
      <c r="Q25" s="11">
        <v>23220221061</v>
      </c>
    </row>
    <row r="26" spans="1:17" ht="21" x14ac:dyDescent="0.25">
      <c r="A26" s="10" t="s">
        <v>22</v>
      </c>
      <c r="C26" s="11">
        <v>52694930</v>
      </c>
      <c r="E26" s="11">
        <v>424052421329</v>
      </c>
      <c r="G26" s="11">
        <v>695500724611</v>
      </c>
      <c r="I26" s="11">
        <v>-271448303281</v>
      </c>
      <c r="K26" s="11">
        <v>52694930</v>
      </c>
      <c r="M26" s="11">
        <v>424052421329</v>
      </c>
      <c r="O26" s="11">
        <v>182973569245</v>
      </c>
      <c r="Q26" s="11">
        <v>241078852084</v>
      </c>
    </row>
    <row r="27" spans="1:17" ht="21" x14ac:dyDescent="0.25">
      <c r="A27" s="10" t="s">
        <v>30</v>
      </c>
      <c r="C27" s="11">
        <v>136743055</v>
      </c>
      <c r="E27" s="11">
        <v>1012217792638</v>
      </c>
      <c r="G27" s="11">
        <v>1091583419198</v>
      </c>
      <c r="I27" s="11">
        <v>-79365626559</v>
      </c>
      <c r="K27" s="11">
        <v>136743055</v>
      </c>
      <c r="M27" s="11">
        <v>1012217792638</v>
      </c>
      <c r="O27" s="11">
        <v>955816043458</v>
      </c>
      <c r="Q27" s="11">
        <v>56401749180</v>
      </c>
    </row>
    <row r="28" spans="1:17" ht="21" x14ac:dyDescent="0.25">
      <c r="A28" s="10" t="s">
        <v>59</v>
      </c>
      <c r="C28" s="11">
        <v>10249389</v>
      </c>
      <c r="E28" s="11">
        <v>28923938518</v>
      </c>
      <c r="G28" s="11">
        <v>30246059477</v>
      </c>
      <c r="I28" s="11">
        <v>-1322120958</v>
      </c>
      <c r="K28" s="11">
        <v>10249389</v>
      </c>
      <c r="M28" s="11">
        <v>28923938518</v>
      </c>
      <c r="O28" s="11">
        <v>21385462297</v>
      </c>
      <c r="Q28" s="11">
        <v>7538476221</v>
      </c>
    </row>
    <row r="29" spans="1:17" ht="21" x14ac:dyDescent="0.25">
      <c r="A29" s="10" t="s">
        <v>193</v>
      </c>
      <c r="C29" s="11">
        <v>204439121</v>
      </c>
      <c r="E29" s="11">
        <v>478543924756</v>
      </c>
      <c r="G29" s="11">
        <v>460191803528</v>
      </c>
      <c r="I29" s="11">
        <v>18352121228</v>
      </c>
      <c r="K29" s="11">
        <v>204439121</v>
      </c>
      <c r="M29" s="11">
        <v>478543924756</v>
      </c>
      <c r="O29" s="11">
        <v>460191803528</v>
      </c>
      <c r="Q29" s="11">
        <v>18352121228</v>
      </c>
    </row>
    <row r="30" spans="1:17" ht="21" x14ac:dyDescent="0.25">
      <c r="A30" s="10" t="s">
        <v>74</v>
      </c>
      <c r="C30" s="11">
        <v>496322376</v>
      </c>
      <c r="E30" s="11">
        <v>2190084370537</v>
      </c>
      <c r="G30" s="11">
        <v>2071395291764</v>
      </c>
      <c r="I30" s="11">
        <v>118689078773</v>
      </c>
      <c r="K30" s="11">
        <v>496322376</v>
      </c>
      <c r="M30" s="11">
        <v>2190084370537</v>
      </c>
      <c r="O30" s="11">
        <v>1396235655311</v>
      </c>
      <c r="Q30" s="11">
        <v>793848715226</v>
      </c>
    </row>
    <row r="31" spans="1:17" ht="21" x14ac:dyDescent="0.25">
      <c r="A31" s="10" t="s">
        <v>55</v>
      </c>
      <c r="C31" s="11">
        <v>99894599</v>
      </c>
      <c r="E31" s="11">
        <v>1660300430307</v>
      </c>
      <c r="G31" s="11">
        <v>1414594304401</v>
      </c>
      <c r="I31" s="11">
        <v>245706125906</v>
      </c>
      <c r="K31" s="11">
        <v>99894599</v>
      </c>
      <c r="M31" s="11">
        <v>1660300430307</v>
      </c>
      <c r="O31" s="11">
        <v>841090252642</v>
      </c>
      <c r="Q31" s="11">
        <v>819210177665</v>
      </c>
    </row>
    <row r="32" spans="1:17" ht="21" x14ac:dyDescent="0.25">
      <c r="A32" s="10" t="s">
        <v>192</v>
      </c>
      <c r="C32" s="11">
        <v>151127427</v>
      </c>
      <c r="E32" s="11">
        <v>366050436465</v>
      </c>
      <c r="G32" s="11">
        <v>364886615892</v>
      </c>
      <c r="I32" s="11">
        <v>1163820573</v>
      </c>
      <c r="K32" s="11">
        <v>151127427</v>
      </c>
      <c r="M32" s="11">
        <v>366050436465</v>
      </c>
      <c r="O32" s="11">
        <v>364886615892</v>
      </c>
      <c r="Q32" s="11">
        <v>1163820573</v>
      </c>
    </row>
    <row r="33" spans="1:17" ht="21" x14ac:dyDescent="0.25">
      <c r="A33" s="10" t="s">
        <v>67</v>
      </c>
      <c r="C33" s="11">
        <v>24572348</v>
      </c>
      <c r="E33" s="11">
        <v>89410274551</v>
      </c>
      <c r="G33" s="11">
        <v>100357973834</v>
      </c>
      <c r="I33" s="11">
        <v>-10947699282</v>
      </c>
      <c r="K33" s="11">
        <v>24572348</v>
      </c>
      <c r="M33" s="11">
        <v>89410274551</v>
      </c>
      <c r="O33" s="11">
        <v>81729872903</v>
      </c>
      <c r="Q33" s="11">
        <v>7680401648</v>
      </c>
    </row>
    <row r="34" spans="1:17" ht="21" x14ac:dyDescent="0.25">
      <c r="A34" s="10" t="s">
        <v>16</v>
      </c>
      <c r="C34" s="11">
        <v>875101634</v>
      </c>
      <c r="E34" s="11">
        <v>2718763454993</v>
      </c>
      <c r="G34" s="11">
        <v>2400952076990</v>
      </c>
      <c r="I34" s="11">
        <v>317811378003</v>
      </c>
      <c r="K34" s="11">
        <v>875101634</v>
      </c>
      <c r="M34" s="11">
        <v>2718763454993</v>
      </c>
      <c r="O34" s="11">
        <v>1927686830835</v>
      </c>
      <c r="Q34" s="11">
        <v>791076624158</v>
      </c>
    </row>
    <row r="35" spans="1:17" ht="21" x14ac:dyDescent="0.25">
      <c r="A35" s="10" t="s">
        <v>58</v>
      </c>
      <c r="C35" s="11">
        <v>131581</v>
      </c>
      <c r="E35" s="11">
        <v>2660153580169</v>
      </c>
      <c r="G35" s="11">
        <v>2675548061891</v>
      </c>
      <c r="I35" s="11">
        <v>-15394481721</v>
      </c>
      <c r="K35" s="11">
        <v>131581</v>
      </c>
      <c r="M35" s="11">
        <v>2660153580169</v>
      </c>
      <c r="O35" s="11">
        <v>2221393758652</v>
      </c>
      <c r="Q35" s="11">
        <v>438759821517</v>
      </c>
    </row>
    <row r="36" spans="1:17" ht="21" x14ac:dyDescent="0.25">
      <c r="A36" s="10" t="s">
        <v>66</v>
      </c>
      <c r="C36" s="11">
        <v>59265026</v>
      </c>
      <c r="E36" s="11">
        <v>975018523846</v>
      </c>
      <c r="G36" s="11">
        <v>878575195794</v>
      </c>
      <c r="I36" s="11">
        <v>96443328052</v>
      </c>
      <c r="K36" s="11">
        <v>59265026</v>
      </c>
      <c r="M36" s="11">
        <v>975018523846</v>
      </c>
      <c r="O36" s="11">
        <v>765162112119</v>
      </c>
      <c r="Q36" s="11">
        <v>209856411727</v>
      </c>
    </row>
    <row r="37" spans="1:17" ht="21" x14ac:dyDescent="0.25">
      <c r="A37" s="10" t="s">
        <v>79</v>
      </c>
      <c r="C37" s="11">
        <v>54403334</v>
      </c>
      <c r="E37" s="11">
        <v>994363106523</v>
      </c>
      <c r="G37" s="11">
        <v>1046462799098</v>
      </c>
      <c r="I37" s="11">
        <v>-52099692574</v>
      </c>
      <c r="K37" s="11">
        <v>54403334</v>
      </c>
      <c r="M37" s="11">
        <v>994363106523</v>
      </c>
      <c r="O37" s="11">
        <v>858335029541</v>
      </c>
      <c r="Q37" s="11">
        <v>136028076982</v>
      </c>
    </row>
    <row r="38" spans="1:17" ht="21" x14ac:dyDescent="0.25">
      <c r="A38" s="10" t="s">
        <v>84</v>
      </c>
      <c r="C38" s="11">
        <v>77107534</v>
      </c>
      <c r="E38" s="11">
        <v>707731308050</v>
      </c>
      <c r="G38" s="11">
        <v>674831366162</v>
      </c>
      <c r="I38" s="11">
        <v>32899941888</v>
      </c>
      <c r="K38" s="11">
        <v>77107534</v>
      </c>
      <c r="M38" s="11">
        <v>707731308050</v>
      </c>
      <c r="O38" s="11">
        <v>424634042730</v>
      </c>
      <c r="Q38" s="11">
        <v>283097265320</v>
      </c>
    </row>
    <row r="39" spans="1:17" ht="21" x14ac:dyDescent="0.25">
      <c r="A39" s="10" t="s">
        <v>48</v>
      </c>
      <c r="C39" s="11">
        <v>352193104</v>
      </c>
      <c r="E39" s="11">
        <v>760448137242</v>
      </c>
      <c r="G39" s="11">
        <v>854006122497</v>
      </c>
      <c r="I39" s="11">
        <v>-93557985254</v>
      </c>
      <c r="K39" s="11">
        <v>352193104</v>
      </c>
      <c r="M39" s="11">
        <v>760448137242</v>
      </c>
      <c r="O39" s="11">
        <v>525917281402</v>
      </c>
      <c r="Q39" s="11">
        <v>234530855840</v>
      </c>
    </row>
    <row r="40" spans="1:17" ht="21" x14ac:dyDescent="0.25">
      <c r="A40" s="10" t="s">
        <v>88</v>
      </c>
      <c r="C40" s="11">
        <v>838821</v>
      </c>
      <c r="E40" s="11">
        <v>2272279774</v>
      </c>
      <c r="G40" s="11">
        <v>2118297445</v>
      </c>
      <c r="I40" s="11">
        <v>153982329</v>
      </c>
      <c r="K40" s="11">
        <v>838821</v>
      </c>
      <c r="M40" s="11">
        <v>2272279774</v>
      </c>
      <c r="O40" s="11">
        <v>1139845630</v>
      </c>
      <c r="Q40" s="11">
        <v>1132434144</v>
      </c>
    </row>
    <row r="41" spans="1:17" ht="21" x14ac:dyDescent="0.25">
      <c r="A41" s="10" t="s">
        <v>51</v>
      </c>
      <c r="C41" s="11">
        <v>24343547</v>
      </c>
      <c r="E41" s="11">
        <v>135270079737</v>
      </c>
      <c r="G41" s="11">
        <v>129955898033</v>
      </c>
      <c r="I41" s="11">
        <v>5314181704</v>
      </c>
      <c r="K41" s="11">
        <v>24343547</v>
      </c>
      <c r="M41" s="11">
        <v>135270079737</v>
      </c>
      <c r="O41" s="11">
        <v>76830881692</v>
      </c>
      <c r="Q41" s="11">
        <v>58439198045</v>
      </c>
    </row>
    <row r="42" spans="1:17" ht="21" x14ac:dyDescent="0.25">
      <c r="A42" s="10" t="s">
        <v>61</v>
      </c>
      <c r="C42" s="11">
        <v>69743901</v>
      </c>
      <c r="E42" s="11">
        <v>300556362342</v>
      </c>
      <c r="G42" s="11">
        <v>295158389452</v>
      </c>
      <c r="I42" s="11">
        <v>5397972890</v>
      </c>
      <c r="K42" s="11">
        <v>69743901</v>
      </c>
      <c r="M42" s="11">
        <v>300556362342</v>
      </c>
      <c r="O42" s="11">
        <v>218150388081</v>
      </c>
      <c r="Q42" s="11">
        <v>82405974261</v>
      </c>
    </row>
    <row r="43" spans="1:17" ht="21" x14ac:dyDescent="0.25">
      <c r="A43" s="10" t="s">
        <v>191</v>
      </c>
      <c r="C43" s="11">
        <v>27000000</v>
      </c>
      <c r="E43" s="11">
        <v>76757045850</v>
      </c>
      <c r="G43" s="11">
        <v>76182912666</v>
      </c>
      <c r="I43" s="11">
        <v>574133184</v>
      </c>
      <c r="K43" s="11">
        <v>27000000</v>
      </c>
      <c r="M43" s="11">
        <v>76757045850</v>
      </c>
      <c r="O43" s="11">
        <v>76182912666</v>
      </c>
      <c r="Q43" s="11">
        <v>574133184</v>
      </c>
    </row>
    <row r="44" spans="1:17" ht="21" x14ac:dyDescent="0.25">
      <c r="A44" s="10" t="s">
        <v>194</v>
      </c>
      <c r="C44" s="11">
        <v>90899154</v>
      </c>
      <c r="E44" s="11">
        <v>791925301077</v>
      </c>
      <c r="G44" s="11">
        <v>706049186975</v>
      </c>
      <c r="I44" s="11">
        <v>85876114102</v>
      </c>
      <c r="K44" s="11">
        <v>90899154</v>
      </c>
      <c r="M44" s="11">
        <v>791925301077</v>
      </c>
      <c r="O44" s="11">
        <v>706049186975</v>
      </c>
      <c r="Q44" s="11">
        <v>85876114102</v>
      </c>
    </row>
    <row r="45" spans="1:17" ht="21" x14ac:dyDescent="0.25">
      <c r="A45" s="10" t="s">
        <v>28</v>
      </c>
      <c r="C45" s="11">
        <v>16700000</v>
      </c>
      <c r="E45" s="11">
        <v>124447526590</v>
      </c>
      <c r="G45" s="11">
        <v>114206704828</v>
      </c>
      <c r="I45" s="11">
        <v>10240821762</v>
      </c>
      <c r="K45" s="11">
        <v>16700000</v>
      </c>
      <c r="M45" s="11">
        <v>124447526590</v>
      </c>
      <c r="O45" s="11">
        <v>75781887552</v>
      </c>
      <c r="Q45" s="11">
        <v>48665639038</v>
      </c>
    </row>
    <row r="46" spans="1:17" ht="21" x14ac:dyDescent="0.25">
      <c r="A46" s="10" t="s">
        <v>97</v>
      </c>
      <c r="C46" s="11">
        <v>257500</v>
      </c>
      <c r="E46" s="11">
        <v>4806134165</v>
      </c>
      <c r="G46" s="11">
        <v>6056342398</v>
      </c>
      <c r="I46" s="11">
        <v>-1250208232</v>
      </c>
      <c r="K46" s="11">
        <v>257500</v>
      </c>
      <c r="M46" s="11">
        <v>4806134165</v>
      </c>
      <c r="O46" s="11">
        <v>4296903548</v>
      </c>
      <c r="Q46" s="11">
        <v>509230617</v>
      </c>
    </row>
    <row r="47" spans="1:17" ht="21" x14ac:dyDescent="0.25">
      <c r="A47" s="10" t="s">
        <v>38</v>
      </c>
      <c r="C47" s="11">
        <v>22792685</v>
      </c>
      <c r="E47" s="11">
        <v>199251343371</v>
      </c>
      <c r="G47" s="11">
        <v>208894645577</v>
      </c>
      <c r="I47" s="11">
        <v>-9643302205</v>
      </c>
      <c r="K47" s="11">
        <v>22792685</v>
      </c>
      <c r="M47" s="11">
        <v>199251343371</v>
      </c>
      <c r="O47" s="11">
        <v>174122355701</v>
      </c>
      <c r="Q47" s="11">
        <v>25128987670</v>
      </c>
    </row>
    <row r="48" spans="1:17" ht="21" x14ac:dyDescent="0.25">
      <c r="A48" s="10" t="s">
        <v>82</v>
      </c>
      <c r="C48" s="11">
        <v>92075843</v>
      </c>
      <c r="E48" s="11">
        <v>202645566555</v>
      </c>
      <c r="G48" s="11">
        <v>218542919386</v>
      </c>
      <c r="I48" s="11">
        <v>-15897352830</v>
      </c>
      <c r="K48" s="11">
        <v>92075843</v>
      </c>
      <c r="M48" s="11">
        <v>202645566555</v>
      </c>
      <c r="O48" s="11">
        <v>148366874601</v>
      </c>
      <c r="Q48" s="11">
        <v>54278691954</v>
      </c>
    </row>
    <row r="49" spans="1:17" ht="21" x14ac:dyDescent="0.25">
      <c r="A49" s="10" t="s">
        <v>96</v>
      </c>
      <c r="C49" s="11">
        <v>267500</v>
      </c>
      <c r="E49" s="11">
        <v>11095067005</v>
      </c>
      <c r="G49" s="11">
        <v>7883337082</v>
      </c>
      <c r="I49" s="11">
        <v>3211729923</v>
      </c>
      <c r="K49" s="11">
        <v>267500</v>
      </c>
      <c r="M49" s="11">
        <v>11095067005</v>
      </c>
      <c r="O49" s="11">
        <v>7367921911</v>
      </c>
      <c r="Q49" s="11">
        <v>3727145094</v>
      </c>
    </row>
    <row r="50" spans="1:17" ht="21" x14ac:dyDescent="0.25">
      <c r="A50" s="10" t="s">
        <v>71</v>
      </c>
      <c r="C50" s="11">
        <v>395810418</v>
      </c>
      <c r="E50" s="11">
        <v>953991701625</v>
      </c>
      <c r="G50" s="11">
        <v>956193302205</v>
      </c>
      <c r="I50" s="11">
        <v>-2201600579</v>
      </c>
      <c r="K50" s="11">
        <v>395810418</v>
      </c>
      <c r="M50" s="11">
        <v>953991701625</v>
      </c>
      <c r="O50" s="11">
        <v>801100341292</v>
      </c>
      <c r="Q50" s="11">
        <v>152891360333</v>
      </c>
    </row>
    <row r="51" spans="1:17" ht="21" x14ac:dyDescent="0.25">
      <c r="A51" s="10" t="s">
        <v>21</v>
      </c>
      <c r="C51" s="11">
        <v>21168570</v>
      </c>
      <c r="E51" s="11">
        <v>598010555077</v>
      </c>
      <c r="G51" s="11">
        <v>640510148645</v>
      </c>
      <c r="I51" s="11">
        <v>-42499593567</v>
      </c>
      <c r="K51" s="11">
        <v>21168570</v>
      </c>
      <c r="M51" s="11">
        <v>598010555077</v>
      </c>
      <c r="O51" s="11">
        <v>513993316911</v>
      </c>
      <c r="Q51" s="11">
        <v>84017238166</v>
      </c>
    </row>
    <row r="52" spans="1:17" ht="21" x14ac:dyDescent="0.25">
      <c r="A52" s="10" t="s">
        <v>29</v>
      </c>
      <c r="C52" s="11">
        <v>69718736</v>
      </c>
      <c r="E52" s="11">
        <v>215218389441</v>
      </c>
      <c r="G52" s="11">
        <v>199376212912</v>
      </c>
      <c r="I52" s="11">
        <v>15842176529</v>
      </c>
      <c r="K52" s="11">
        <v>69718736</v>
      </c>
      <c r="M52" s="11">
        <v>215218389441</v>
      </c>
      <c r="O52" s="11">
        <v>122460008123</v>
      </c>
      <c r="Q52" s="11">
        <v>92758381318</v>
      </c>
    </row>
    <row r="53" spans="1:17" ht="21" x14ac:dyDescent="0.25">
      <c r="A53" s="10" t="s">
        <v>92</v>
      </c>
      <c r="C53" s="11">
        <v>9081004</v>
      </c>
      <c r="E53" s="11">
        <v>368542040618</v>
      </c>
      <c r="G53" s="11">
        <v>331597728478</v>
      </c>
      <c r="I53" s="11">
        <v>36944312140</v>
      </c>
      <c r="K53" s="11">
        <v>9081004</v>
      </c>
      <c r="M53" s="11">
        <v>368542040618</v>
      </c>
      <c r="O53" s="11">
        <v>232895878275</v>
      </c>
      <c r="Q53" s="11">
        <v>135646162343</v>
      </c>
    </row>
    <row r="54" spans="1:17" ht="21" x14ac:dyDescent="0.25">
      <c r="A54" s="10" t="s">
        <v>72</v>
      </c>
      <c r="C54" s="11">
        <v>169403198</v>
      </c>
      <c r="E54" s="11">
        <v>985029148097</v>
      </c>
      <c r="G54" s="11">
        <v>987616212996</v>
      </c>
      <c r="I54" s="11">
        <v>-2587064898</v>
      </c>
      <c r="K54" s="11">
        <v>169403198</v>
      </c>
      <c r="M54" s="11">
        <v>985029148097</v>
      </c>
      <c r="O54" s="11">
        <v>947904075148</v>
      </c>
      <c r="Q54" s="11">
        <v>37125072949</v>
      </c>
    </row>
    <row r="55" spans="1:17" ht="21" x14ac:dyDescent="0.25">
      <c r="A55" s="10" t="s">
        <v>31</v>
      </c>
      <c r="C55" s="11">
        <v>100000</v>
      </c>
      <c r="E55" s="11">
        <v>4276683700</v>
      </c>
      <c r="G55" s="11">
        <v>4127843200</v>
      </c>
      <c r="I55" s="11">
        <v>148840500</v>
      </c>
      <c r="K55" s="11">
        <v>100000</v>
      </c>
      <c r="M55" s="11">
        <v>4276683700</v>
      </c>
      <c r="O55" s="11">
        <v>2857893750</v>
      </c>
      <c r="Q55" s="11">
        <v>1418789950</v>
      </c>
    </row>
    <row r="56" spans="1:17" ht="21" x14ac:dyDescent="0.25">
      <c r="A56" s="10" t="s">
        <v>17</v>
      </c>
      <c r="C56" s="11">
        <v>148710723</v>
      </c>
      <c r="E56" s="11">
        <v>482525088393</v>
      </c>
      <c r="G56" s="11">
        <v>488832630285</v>
      </c>
      <c r="I56" s="11">
        <v>-6307541891</v>
      </c>
      <c r="K56" s="11">
        <v>148710723</v>
      </c>
      <c r="M56" s="11">
        <v>482525088393</v>
      </c>
      <c r="O56" s="11">
        <v>455507883620</v>
      </c>
      <c r="Q56" s="11">
        <v>27017204773</v>
      </c>
    </row>
    <row r="57" spans="1:17" ht="21" x14ac:dyDescent="0.25">
      <c r="A57" s="10" t="s">
        <v>94</v>
      </c>
      <c r="C57" s="11">
        <v>83610508</v>
      </c>
      <c r="E57" s="11">
        <v>841256975559</v>
      </c>
      <c r="G57" s="11">
        <v>694590408609</v>
      </c>
      <c r="I57" s="11">
        <v>146666566950</v>
      </c>
      <c r="K57" s="11">
        <v>83610508</v>
      </c>
      <c r="M57" s="11">
        <v>841256975559</v>
      </c>
      <c r="O57" s="11">
        <v>693479969511</v>
      </c>
      <c r="Q57" s="11">
        <v>147777006048</v>
      </c>
    </row>
    <row r="58" spans="1:17" ht="21" x14ac:dyDescent="0.25">
      <c r="A58" s="10" t="s">
        <v>95</v>
      </c>
      <c r="C58" s="11">
        <v>2628703</v>
      </c>
      <c r="E58" s="11">
        <v>16980574149</v>
      </c>
      <c r="G58" s="11">
        <v>15368593377</v>
      </c>
      <c r="I58" s="11">
        <v>1611980772</v>
      </c>
      <c r="K58" s="11">
        <v>2628703</v>
      </c>
      <c r="M58" s="11">
        <v>16980574149</v>
      </c>
      <c r="O58" s="11">
        <v>8217325578</v>
      </c>
      <c r="Q58" s="11">
        <v>8763248571</v>
      </c>
    </row>
    <row r="59" spans="1:17" ht="21" x14ac:dyDescent="0.25">
      <c r="A59" s="10" t="s">
        <v>37</v>
      </c>
      <c r="C59" s="11">
        <v>5881547</v>
      </c>
      <c r="E59" s="11">
        <v>394810990710</v>
      </c>
      <c r="G59" s="11">
        <v>348202267767</v>
      </c>
      <c r="I59" s="11">
        <v>46608722943</v>
      </c>
      <c r="K59" s="11">
        <v>5881547</v>
      </c>
      <c r="M59" s="11">
        <v>394810990710</v>
      </c>
      <c r="O59" s="11">
        <v>271929728985</v>
      </c>
      <c r="Q59" s="11">
        <v>122881261725</v>
      </c>
    </row>
    <row r="60" spans="1:17" ht="21" x14ac:dyDescent="0.25">
      <c r="A60" s="10" t="s">
        <v>57</v>
      </c>
      <c r="C60" s="11">
        <v>57828394</v>
      </c>
      <c r="E60" s="11">
        <v>272217269160</v>
      </c>
      <c r="G60" s="11">
        <v>247485894158</v>
      </c>
      <c r="I60" s="11">
        <v>24731375002</v>
      </c>
      <c r="K60" s="11">
        <v>57828394</v>
      </c>
      <c r="M60" s="11">
        <v>272217269160</v>
      </c>
      <c r="O60" s="11">
        <v>155035197705</v>
      </c>
      <c r="Q60" s="11">
        <v>117182071455</v>
      </c>
    </row>
    <row r="61" spans="1:17" ht="21" x14ac:dyDescent="0.25">
      <c r="A61" s="10" t="s">
        <v>78</v>
      </c>
      <c r="C61" s="11">
        <v>72786652</v>
      </c>
      <c r="E61" s="11">
        <v>1354922449737</v>
      </c>
      <c r="G61" s="11">
        <v>1098527210048</v>
      </c>
      <c r="I61" s="11">
        <v>256395239689</v>
      </c>
      <c r="K61" s="11">
        <v>72786652</v>
      </c>
      <c r="M61" s="11">
        <v>1354922449737</v>
      </c>
      <c r="O61" s="11">
        <v>710302537875</v>
      </c>
      <c r="Q61" s="11">
        <v>644619911862</v>
      </c>
    </row>
    <row r="62" spans="1:17" ht="21" x14ac:dyDescent="0.25">
      <c r="A62" s="10" t="s">
        <v>56</v>
      </c>
      <c r="C62" s="11">
        <v>65738134</v>
      </c>
      <c r="E62" s="11">
        <v>176968930922</v>
      </c>
      <c r="G62" s="11">
        <v>143049342245</v>
      </c>
      <c r="I62" s="11">
        <v>33919588677</v>
      </c>
      <c r="K62" s="11">
        <v>65738134</v>
      </c>
      <c r="M62" s="11">
        <v>176968930922</v>
      </c>
      <c r="O62" s="11">
        <v>100606609484</v>
      </c>
      <c r="Q62" s="11">
        <v>76362321438</v>
      </c>
    </row>
    <row r="63" spans="1:17" ht="21" x14ac:dyDescent="0.25">
      <c r="A63" s="10" t="s">
        <v>83</v>
      </c>
      <c r="C63" s="11">
        <v>92681369</v>
      </c>
      <c r="E63" s="11">
        <v>529718066021</v>
      </c>
      <c r="G63" s="11">
        <v>554784313342</v>
      </c>
      <c r="I63" s="11">
        <v>-25066247320</v>
      </c>
      <c r="K63" s="11">
        <v>92681369</v>
      </c>
      <c r="M63" s="11">
        <v>529718066021</v>
      </c>
      <c r="O63" s="11">
        <v>457898289444</v>
      </c>
      <c r="Q63" s="11">
        <v>71819776577</v>
      </c>
    </row>
    <row r="64" spans="1:17" ht="21" x14ac:dyDescent="0.25">
      <c r="A64" s="10" t="s">
        <v>25</v>
      </c>
      <c r="C64" s="11">
        <v>5505139</v>
      </c>
      <c r="E64" s="11">
        <v>173983309175</v>
      </c>
      <c r="G64" s="11">
        <v>187912899078</v>
      </c>
      <c r="I64" s="11">
        <v>-13929589902</v>
      </c>
      <c r="K64" s="11">
        <v>5505139</v>
      </c>
      <c r="M64" s="11">
        <v>173983309175</v>
      </c>
      <c r="O64" s="11">
        <v>125591199556</v>
      </c>
      <c r="Q64" s="11">
        <v>48392109619</v>
      </c>
    </row>
    <row r="65" spans="1:17" ht="21" x14ac:dyDescent="0.25">
      <c r="A65" s="10" t="s">
        <v>50</v>
      </c>
      <c r="C65" s="11">
        <v>15876761</v>
      </c>
      <c r="E65" s="11">
        <v>685773084239</v>
      </c>
      <c r="G65" s="11">
        <v>604797351342</v>
      </c>
      <c r="I65" s="11">
        <v>80975732897</v>
      </c>
      <c r="K65" s="11">
        <v>15876761</v>
      </c>
      <c r="M65" s="11">
        <v>685773084239</v>
      </c>
      <c r="O65" s="11">
        <v>347841765755</v>
      </c>
      <c r="Q65" s="11">
        <v>337931318484</v>
      </c>
    </row>
    <row r="66" spans="1:17" ht="21" x14ac:dyDescent="0.25">
      <c r="A66" s="10" t="s">
        <v>36</v>
      </c>
      <c r="C66" s="11">
        <v>98968852</v>
      </c>
      <c r="E66" s="11">
        <v>359229583707</v>
      </c>
      <c r="G66" s="11">
        <v>325840283964</v>
      </c>
      <c r="I66" s="11">
        <v>33389299743</v>
      </c>
      <c r="K66" s="11">
        <v>98968852</v>
      </c>
      <c r="M66" s="11">
        <v>359229583707</v>
      </c>
      <c r="O66" s="11">
        <v>264543785931</v>
      </c>
      <c r="Q66" s="11">
        <v>94685797776</v>
      </c>
    </row>
    <row r="67" spans="1:17" ht="21" x14ac:dyDescent="0.25">
      <c r="A67" s="10" t="s">
        <v>101</v>
      </c>
      <c r="C67" s="11">
        <v>1</v>
      </c>
      <c r="E67" s="11">
        <v>28527</v>
      </c>
      <c r="G67" s="11">
        <v>3646801822</v>
      </c>
      <c r="I67" s="11">
        <v>-3646773294</v>
      </c>
      <c r="K67" s="11">
        <v>1</v>
      </c>
      <c r="M67" s="11">
        <v>28527</v>
      </c>
      <c r="O67" s="11">
        <v>17216</v>
      </c>
      <c r="Q67" s="11">
        <v>11311</v>
      </c>
    </row>
    <row r="68" spans="1:17" ht="21" x14ac:dyDescent="0.25">
      <c r="A68" s="10" t="s">
        <v>98</v>
      </c>
      <c r="C68" s="11">
        <v>33406491</v>
      </c>
      <c r="E68" s="11">
        <v>164315918993</v>
      </c>
      <c r="G68" s="11">
        <v>154462132867</v>
      </c>
      <c r="I68" s="11">
        <v>9853786126</v>
      </c>
      <c r="K68" s="11">
        <v>33406491</v>
      </c>
      <c r="M68" s="11">
        <v>164315918993</v>
      </c>
      <c r="O68" s="11">
        <v>138314386987</v>
      </c>
      <c r="Q68" s="11">
        <v>26001532006</v>
      </c>
    </row>
    <row r="69" spans="1:17" ht="21" x14ac:dyDescent="0.25">
      <c r="A69" s="10" t="s">
        <v>15</v>
      </c>
      <c r="C69" s="11">
        <v>4537248</v>
      </c>
      <c r="E69" s="11">
        <v>158926780075</v>
      </c>
      <c r="G69" s="11">
        <v>150182139646</v>
      </c>
      <c r="I69" s="11">
        <v>8744640429</v>
      </c>
      <c r="K69" s="11">
        <v>4537248</v>
      </c>
      <c r="M69" s="11">
        <v>158926780075</v>
      </c>
      <c r="O69" s="11">
        <v>133663712745</v>
      </c>
      <c r="Q69" s="11">
        <v>25263067330</v>
      </c>
    </row>
    <row r="70" spans="1:17" ht="21" x14ac:dyDescent="0.25">
      <c r="A70" s="10" t="s">
        <v>81</v>
      </c>
      <c r="C70" s="11">
        <v>297965804</v>
      </c>
      <c r="E70" s="11">
        <v>794445213636</v>
      </c>
      <c r="G70" s="11">
        <v>797724651545</v>
      </c>
      <c r="I70" s="11">
        <v>-3279437908</v>
      </c>
      <c r="K70" s="11">
        <v>297965804</v>
      </c>
      <c r="M70" s="11">
        <v>794445213636</v>
      </c>
      <c r="O70" s="11">
        <v>488977223501</v>
      </c>
      <c r="Q70" s="11">
        <v>305467990135</v>
      </c>
    </row>
    <row r="71" spans="1:17" ht="21" x14ac:dyDescent="0.25">
      <c r="A71" s="10" t="s">
        <v>27</v>
      </c>
      <c r="C71" s="11">
        <v>2571493</v>
      </c>
      <c r="E71" s="11">
        <v>175831814396</v>
      </c>
      <c r="G71" s="11">
        <v>119872730086</v>
      </c>
      <c r="I71" s="11">
        <v>55959084310</v>
      </c>
      <c r="K71" s="11">
        <v>2571493</v>
      </c>
      <c r="M71" s="11">
        <v>175831814396</v>
      </c>
      <c r="O71" s="11">
        <v>89163902415</v>
      </c>
      <c r="Q71" s="11">
        <v>86667911981</v>
      </c>
    </row>
    <row r="72" spans="1:17" ht="21" x14ac:dyDescent="0.25">
      <c r="A72" s="10" t="s">
        <v>46</v>
      </c>
      <c r="C72" s="11">
        <v>87165738</v>
      </c>
      <c r="E72" s="11">
        <v>749885179148</v>
      </c>
      <c r="G72" s="11">
        <v>705543084561</v>
      </c>
      <c r="I72" s="11">
        <v>44342094587</v>
      </c>
      <c r="K72" s="11">
        <v>87165738</v>
      </c>
      <c r="M72" s="11">
        <v>749885179148</v>
      </c>
      <c r="O72" s="11">
        <v>484992827256</v>
      </c>
      <c r="Q72" s="11">
        <v>264892351892</v>
      </c>
    </row>
    <row r="73" spans="1:17" ht="21" x14ac:dyDescent="0.25">
      <c r="A73" s="10" t="s">
        <v>68</v>
      </c>
      <c r="C73" s="11">
        <v>175339251</v>
      </c>
      <c r="E73" s="11">
        <v>411297888986</v>
      </c>
      <c r="G73" s="11">
        <v>403568258496</v>
      </c>
      <c r="I73" s="11">
        <v>7729630490</v>
      </c>
      <c r="K73" s="11">
        <v>175339251</v>
      </c>
      <c r="M73" s="11">
        <v>411297888986</v>
      </c>
      <c r="O73" s="11">
        <v>333153947176</v>
      </c>
      <c r="Q73" s="11">
        <v>78143941810</v>
      </c>
    </row>
    <row r="74" spans="1:17" ht="21" x14ac:dyDescent="0.25">
      <c r="A74" s="10" t="s">
        <v>47</v>
      </c>
      <c r="C74" s="11">
        <v>35376690</v>
      </c>
      <c r="E74" s="11">
        <v>157437978415</v>
      </c>
      <c r="G74" s="11">
        <v>145186951778</v>
      </c>
      <c r="I74" s="11">
        <v>12251026637</v>
      </c>
      <c r="K74" s="11">
        <v>35376690</v>
      </c>
      <c r="M74" s="11">
        <v>157437978415</v>
      </c>
      <c r="O74" s="11">
        <v>98746685934</v>
      </c>
      <c r="Q74" s="11">
        <v>58691292481</v>
      </c>
    </row>
    <row r="75" spans="1:17" ht="21" x14ac:dyDescent="0.25">
      <c r="A75" s="10" t="s">
        <v>33</v>
      </c>
      <c r="C75" s="11">
        <v>175343766</v>
      </c>
      <c r="E75" s="11">
        <v>463504987547</v>
      </c>
      <c r="G75" s="11">
        <v>434970896722</v>
      </c>
      <c r="I75" s="11">
        <v>28534090825</v>
      </c>
      <c r="K75" s="11">
        <v>175343766</v>
      </c>
      <c r="M75" s="11">
        <v>463504987547</v>
      </c>
      <c r="O75" s="11">
        <v>275743344477</v>
      </c>
      <c r="Q75" s="11">
        <v>187761643070</v>
      </c>
    </row>
    <row r="76" spans="1:17" ht="21" x14ac:dyDescent="0.25">
      <c r="A76" s="10" t="s">
        <v>70</v>
      </c>
      <c r="C76" s="11">
        <v>76821644</v>
      </c>
      <c r="E76" s="11">
        <v>415441579170</v>
      </c>
      <c r="G76" s="11">
        <v>370314714057</v>
      </c>
      <c r="I76" s="11">
        <v>45126865113</v>
      </c>
      <c r="K76" s="11">
        <v>76821644</v>
      </c>
      <c r="M76" s="11">
        <v>415441579170</v>
      </c>
      <c r="O76" s="11">
        <v>212369828061</v>
      </c>
      <c r="Q76" s="11">
        <v>203071751109</v>
      </c>
    </row>
    <row r="77" spans="1:17" ht="21" x14ac:dyDescent="0.25">
      <c r="A77" s="10" t="s">
        <v>19</v>
      </c>
      <c r="C77" s="11">
        <v>131180362</v>
      </c>
      <c r="E77" s="11">
        <v>460398336804</v>
      </c>
      <c r="G77" s="11">
        <v>515085822642</v>
      </c>
      <c r="I77" s="11">
        <v>-54687485837</v>
      </c>
      <c r="K77" s="11">
        <v>131180362</v>
      </c>
      <c r="M77" s="11">
        <v>460398336804</v>
      </c>
      <c r="O77" s="11">
        <v>438797561084</v>
      </c>
      <c r="Q77" s="11">
        <v>21600775720</v>
      </c>
    </row>
    <row r="78" spans="1:17" ht="21" x14ac:dyDescent="0.25">
      <c r="A78" s="10" t="s">
        <v>93</v>
      </c>
      <c r="C78" s="11">
        <v>30448265</v>
      </c>
      <c r="E78" s="11">
        <v>224481846342</v>
      </c>
      <c r="G78" s="11">
        <v>212396686378</v>
      </c>
      <c r="I78" s="11">
        <v>12085159964</v>
      </c>
      <c r="K78" s="11">
        <v>30448265</v>
      </c>
      <c r="M78" s="11">
        <v>224481846342</v>
      </c>
      <c r="O78" s="11">
        <v>171009102701</v>
      </c>
      <c r="Q78" s="11">
        <v>53472743641</v>
      </c>
    </row>
    <row r="79" spans="1:17" ht="21" x14ac:dyDescent="0.25">
      <c r="A79" s="10" t="s">
        <v>204</v>
      </c>
      <c r="C79" s="11">
        <v>3046675</v>
      </c>
      <c r="E79" s="11">
        <v>2536113585267</v>
      </c>
      <c r="G79" s="11">
        <v>2532963048110</v>
      </c>
      <c r="I79" s="11">
        <v>3150537157</v>
      </c>
      <c r="K79" s="11">
        <v>3046675</v>
      </c>
      <c r="M79" s="11">
        <v>2536113585267</v>
      </c>
      <c r="O79" s="11">
        <v>2532963048110</v>
      </c>
      <c r="Q79" s="11">
        <v>3150537157</v>
      </c>
    </row>
    <row r="80" spans="1:17" ht="21" x14ac:dyDescent="0.25">
      <c r="A80" s="10" t="s">
        <v>99</v>
      </c>
      <c r="C80" s="11" t="s">
        <v>214</v>
      </c>
      <c r="E80" s="11">
        <v>0</v>
      </c>
      <c r="G80" s="11">
        <v>0</v>
      </c>
      <c r="I80" s="11">
        <v>0</v>
      </c>
      <c r="K80" s="11" t="s">
        <v>214</v>
      </c>
      <c r="M80" s="11">
        <v>0</v>
      </c>
      <c r="O80" s="11">
        <v>0</v>
      </c>
      <c r="Q80" s="11">
        <v>-1196891645</v>
      </c>
    </row>
    <row r="81" spans="1:17" ht="21" x14ac:dyDescent="0.25">
      <c r="A81" s="10" t="s">
        <v>215</v>
      </c>
      <c r="I81" s="11">
        <v>-1790125</v>
      </c>
      <c r="K81" s="11" t="s">
        <v>214</v>
      </c>
      <c r="M81" s="11">
        <v>0</v>
      </c>
      <c r="O81" s="11">
        <v>0</v>
      </c>
      <c r="Q81" s="11">
        <v>-1790125</v>
      </c>
    </row>
    <row r="82" spans="1:17" ht="21" x14ac:dyDescent="0.25">
      <c r="A82" s="10" t="s">
        <v>216</v>
      </c>
      <c r="I82" s="11">
        <v>-24679962</v>
      </c>
      <c r="K82" s="11" t="s">
        <v>214</v>
      </c>
      <c r="M82" s="11">
        <v>0</v>
      </c>
      <c r="O82" s="11">
        <v>0</v>
      </c>
      <c r="Q82" s="11">
        <v>-24679962</v>
      </c>
    </row>
    <row r="83" spans="1:17" ht="21.75" thickBot="1" x14ac:dyDescent="0.3">
      <c r="A83" s="10" t="s">
        <v>217</v>
      </c>
      <c r="I83" s="11">
        <v>4830181951</v>
      </c>
      <c r="K83" s="11" t="s">
        <v>214</v>
      </c>
      <c r="M83" s="11">
        <v>0</v>
      </c>
      <c r="O83" s="11">
        <v>0</v>
      </c>
      <c r="Q83" s="11">
        <v>4830181951</v>
      </c>
    </row>
    <row r="84" spans="1:17" ht="21.75" thickBot="1" x14ac:dyDescent="0.3">
      <c r="A84" s="10" t="s">
        <v>102</v>
      </c>
      <c r="C84" s="11" t="s">
        <v>102</v>
      </c>
      <c r="E84" s="31">
        <f>SUM(E8:E83)</f>
        <v>38555431351228</v>
      </c>
      <c r="G84" s="31">
        <f>SUM(G8:G83)</f>
        <v>37109430170197</v>
      </c>
      <c r="I84" s="31">
        <f>SUM(I8:I83)</f>
        <v>1450804892917</v>
      </c>
      <c r="K84" s="11" t="s">
        <v>102</v>
      </c>
      <c r="M84" s="31">
        <f>SUM(M8:M83)</f>
        <v>38555431351228</v>
      </c>
      <c r="O84" s="31">
        <f>SUM(O8:O83)</f>
        <v>28007933070956</v>
      </c>
      <c r="Q84" s="31">
        <f>SUM(Q8:Q83)</f>
        <v>10551105100491</v>
      </c>
    </row>
    <row r="85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4322-45B4-4175-8BEA-B8D09D7A2619}">
  <dimension ref="A2:Y13"/>
  <sheetViews>
    <sheetView rightToLeft="1" tabSelected="1" topLeftCell="B1" zoomScale="85" zoomScaleNormal="85" workbookViewId="0">
      <selection activeCell="M13" sqref="M13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15.42578125" style="1" bestFit="1" customWidth="1"/>
    <col min="28" max="28" width="13.85546875" style="1" bestFit="1" customWidth="1"/>
    <col min="29" max="16384" width="9.140625" style="1"/>
  </cols>
  <sheetData>
    <row r="2" spans="1:25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  <c r="V2" s="33" t="s">
        <v>0</v>
      </c>
      <c r="W2" s="33" t="s">
        <v>0</v>
      </c>
      <c r="X2" s="33" t="s">
        <v>0</v>
      </c>
      <c r="Y2" s="33" t="s">
        <v>0</v>
      </c>
    </row>
    <row r="3" spans="1:25" ht="26.25" x14ac:dyDescent="0.25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1</v>
      </c>
      <c r="N3" s="33" t="s">
        <v>1</v>
      </c>
      <c r="O3" s="33" t="s">
        <v>1</v>
      </c>
      <c r="P3" s="33" t="s">
        <v>1</v>
      </c>
      <c r="Q3" s="33" t="s">
        <v>1</v>
      </c>
      <c r="R3" s="33" t="s">
        <v>1</v>
      </c>
      <c r="S3" s="33" t="s">
        <v>1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</row>
    <row r="4" spans="1:25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  <c r="V4" s="33" t="s">
        <v>2</v>
      </c>
      <c r="W4" s="33" t="s">
        <v>2</v>
      </c>
      <c r="X4" s="33" t="s">
        <v>2</v>
      </c>
      <c r="Y4" s="33" t="s">
        <v>2</v>
      </c>
    </row>
    <row r="6" spans="1:25" ht="27" thickBot="1" x14ac:dyDescent="0.3">
      <c r="A6" s="32" t="s">
        <v>3</v>
      </c>
      <c r="C6" s="32" t="s">
        <v>188</v>
      </c>
      <c r="D6" s="32" t="s">
        <v>4</v>
      </c>
      <c r="E6" s="32" t="s">
        <v>4</v>
      </c>
      <c r="F6" s="32" t="s">
        <v>4</v>
      </c>
      <c r="G6" s="32" t="s">
        <v>4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189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</row>
    <row r="7" spans="1:25" ht="27" thickBot="1" x14ac:dyDescent="0.3">
      <c r="A7" s="32" t="s">
        <v>3</v>
      </c>
      <c r="C7" s="32" t="s">
        <v>7</v>
      </c>
      <c r="E7" s="32" t="s">
        <v>8</v>
      </c>
      <c r="G7" s="32" t="s">
        <v>9</v>
      </c>
      <c r="I7" s="32" t="s">
        <v>10</v>
      </c>
      <c r="J7" s="32" t="s">
        <v>10</v>
      </c>
      <c r="K7" s="32" t="s">
        <v>10</v>
      </c>
      <c r="M7" s="32" t="s">
        <v>11</v>
      </c>
      <c r="N7" s="32" t="s">
        <v>11</v>
      </c>
      <c r="O7" s="32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2" t="s">
        <v>13</v>
      </c>
    </row>
    <row r="8" spans="1:25" ht="27" thickBot="1" x14ac:dyDescent="0.3">
      <c r="A8" s="32" t="s">
        <v>3</v>
      </c>
      <c r="C8" s="32" t="s">
        <v>7</v>
      </c>
      <c r="E8" s="32" t="s">
        <v>8</v>
      </c>
      <c r="G8" s="32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32" t="s">
        <v>7</v>
      </c>
      <c r="S8" s="32" t="s">
        <v>12</v>
      </c>
      <c r="U8" s="32" t="s">
        <v>8</v>
      </c>
      <c r="W8" s="32" t="s">
        <v>9</v>
      </c>
      <c r="Y8" s="32" t="s">
        <v>13</v>
      </c>
    </row>
    <row r="9" spans="1:25" ht="21.75" thickBot="1" x14ac:dyDescent="0.3">
      <c r="A9" s="2" t="s">
        <v>204</v>
      </c>
      <c r="C9" s="1">
        <v>0</v>
      </c>
      <c r="E9" s="1">
        <v>0</v>
      </c>
      <c r="G9" s="1">
        <v>0</v>
      </c>
      <c r="I9" s="1">
        <v>3046675</v>
      </c>
      <c r="K9" s="1">
        <v>2532963048110</v>
      </c>
      <c r="M9" s="1">
        <v>0</v>
      </c>
      <c r="O9" s="1">
        <v>0</v>
      </c>
      <c r="Q9" s="1">
        <v>3046675</v>
      </c>
      <c r="S9" s="1">
        <v>832873</v>
      </c>
      <c r="U9" s="1">
        <v>2532963048110</v>
      </c>
      <c r="W9" s="1">
        <v>2536113585267</v>
      </c>
      <c r="Y9" s="5">
        <v>5.0592930812365274E-2</v>
      </c>
    </row>
    <row r="10" spans="1:25" s="2" customFormat="1" ht="21.75" thickBot="1" x14ac:dyDescent="0.3">
      <c r="A10" s="2" t="s">
        <v>102</v>
      </c>
      <c r="C10" s="2" t="s">
        <v>102</v>
      </c>
      <c r="E10" s="3">
        <f>SUM(E9:E9)</f>
        <v>0</v>
      </c>
      <c r="G10" s="3">
        <f>SUM(G9:G9)</f>
        <v>0</v>
      </c>
      <c r="I10" s="2" t="s">
        <v>102</v>
      </c>
      <c r="K10" s="3">
        <f>SUM(K9:K9)</f>
        <v>2532963048110</v>
      </c>
      <c r="M10" s="2" t="s">
        <v>102</v>
      </c>
      <c r="O10" s="3">
        <f>SUM(O9:O9)</f>
        <v>0</v>
      </c>
      <c r="Q10" s="2" t="s">
        <v>102</v>
      </c>
      <c r="S10" s="2" t="s">
        <v>102</v>
      </c>
      <c r="U10" s="3">
        <f>SUM(U9:U9)</f>
        <v>2532963048110</v>
      </c>
      <c r="W10" s="3">
        <f>SUM(W9:W9)</f>
        <v>2536113585267</v>
      </c>
      <c r="Y10" s="4">
        <f>SUM(Y9:Y9)</f>
        <v>5.0592930812365274E-2</v>
      </c>
    </row>
    <row r="13" spans="1:25" x14ac:dyDescent="0.25">
      <c r="Y13" s="5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17CA-C9C9-40A6-978F-643C57013EEC}">
  <dimension ref="A2:O13"/>
  <sheetViews>
    <sheetView rightToLeft="1" workbookViewId="0">
      <selection activeCell="K16" sqref="K16"/>
    </sheetView>
  </sheetViews>
  <sheetFormatPr defaultRowHeight="18.75" x14ac:dyDescent="0.25"/>
  <cols>
    <col min="1" max="1" width="34.28515625" style="12" bestFit="1" customWidth="1"/>
    <col min="2" max="2" width="1" style="12" customWidth="1"/>
    <col min="3" max="3" width="21" style="12" customWidth="1"/>
    <col min="4" max="4" width="1" style="12" customWidth="1"/>
    <col min="5" max="5" width="15" style="12" customWidth="1"/>
    <col min="6" max="6" width="1" style="12" customWidth="1"/>
    <col min="7" max="7" width="20" style="12" customWidth="1"/>
    <col min="8" max="8" width="1" style="12" customWidth="1"/>
    <col min="9" max="9" width="26" style="12" customWidth="1"/>
    <col min="10" max="10" width="1" style="12" customWidth="1"/>
    <col min="11" max="11" width="30.28515625" style="12" bestFit="1" customWidth="1"/>
    <col min="12" max="12" width="1" style="12" customWidth="1"/>
    <col min="13" max="13" width="31.28515625" style="12" customWidth="1"/>
    <col min="14" max="14" width="1" style="12" customWidth="1"/>
    <col min="15" max="15" width="13" style="12" customWidth="1"/>
    <col min="16" max="16" width="1" style="12" customWidth="1"/>
    <col min="17" max="17" width="9.140625" style="12" customWidth="1"/>
    <col min="18" max="16384" width="9.140625" style="12"/>
  </cols>
  <sheetData>
    <row r="2" spans="1:15" ht="26.2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3"/>
      <c r="O2" s="13"/>
    </row>
    <row r="3" spans="1:15" ht="26.25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13"/>
      <c r="O3" s="13"/>
    </row>
    <row r="4" spans="1:15" ht="26.25" x14ac:dyDescent="0.25">
      <c r="A4" s="35" t="s">
        <v>190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13"/>
      <c r="O4" s="13"/>
    </row>
    <row r="5" spans="1:15" ht="20.25" x14ac:dyDescent="0.4">
      <c r="A5" s="36" t="s">
        <v>196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14"/>
    </row>
    <row r="6" spans="1:15" ht="20.25" x14ac:dyDescent="0.4">
      <c r="A6" s="36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14"/>
    </row>
    <row r="7" spans="1:15" ht="20.25" thickBot="1" x14ac:dyDescent="0.45">
      <c r="A7" s="14"/>
      <c r="B7" s="14"/>
      <c r="C7" s="37" t="s">
        <v>189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</row>
    <row r="8" spans="1:15" ht="24.75" thickBot="1" x14ac:dyDescent="0.3">
      <c r="A8" s="15" t="s">
        <v>198</v>
      </c>
      <c r="B8" s="15"/>
      <c r="C8" s="15" t="s">
        <v>7</v>
      </c>
      <c r="D8" s="15"/>
      <c r="E8" s="15" t="s">
        <v>199</v>
      </c>
      <c r="F8" s="15"/>
      <c r="G8" s="15" t="s">
        <v>200</v>
      </c>
      <c r="H8" s="15"/>
      <c r="I8" s="15" t="s">
        <v>201</v>
      </c>
      <c r="J8" s="15"/>
      <c r="K8" s="15" t="s">
        <v>202</v>
      </c>
      <c r="L8" s="15"/>
      <c r="M8" s="15" t="s">
        <v>203</v>
      </c>
      <c r="N8" s="16"/>
    </row>
    <row r="9" spans="1:15" ht="24" x14ac:dyDescent="0.25">
      <c r="A9" s="25" t="s">
        <v>204</v>
      </c>
      <c r="B9" s="20"/>
      <c r="C9" s="25">
        <v>3046675</v>
      </c>
      <c r="D9" s="20"/>
      <c r="E9" s="25">
        <v>802000</v>
      </c>
      <c r="F9" s="20"/>
      <c r="G9" s="25">
        <v>832873</v>
      </c>
      <c r="H9" s="20"/>
      <c r="I9" s="25" t="s">
        <v>205</v>
      </c>
      <c r="J9" s="20"/>
      <c r="K9" s="25">
        <v>2537493347275</v>
      </c>
      <c r="L9" s="20"/>
      <c r="M9" s="25" t="s">
        <v>213</v>
      </c>
      <c r="N9" s="16"/>
    </row>
    <row r="10" spans="1:15" ht="24.75" thickBot="1" x14ac:dyDescent="0.45">
      <c r="A10" s="21"/>
      <c r="B10" s="21"/>
      <c r="C10" s="21"/>
      <c r="D10" s="21"/>
      <c r="E10" s="22"/>
      <c r="F10" s="22"/>
      <c r="G10" s="21"/>
      <c r="H10" s="23"/>
      <c r="I10" s="24"/>
      <c r="J10" s="23"/>
      <c r="K10" s="26">
        <f>SUM(K9)</f>
        <v>2537493347275</v>
      </c>
      <c r="L10" s="23"/>
      <c r="M10" s="34"/>
      <c r="N10" s="34"/>
    </row>
    <row r="11" spans="1:15" ht="19.5" thickTop="1" x14ac:dyDescent="0.25"/>
    <row r="13" spans="1:15" x14ac:dyDescent="0.25">
      <c r="G13" s="5"/>
    </row>
  </sheetData>
  <mergeCells count="7">
    <mergeCell ref="M10:N10"/>
    <mergeCell ref="A2:M2"/>
    <mergeCell ref="A3:M3"/>
    <mergeCell ref="A4:M4"/>
    <mergeCell ref="A5:M5"/>
    <mergeCell ref="A6:M6"/>
    <mergeCell ref="C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47"/>
  <sheetViews>
    <sheetView rightToLeft="1" workbookViewId="0">
      <selection activeCell="K16" sqref="K16"/>
    </sheetView>
  </sheetViews>
  <sheetFormatPr defaultRowHeight="18.75" x14ac:dyDescent="0.25"/>
  <cols>
    <col min="1" max="1" width="26.5703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4" width="9.140625" style="1"/>
    <col min="15" max="15" width="19.7109375" style="1" bestFit="1" customWidth="1"/>
    <col min="16" max="16" width="9.140625" style="1"/>
    <col min="17" max="17" width="9.140625" style="1" customWidth="1"/>
    <col min="18" max="16384" width="9.140625" style="1"/>
  </cols>
  <sheetData>
    <row r="2" spans="1:11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</row>
    <row r="3" spans="1:11" ht="26.25" x14ac:dyDescent="0.25">
      <c r="A3" s="33" t="s">
        <v>1</v>
      </c>
      <c r="B3" s="33" t="s">
        <v>1</v>
      </c>
      <c r="C3" s="33" t="s">
        <v>1</v>
      </c>
      <c r="D3" s="33" t="s">
        <v>1</v>
      </c>
      <c r="E3" s="33" t="s">
        <v>1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</row>
    <row r="4" spans="1:11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</row>
    <row r="6" spans="1:11" ht="27" thickBot="1" x14ac:dyDescent="0.3">
      <c r="A6" s="32" t="s">
        <v>104</v>
      </c>
      <c r="C6" s="32" t="s">
        <v>188</v>
      </c>
      <c r="E6" s="32" t="s">
        <v>5</v>
      </c>
      <c r="F6" s="32" t="s">
        <v>5</v>
      </c>
      <c r="G6" s="32" t="s">
        <v>5</v>
      </c>
      <c r="I6" s="32" t="s">
        <v>189</v>
      </c>
      <c r="J6" s="32" t="s">
        <v>6</v>
      </c>
      <c r="K6" s="32" t="s">
        <v>6</v>
      </c>
    </row>
    <row r="7" spans="1:11" ht="27" thickBot="1" x14ac:dyDescent="0.3">
      <c r="A7" s="32" t="s">
        <v>104</v>
      </c>
      <c r="C7" s="32" t="s">
        <v>105</v>
      </c>
      <c r="E7" s="32" t="s">
        <v>106</v>
      </c>
      <c r="G7" s="32" t="s">
        <v>107</v>
      </c>
      <c r="I7" s="32" t="s">
        <v>105</v>
      </c>
      <c r="K7" s="32" t="s">
        <v>103</v>
      </c>
    </row>
    <row r="8" spans="1:11" ht="21" x14ac:dyDescent="0.25">
      <c r="A8" s="2" t="s">
        <v>108</v>
      </c>
      <c r="C8" s="1">
        <v>75713356</v>
      </c>
      <c r="E8" s="1">
        <v>1132261795020</v>
      </c>
      <c r="G8" s="1">
        <v>1132317325000</v>
      </c>
      <c r="I8" s="1">
        <f>C8+E8-G8</f>
        <v>20183376</v>
      </c>
      <c r="K8" s="5">
        <v>4.026381749855456E-7</v>
      </c>
    </row>
    <row r="9" spans="1:11" ht="21" x14ac:dyDescent="0.25">
      <c r="A9" s="2" t="s">
        <v>109</v>
      </c>
      <c r="C9" s="1">
        <v>10009300</v>
      </c>
      <c r="E9" s="1">
        <v>2608907548873</v>
      </c>
      <c r="G9" s="1">
        <v>2608907844918</v>
      </c>
      <c r="I9" s="1">
        <f t="shared" ref="I9:I45" si="0">C9+E9-G9</f>
        <v>9713255</v>
      </c>
      <c r="K9" s="5">
        <v>1.9376972744149571E-7</v>
      </c>
    </row>
    <row r="10" spans="1:11" ht="21" x14ac:dyDescent="0.25">
      <c r="A10" s="2" t="s">
        <v>110</v>
      </c>
      <c r="C10" s="1">
        <v>112925793406</v>
      </c>
      <c r="E10" s="1">
        <v>10934869731760</v>
      </c>
      <c r="G10" s="1">
        <v>10116383463282</v>
      </c>
      <c r="I10" s="1">
        <f t="shared" si="0"/>
        <v>931412061884</v>
      </c>
      <c r="K10" s="5">
        <v>1.8580739553011243E-2</v>
      </c>
    </row>
    <row r="11" spans="1:11" ht="21" x14ac:dyDescent="0.25">
      <c r="A11" s="2" t="s">
        <v>111</v>
      </c>
      <c r="C11" s="1">
        <v>9935111</v>
      </c>
      <c r="E11" s="1">
        <v>2489889765911</v>
      </c>
      <c r="G11" s="1">
        <v>2477869231027</v>
      </c>
      <c r="I11" s="1">
        <f t="shared" si="0"/>
        <v>12030469995</v>
      </c>
      <c r="K11" s="5">
        <v>2.3999585019895413E-4</v>
      </c>
    </row>
    <row r="12" spans="1:11" ht="21" x14ac:dyDescent="0.25">
      <c r="A12" s="2" t="s">
        <v>112</v>
      </c>
      <c r="C12" s="1">
        <v>100000000000</v>
      </c>
      <c r="E12" s="1">
        <v>0</v>
      </c>
      <c r="G12" s="1">
        <v>0</v>
      </c>
      <c r="I12" s="1">
        <f t="shared" si="0"/>
        <v>100000000000</v>
      </c>
      <c r="K12" s="5">
        <v>1.9949000354823969E-3</v>
      </c>
    </row>
    <row r="13" spans="1:11" ht="21" x14ac:dyDescent="0.25">
      <c r="A13" s="2" t="s">
        <v>112</v>
      </c>
      <c r="C13" s="1">
        <v>200000000000</v>
      </c>
      <c r="E13" s="1">
        <v>0</v>
      </c>
      <c r="G13" s="1">
        <v>0</v>
      </c>
      <c r="I13" s="1">
        <f t="shared" si="0"/>
        <v>200000000000</v>
      </c>
      <c r="K13" s="5">
        <v>3.9898000709647939E-3</v>
      </c>
    </row>
    <row r="14" spans="1:11" ht="21" x14ac:dyDescent="0.25">
      <c r="A14" s="2" t="s">
        <v>112</v>
      </c>
      <c r="C14" s="1">
        <v>200000000000</v>
      </c>
      <c r="E14" s="1">
        <v>0</v>
      </c>
      <c r="G14" s="1">
        <v>0</v>
      </c>
      <c r="I14" s="1">
        <f t="shared" si="0"/>
        <v>200000000000</v>
      </c>
      <c r="K14" s="5">
        <v>3.9898000709647939E-3</v>
      </c>
    </row>
    <row r="15" spans="1:11" ht="21" x14ac:dyDescent="0.25">
      <c r="A15" s="2" t="s">
        <v>112</v>
      </c>
      <c r="C15" s="1">
        <v>150000000000</v>
      </c>
      <c r="E15" s="1">
        <v>0</v>
      </c>
      <c r="G15" s="1">
        <v>0</v>
      </c>
      <c r="I15" s="1">
        <f t="shared" si="0"/>
        <v>150000000000</v>
      </c>
      <c r="K15" s="5">
        <v>2.9923500532235956E-3</v>
      </c>
    </row>
    <row r="16" spans="1:11" ht="21" x14ac:dyDescent="0.25">
      <c r="A16" s="2" t="s">
        <v>111</v>
      </c>
      <c r="C16" s="1">
        <v>300000000000</v>
      </c>
      <c r="E16" s="1">
        <v>0</v>
      </c>
      <c r="G16" s="1">
        <v>0</v>
      </c>
      <c r="I16" s="1">
        <f t="shared" si="0"/>
        <v>300000000000</v>
      </c>
      <c r="K16" s="5">
        <v>5.9847001064471913E-3</v>
      </c>
    </row>
    <row r="17" spans="1:11" ht="21" x14ac:dyDescent="0.25">
      <c r="A17" s="2" t="s">
        <v>114</v>
      </c>
      <c r="C17" s="1">
        <v>400000000000</v>
      </c>
      <c r="E17" s="1">
        <v>0</v>
      </c>
      <c r="G17" s="1">
        <v>400000000000</v>
      </c>
      <c r="I17" s="1">
        <f t="shared" si="0"/>
        <v>0</v>
      </c>
      <c r="K17" s="5">
        <v>0</v>
      </c>
    </row>
    <row r="18" spans="1:11" ht="21" x14ac:dyDescent="0.25">
      <c r="A18" s="2" t="s">
        <v>115</v>
      </c>
      <c r="C18" s="1">
        <v>500000000000</v>
      </c>
      <c r="E18" s="1">
        <v>0</v>
      </c>
      <c r="G18" s="1">
        <v>0</v>
      </c>
      <c r="I18" s="1">
        <f t="shared" si="0"/>
        <v>500000000000</v>
      </c>
      <c r="K18" s="5">
        <v>9.9745001774119851E-3</v>
      </c>
    </row>
    <row r="19" spans="1:11" ht="21" x14ac:dyDescent="0.25">
      <c r="A19" s="2" t="s">
        <v>112</v>
      </c>
      <c r="C19" s="1">
        <v>500000000000</v>
      </c>
      <c r="E19" s="1">
        <v>0</v>
      </c>
      <c r="G19" s="1">
        <v>0</v>
      </c>
      <c r="I19" s="1">
        <f t="shared" si="0"/>
        <v>500000000000</v>
      </c>
      <c r="K19" s="5">
        <v>9.9745001774119851E-3</v>
      </c>
    </row>
    <row r="20" spans="1:11" ht="21" x14ac:dyDescent="0.25">
      <c r="A20" s="2" t="s">
        <v>113</v>
      </c>
      <c r="C20" s="1">
        <v>200000000000</v>
      </c>
      <c r="E20" s="1">
        <v>0</v>
      </c>
      <c r="G20" s="1">
        <v>200000000000</v>
      </c>
      <c r="I20" s="1">
        <f t="shared" si="0"/>
        <v>0</v>
      </c>
      <c r="K20" s="5">
        <v>0</v>
      </c>
    </row>
    <row r="21" spans="1:11" ht="21" x14ac:dyDescent="0.25">
      <c r="A21" s="2" t="s">
        <v>113</v>
      </c>
      <c r="C21" s="1">
        <v>300000000000</v>
      </c>
      <c r="E21" s="1">
        <v>0</v>
      </c>
      <c r="G21" s="1">
        <v>300000000000</v>
      </c>
      <c r="I21" s="1">
        <f t="shared" si="0"/>
        <v>0</v>
      </c>
      <c r="K21" s="5">
        <v>0</v>
      </c>
    </row>
    <row r="22" spans="1:11" ht="21" x14ac:dyDescent="0.25">
      <c r="A22" s="2" t="s">
        <v>113</v>
      </c>
      <c r="C22" s="1">
        <v>200000000000</v>
      </c>
      <c r="E22" s="1">
        <v>0</v>
      </c>
      <c r="G22" s="1">
        <v>200000000000</v>
      </c>
      <c r="I22" s="1">
        <f t="shared" si="0"/>
        <v>0</v>
      </c>
      <c r="K22" s="5">
        <v>0</v>
      </c>
    </row>
    <row r="23" spans="1:11" ht="21" x14ac:dyDescent="0.25">
      <c r="A23" s="2" t="s">
        <v>113</v>
      </c>
      <c r="C23" s="1">
        <v>150000000000</v>
      </c>
      <c r="E23" s="1">
        <v>0</v>
      </c>
      <c r="G23" s="1">
        <v>0</v>
      </c>
      <c r="I23" s="1">
        <f t="shared" si="0"/>
        <v>150000000000</v>
      </c>
      <c r="K23" s="5">
        <v>2.9923500532235956E-3</v>
      </c>
    </row>
    <row r="24" spans="1:11" ht="21" x14ac:dyDescent="0.25">
      <c r="A24" s="2" t="s">
        <v>116</v>
      </c>
      <c r="C24" s="1">
        <v>150000000000</v>
      </c>
      <c r="E24" s="1">
        <v>0</v>
      </c>
      <c r="G24" s="1">
        <v>0</v>
      </c>
      <c r="I24" s="1">
        <f t="shared" si="0"/>
        <v>150000000000</v>
      </c>
      <c r="K24" s="5">
        <v>2.9923500532235956E-3</v>
      </c>
    </row>
    <row r="25" spans="1:11" ht="21" x14ac:dyDescent="0.25">
      <c r="A25" s="2" t="s">
        <v>116</v>
      </c>
      <c r="C25" s="1">
        <v>500000000000</v>
      </c>
      <c r="E25" s="1">
        <v>0</v>
      </c>
      <c r="G25" s="1">
        <v>0</v>
      </c>
      <c r="I25" s="1">
        <f t="shared" si="0"/>
        <v>500000000000</v>
      </c>
      <c r="K25" s="5">
        <v>9.9745001774119851E-3</v>
      </c>
    </row>
    <row r="26" spans="1:11" ht="21" x14ac:dyDescent="0.25">
      <c r="A26" s="2" t="s">
        <v>109</v>
      </c>
      <c r="C26" s="1">
        <v>600000000000</v>
      </c>
      <c r="E26" s="1">
        <v>0</v>
      </c>
      <c r="G26" s="1">
        <v>600000000000</v>
      </c>
      <c r="I26" s="1">
        <f t="shared" si="0"/>
        <v>0</v>
      </c>
      <c r="K26" s="5">
        <v>0</v>
      </c>
    </row>
    <row r="27" spans="1:11" ht="21" x14ac:dyDescent="0.25">
      <c r="A27" s="2" t="s">
        <v>116</v>
      </c>
      <c r="C27" s="1">
        <v>700000000000</v>
      </c>
      <c r="E27" s="1">
        <v>0</v>
      </c>
      <c r="G27" s="1">
        <v>0</v>
      </c>
      <c r="I27" s="1">
        <f t="shared" si="0"/>
        <v>700000000000</v>
      </c>
      <c r="K27" s="5">
        <v>1.396430024837678E-2</v>
      </c>
    </row>
    <row r="28" spans="1:11" ht="21" x14ac:dyDescent="0.25">
      <c r="A28" s="2" t="s">
        <v>109</v>
      </c>
      <c r="C28" s="1">
        <v>600000000000</v>
      </c>
      <c r="E28" s="1">
        <v>0</v>
      </c>
      <c r="G28" s="1">
        <v>600000000000</v>
      </c>
      <c r="I28" s="1">
        <f t="shared" si="0"/>
        <v>0</v>
      </c>
      <c r="K28" s="5">
        <v>0</v>
      </c>
    </row>
    <row r="29" spans="1:11" ht="21" x14ac:dyDescent="0.25">
      <c r="A29" s="2" t="s">
        <v>116</v>
      </c>
      <c r="C29" s="1">
        <v>100000000000</v>
      </c>
      <c r="E29" s="1">
        <v>0</v>
      </c>
      <c r="G29" s="1">
        <v>0</v>
      </c>
      <c r="I29" s="1">
        <f t="shared" si="0"/>
        <v>100000000000</v>
      </c>
      <c r="K29" s="5">
        <v>1.9949000354823969E-3</v>
      </c>
    </row>
    <row r="30" spans="1:11" ht="21" x14ac:dyDescent="0.25">
      <c r="A30" s="2" t="s">
        <v>109</v>
      </c>
      <c r="C30" s="1">
        <v>200000000000</v>
      </c>
      <c r="E30" s="1">
        <v>0</v>
      </c>
      <c r="G30" s="1">
        <v>0</v>
      </c>
      <c r="I30" s="1">
        <f t="shared" si="0"/>
        <v>200000000000</v>
      </c>
      <c r="K30" s="5">
        <v>3.9898000709647939E-3</v>
      </c>
    </row>
    <row r="31" spans="1:11" ht="21" x14ac:dyDescent="0.25">
      <c r="A31" s="2" t="s">
        <v>115</v>
      </c>
      <c r="C31" s="1">
        <v>300000000000</v>
      </c>
      <c r="E31" s="1">
        <v>0</v>
      </c>
      <c r="G31" s="1">
        <v>0</v>
      </c>
      <c r="I31" s="1">
        <f t="shared" si="0"/>
        <v>300000000000</v>
      </c>
      <c r="K31" s="5">
        <v>5.9847001064471913E-3</v>
      </c>
    </row>
    <row r="32" spans="1:11" ht="21" x14ac:dyDescent="0.25">
      <c r="A32" s="2" t="s">
        <v>117</v>
      </c>
      <c r="C32" s="1">
        <v>300000000000</v>
      </c>
      <c r="E32" s="1">
        <v>0</v>
      </c>
      <c r="G32" s="1">
        <v>0</v>
      </c>
      <c r="I32" s="1">
        <f t="shared" si="0"/>
        <v>300000000000</v>
      </c>
      <c r="K32" s="5">
        <v>5.9847001064471913E-3</v>
      </c>
    </row>
    <row r="33" spans="1:11" ht="21" x14ac:dyDescent="0.25">
      <c r="A33" s="2" t="s">
        <v>115</v>
      </c>
      <c r="C33" s="1">
        <v>150000000000</v>
      </c>
      <c r="E33" s="1">
        <v>0</v>
      </c>
      <c r="G33" s="1">
        <v>150000000000</v>
      </c>
      <c r="I33" s="1">
        <f t="shared" si="0"/>
        <v>0</v>
      </c>
      <c r="K33" s="5">
        <v>0</v>
      </c>
    </row>
    <row r="34" spans="1:11" ht="21" x14ac:dyDescent="0.25">
      <c r="A34" s="2" t="s">
        <v>116</v>
      </c>
      <c r="C34" s="1">
        <v>230000000000</v>
      </c>
      <c r="E34" s="1">
        <v>0</v>
      </c>
      <c r="G34" s="1">
        <v>0</v>
      </c>
      <c r="I34" s="1">
        <f t="shared" si="0"/>
        <v>230000000000</v>
      </c>
      <c r="K34" s="5">
        <v>4.5882700816095136E-3</v>
      </c>
    </row>
    <row r="35" spans="1:11" ht="21" x14ac:dyDescent="0.25">
      <c r="A35" s="2" t="s">
        <v>118</v>
      </c>
      <c r="C35" s="1">
        <v>1000000000000</v>
      </c>
      <c r="E35" s="1">
        <v>0</v>
      </c>
      <c r="G35" s="1">
        <v>1000000000000</v>
      </c>
      <c r="I35" s="1">
        <f t="shared" si="0"/>
        <v>0</v>
      </c>
      <c r="K35" s="5">
        <v>0</v>
      </c>
    </row>
    <row r="36" spans="1:11" ht="21" x14ac:dyDescent="0.25">
      <c r="A36" s="2" t="s">
        <v>109</v>
      </c>
      <c r="C36" s="1">
        <v>300000000000</v>
      </c>
      <c r="E36" s="1">
        <v>0</v>
      </c>
      <c r="G36" s="1">
        <v>0</v>
      </c>
      <c r="I36" s="1">
        <f t="shared" si="0"/>
        <v>300000000000</v>
      </c>
      <c r="K36" s="5">
        <v>5.9847001064471913E-3</v>
      </c>
    </row>
    <row r="37" spans="1:11" ht="21" x14ac:dyDescent="0.25">
      <c r="A37" s="2" t="s">
        <v>109</v>
      </c>
      <c r="C37" s="1">
        <v>900000000000</v>
      </c>
      <c r="E37" s="1">
        <v>0</v>
      </c>
      <c r="G37" s="1">
        <v>0</v>
      </c>
      <c r="I37" s="1">
        <f t="shared" si="0"/>
        <v>900000000000</v>
      </c>
      <c r="K37" s="5">
        <v>1.7954100319341575E-2</v>
      </c>
    </row>
    <row r="38" spans="1:11" ht="21" x14ac:dyDescent="0.25">
      <c r="A38" s="2" t="s">
        <v>109</v>
      </c>
      <c r="C38" s="1">
        <v>200000000000</v>
      </c>
      <c r="E38" s="1">
        <v>0</v>
      </c>
      <c r="G38" s="1">
        <v>0</v>
      </c>
      <c r="I38" s="1">
        <f t="shared" si="0"/>
        <v>200000000000</v>
      </c>
      <c r="K38" s="5">
        <v>3.9898000709647939E-3</v>
      </c>
    </row>
    <row r="39" spans="1:11" ht="21" x14ac:dyDescent="0.25">
      <c r="A39" s="2" t="s">
        <v>109</v>
      </c>
      <c r="C39" s="1">
        <v>690000000000</v>
      </c>
      <c r="E39" s="1">
        <v>0</v>
      </c>
      <c r="G39" s="1">
        <v>0</v>
      </c>
      <c r="I39" s="1">
        <f t="shared" si="0"/>
        <v>690000000000</v>
      </c>
      <c r="K39" s="5">
        <v>1.376481024482854E-2</v>
      </c>
    </row>
    <row r="40" spans="1:11" ht="21" x14ac:dyDescent="0.25">
      <c r="A40" s="2" t="s">
        <v>117</v>
      </c>
      <c r="C40" s="1">
        <v>700000000000</v>
      </c>
      <c r="E40" s="1">
        <v>0</v>
      </c>
      <c r="G40" s="1">
        <v>0</v>
      </c>
      <c r="I40" s="1">
        <f t="shared" si="0"/>
        <v>700000000000</v>
      </c>
      <c r="K40" s="5">
        <v>1.396430024837678E-2</v>
      </c>
    </row>
    <row r="41" spans="1:11" ht="21" x14ac:dyDescent="0.25">
      <c r="A41" s="2" t="s">
        <v>206</v>
      </c>
      <c r="C41" s="1">
        <v>0</v>
      </c>
      <c r="E41" s="1">
        <v>650000000000</v>
      </c>
      <c r="G41" s="1">
        <v>0</v>
      </c>
      <c r="I41" s="1">
        <f t="shared" si="0"/>
        <v>650000000000</v>
      </c>
      <c r="K41" s="5">
        <v>1.296685023063558E-2</v>
      </c>
    </row>
    <row r="42" spans="1:11" ht="21" x14ac:dyDescent="0.25">
      <c r="A42" s="2" t="s">
        <v>207</v>
      </c>
      <c r="C42" s="1">
        <v>0</v>
      </c>
      <c r="E42" s="1">
        <v>250000000000</v>
      </c>
      <c r="G42" s="1">
        <v>0</v>
      </c>
      <c r="I42" s="1">
        <f t="shared" si="0"/>
        <v>250000000000</v>
      </c>
      <c r="K42" s="5">
        <v>4.9872500887059926E-3</v>
      </c>
    </row>
    <row r="43" spans="1:11" ht="21" x14ac:dyDescent="0.25">
      <c r="A43" s="2" t="s">
        <v>207</v>
      </c>
      <c r="C43" s="1">
        <v>0</v>
      </c>
      <c r="E43" s="1">
        <v>200000000000</v>
      </c>
      <c r="G43" s="1">
        <v>0</v>
      </c>
      <c r="I43" s="1">
        <f t="shared" si="0"/>
        <v>200000000000</v>
      </c>
      <c r="K43" s="5">
        <v>3.9898000709647939E-3</v>
      </c>
    </row>
    <row r="44" spans="1:11" ht="21" x14ac:dyDescent="0.25">
      <c r="A44" s="2" t="s">
        <v>115</v>
      </c>
      <c r="C44" s="1">
        <v>0</v>
      </c>
      <c r="E44" s="1">
        <v>800000000000</v>
      </c>
      <c r="G44" s="1">
        <v>0</v>
      </c>
      <c r="I44" s="1">
        <f t="shared" si="0"/>
        <v>800000000000</v>
      </c>
      <c r="K44" s="5">
        <v>1.5959200283859176E-2</v>
      </c>
    </row>
    <row r="45" spans="1:11" ht="21.75" thickBot="1" x14ac:dyDescent="0.3">
      <c r="A45" s="2" t="s">
        <v>109</v>
      </c>
      <c r="C45" s="1">
        <v>0</v>
      </c>
      <c r="E45" s="1">
        <v>600000000000</v>
      </c>
      <c r="G45" s="1">
        <v>0</v>
      </c>
      <c r="I45" s="1">
        <f t="shared" si="0"/>
        <v>600000000000</v>
      </c>
      <c r="K45" s="5">
        <v>1.1969400212894383E-2</v>
      </c>
    </row>
    <row r="46" spans="1:11" ht="21.75" thickBot="1" x14ac:dyDescent="0.3">
      <c r="A46" s="2" t="s">
        <v>102</v>
      </c>
      <c r="C46" s="3">
        <f>SUM(C8:C45)</f>
        <v>10933021451173</v>
      </c>
      <c r="D46" s="2"/>
      <c r="E46" s="3">
        <f>SUM(E8:E45)</f>
        <v>19665928841564</v>
      </c>
      <c r="F46" s="2"/>
      <c r="G46" s="3">
        <f>SUM(G8:G45)</f>
        <v>19785477864227</v>
      </c>
      <c r="H46" s="2"/>
      <c r="I46" s="3">
        <f>SUM(I8:I45)</f>
        <v>10813472428510</v>
      </c>
      <c r="J46" s="2"/>
      <c r="K46" s="4">
        <f>SUM(K8:K45)</f>
        <v>0.21571796531322521</v>
      </c>
    </row>
    <row r="47" spans="1:11" ht="19.5" thickTop="1" x14ac:dyDescent="0.25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24" sqref="G24"/>
    </sheetView>
  </sheetViews>
  <sheetFormatPr defaultRowHeight="18.75" x14ac:dyDescent="0.25"/>
  <cols>
    <col min="1" max="1" width="19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</row>
    <row r="3" spans="1:7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</row>
    <row r="4" spans="1:7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</row>
    <row r="6" spans="1:7" ht="26.25" x14ac:dyDescent="0.25">
      <c r="A6" s="32" t="s">
        <v>123</v>
      </c>
      <c r="C6" s="32" t="s">
        <v>105</v>
      </c>
      <c r="E6" s="32" t="s">
        <v>158</v>
      </c>
      <c r="G6" s="32" t="s">
        <v>13</v>
      </c>
    </row>
    <row r="7" spans="1:7" ht="21" x14ac:dyDescent="0.25">
      <c r="A7" s="2" t="s">
        <v>166</v>
      </c>
      <c r="C7" s="1">
        <f>+'سرمایه‌گذاری در سهام'!I142</f>
        <v>3819527807195</v>
      </c>
      <c r="E7" s="5">
        <f>+C7/$C$11</f>
        <v>0.91613278243472496</v>
      </c>
      <c r="G7" s="5">
        <v>7.6195761580993074E-2</v>
      </c>
    </row>
    <row r="8" spans="1:7" ht="21" x14ac:dyDescent="0.25">
      <c r="A8" s="2" t="s">
        <v>218</v>
      </c>
      <c r="C8" s="1">
        <f>+'سرمایه گذاری در اوراق بهادار'!I9</f>
        <v>30122082476</v>
      </c>
      <c r="E8" s="5">
        <f>+C8/$C$11</f>
        <v>7.2249316209932459E-3</v>
      </c>
      <c r="G8" s="5">
        <v>6.0090543400176096E-4</v>
      </c>
    </row>
    <row r="9" spans="1:7" ht="21" x14ac:dyDescent="0.25">
      <c r="A9" s="2" t="s">
        <v>167</v>
      </c>
      <c r="C9" s="1">
        <f>+'درآمد سپرده بانکی'!C50</f>
        <v>308727941826</v>
      </c>
      <c r="E9" s="5">
        <f t="shared" ref="E9:E10" si="0">+C9/$C$11</f>
        <v>7.4049935656342131E-2</v>
      </c>
      <c r="G9" s="5">
        <v>6.1588138210309481E-3</v>
      </c>
    </row>
    <row r="10" spans="1:7" ht="21" x14ac:dyDescent="0.25">
      <c r="A10" s="2" t="s">
        <v>170</v>
      </c>
      <c r="C10" s="1">
        <f>+'سایر درآمدها'!C10</f>
        <v>10807990065</v>
      </c>
      <c r="E10" s="5">
        <f t="shared" si="0"/>
        <v>2.5923502879396125E-3</v>
      </c>
      <c r="G10" s="5">
        <v>2.1560859764161895E-4</v>
      </c>
    </row>
    <row r="11" spans="1:7" ht="21" x14ac:dyDescent="0.25">
      <c r="A11" s="2" t="s">
        <v>102</v>
      </c>
      <c r="C11" s="3">
        <f>SUM(C7:C10)</f>
        <v>4169185821562</v>
      </c>
      <c r="D11" s="2"/>
      <c r="E11" s="7">
        <f>SUM(E7:E10)</f>
        <v>0.99999999999999989</v>
      </c>
      <c r="F11" s="2"/>
      <c r="G11" s="4">
        <f>SUM(G7:G10)</f>
        <v>8.3171089433667411E-2</v>
      </c>
    </row>
    <row r="12" spans="1:7" ht="19.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3"/>
  <sheetViews>
    <sheetView rightToLeft="1" zoomScale="85" zoomScaleNormal="85" workbookViewId="0">
      <selection activeCell="K16" sqref="K16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  <c r="N2" s="33" t="s">
        <v>0</v>
      </c>
      <c r="O2" s="33" t="s">
        <v>0</v>
      </c>
      <c r="P2" s="33" t="s">
        <v>0</v>
      </c>
      <c r="Q2" s="33" t="s">
        <v>0</v>
      </c>
      <c r="R2" s="33" t="s">
        <v>0</v>
      </c>
      <c r="S2" s="33" t="s">
        <v>0</v>
      </c>
      <c r="T2" s="33" t="s">
        <v>0</v>
      </c>
      <c r="U2" s="33" t="s">
        <v>0</v>
      </c>
    </row>
    <row r="3" spans="1:21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  <c r="J3" s="33" t="s">
        <v>119</v>
      </c>
      <c r="K3" s="33" t="s">
        <v>119</v>
      </c>
      <c r="L3" s="33" t="s">
        <v>119</v>
      </c>
      <c r="M3" s="33" t="s">
        <v>119</v>
      </c>
      <c r="N3" s="33" t="s">
        <v>119</v>
      </c>
      <c r="O3" s="33" t="s">
        <v>119</v>
      </c>
      <c r="P3" s="33" t="s">
        <v>119</v>
      </c>
      <c r="Q3" s="33" t="s">
        <v>119</v>
      </c>
      <c r="R3" s="33" t="s">
        <v>119</v>
      </c>
      <c r="S3" s="33" t="s">
        <v>119</v>
      </c>
      <c r="T3" s="33" t="s">
        <v>119</v>
      </c>
      <c r="U3" s="33" t="s">
        <v>119</v>
      </c>
    </row>
    <row r="4" spans="1:21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  <c r="N4" s="33" t="s">
        <v>2</v>
      </c>
      <c r="O4" s="33" t="s">
        <v>2</v>
      </c>
      <c r="P4" s="33" t="s">
        <v>2</v>
      </c>
      <c r="Q4" s="33" t="s">
        <v>2</v>
      </c>
      <c r="R4" s="33" t="s">
        <v>2</v>
      </c>
      <c r="S4" s="33" t="s">
        <v>2</v>
      </c>
      <c r="T4" s="33" t="s">
        <v>2</v>
      </c>
      <c r="U4" s="33" t="s">
        <v>2</v>
      </c>
    </row>
    <row r="6" spans="1:21" ht="26.25" x14ac:dyDescent="0.25">
      <c r="A6" s="32" t="s">
        <v>3</v>
      </c>
      <c r="C6" s="32" t="s">
        <v>121</v>
      </c>
      <c r="D6" s="32" t="s">
        <v>121</v>
      </c>
      <c r="E6" s="32" t="s">
        <v>121</v>
      </c>
      <c r="F6" s="32" t="s">
        <v>121</v>
      </c>
      <c r="G6" s="32" t="s">
        <v>121</v>
      </c>
      <c r="H6" s="32" t="s">
        <v>121</v>
      </c>
      <c r="I6" s="32" t="s">
        <v>121</v>
      </c>
      <c r="J6" s="32" t="s">
        <v>121</v>
      </c>
      <c r="K6" s="32" t="s">
        <v>121</v>
      </c>
      <c r="M6" s="32" t="s">
        <v>122</v>
      </c>
      <c r="N6" s="32" t="s">
        <v>122</v>
      </c>
      <c r="O6" s="32" t="s">
        <v>122</v>
      </c>
      <c r="P6" s="32" t="s">
        <v>122</v>
      </c>
      <c r="Q6" s="32" t="s">
        <v>122</v>
      </c>
      <c r="R6" s="32" t="s">
        <v>122</v>
      </c>
      <c r="S6" s="32" t="s">
        <v>122</v>
      </c>
      <c r="T6" s="32" t="s">
        <v>122</v>
      </c>
      <c r="U6" s="32" t="s">
        <v>122</v>
      </c>
    </row>
    <row r="7" spans="1:21" ht="26.25" x14ac:dyDescent="0.25">
      <c r="A7" s="32" t="s">
        <v>3</v>
      </c>
      <c r="C7" s="32" t="s">
        <v>155</v>
      </c>
      <c r="E7" s="32" t="s">
        <v>156</v>
      </c>
      <c r="G7" s="32" t="s">
        <v>157</v>
      </c>
      <c r="I7" s="32" t="s">
        <v>105</v>
      </c>
      <c r="K7" s="32" t="s">
        <v>158</v>
      </c>
      <c r="M7" s="32" t="s">
        <v>155</v>
      </c>
      <c r="O7" s="32" t="s">
        <v>156</v>
      </c>
      <c r="Q7" s="32" t="s">
        <v>157</v>
      </c>
      <c r="S7" s="32" t="s">
        <v>105</v>
      </c>
      <c r="U7" s="32" t="s">
        <v>158</v>
      </c>
    </row>
    <row r="8" spans="1:21" ht="21" x14ac:dyDescent="0.25">
      <c r="A8" s="2" t="s">
        <v>54</v>
      </c>
      <c r="C8" s="1">
        <v>0</v>
      </c>
      <c r="E8" s="1">
        <v>9791839874</v>
      </c>
      <c r="G8" s="1">
        <v>28517985804</v>
      </c>
      <c r="I8" s="1">
        <f>+G8+E8+C8</f>
        <v>38309825678</v>
      </c>
      <c r="K8" s="5">
        <f>I8/$I$142</f>
        <v>1.0029989991389569E-2</v>
      </c>
      <c r="M8" s="1">
        <v>0</v>
      </c>
      <c r="O8" s="1">
        <v>128376641970</v>
      </c>
      <c r="Q8" s="1">
        <v>111486893510</v>
      </c>
      <c r="S8" s="1">
        <f>+Q8+O8+M8</f>
        <v>239863535480</v>
      </c>
      <c r="U8" s="5">
        <f>S8/$S$142</f>
        <v>1.457199658452857E-2</v>
      </c>
    </row>
    <row r="9" spans="1:21" ht="21" x14ac:dyDescent="0.25">
      <c r="A9" s="2" t="s">
        <v>46</v>
      </c>
      <c r="C9" s="1">
        <v>0</v>
      </c>
      <c r="E9" s="1">
        <v>44342094587</v>
      </c>
      <c r="G9" s="1">
        <v>15169035674</v>
      </c>
      <c r="I9" s="1">
        <f t="shared" ref="I9:I72" si="0">+G9+E9+C9</f>
        <v>59511130261</v>
      </c>
      <c r="K9" s="5">
        <f t="shared" ref="K9:K72" si="1">I9/$I$142</f>
        <v>1.5580755859113386E-2</v>
      </c>
      <c r="M9" s="1">
        <v>0</v>
      </c>
      <c r="O9" s="1">
        <v>264892351892</v>
      </c>
      <c r="Q9" s="1">
        <v>41411472290</v>
      </c>
      <c r="S9" s="1">
        <f t="shared" ref="S9:S72" si="2">+Q9+O9+M9</f>
        <v>306303824182</v>
      </c>
      <c r="U9" s="5">
        <f t="shared" ref="U9:U72" si="3">S9/$S$142</f>
        <v>1.8608323565631385E-2</v>
      </c>
    </row>
    <row r="10" spans="1:21" ht="21" x14ac:dyDescent="0.25">
      <c r="A10" s="2" t="s">
        <v>60</v>
      </c>
      <c r="C10" s="1">
        <v>0</v>
      </c>
      <c r="E10" s="1">
        <v>0</v>
      </c>
      <c r="G10" s="1">
        <v>315099602821</v>
      </c>
      <c r="I10" s="1">
        <f t="shared" si="0"/>
        <v>315099602821</v>
      </c>
      <c r="K10" s="5">
        <f t="shared" si="1"/>
        <v>8.2497004532192192E-2</v>
      </c>
      <c r="M10" s="1">
        <v>0</v>
      </c>
      <c r="O10" s="1">
        <v>0</v>
      </c>
      <c r="Q10" s="1">
        <v>466261046748</v>
      </c>
      <c r="S10" s="1">
        <f t="shared" si="2"/>
        <v>466261046748</v>
      </c>
      <c r="U10" s="5">
        <f t="shared" si="3"/>
        <v>2.8325916096892896E-2</v>
      </c>
    </row>
    <row r="11" spans="1:21" ht="21" x14ac:dyDescent="0.25">
      <c r="A11" s="2" t="s">
        <v>43</v>
      </c>
      <c r="C11" s="1">
        <v>0</v>
      </c>
      <c r="E11" s="1">
        <v>0</v>
      </c>
      <c r="G11" s="1">
        <v>0</v>
      </c>
      <c r="I11" s="1">
        <f t="shared" si="0"/>
        <v>0</v>
      </c>
      <c r="K11" s="5">
        <f t="shared" si="1"/>
        <v>0</v>
      </c>
      <c r="M11" s="1">
        <v>0</v>
      </c>
      <c r="O11" s="1">
        <v>0</v>
      </c>
      <c r="Q11" s="1">
        <v>-5061</v>
      </c>
      <c r="S11" s="1">
        <f t="shared" si="2"/>
        <v>-5061</v>
      </c>
      <c r="U11" s="5">
        <f t="shared" si="3"/>
        <v>-3.0746180142270241E-10</v>
      </c>
    </row>
    <row r="12" spans="1:21" ht="21" x14ac:dyDescent="0.25">
      <c r="A12" s="2" t="s">
        <v>195</v>
      </c>
      <c r="C12" s="1">
        <v>0</v>
      </c>
      <c r="E12" s="1">
        <v>0</v>
      </c>
      <c r="G12" s="1">
        <v>65679477785</v>
      </c>
      <c r="I12" s="1">
        <f t="shared" si="0"/>
        <v>65679477785</v>
      </c>
      <c r="K12" s="5">
        <f t="shared" si="1"/>
        <v>1.7195706144952496E-2</v>
      </c>
      <c r="M12" s="1">
        <v>0</v>
      </c>
      <c r="O12" s="1">
        <v>0</v>
      </c>
      <c r="Q12" s="1">
        <v>65679477785</v>
      </c>
      <c r="S12" s="1">
        <f t="shared" si="2"/>
        <v>65679477785</v>
      </c>
      <c r="U12" s="5">
        <f t="shared" si="3"/>
        <v>3.990106808195705E-3</v>
      </c>
    </row>
    <row r="13" spans="1:21" ht="21" x14ac:dyDescent="0.25">
      <c r="A13" s="2" t="s">
        <v>101</v>
      </c>
      <c r="C13" s="1">
        <v>0</v>
      </c>
      <c r="E13" s="1">
        <v>-3646773294</v>
      </c>
      <c r="G13" s="1">
        <v>3349093993</v>
      </c>
      <c r="I13" s="1">
        <f t="shared" si="0"/>
        <v>-297679301</v>
      </c>
      <c r="K13" s="5">
        <f t="shared" si="1"/>
        <v>-7.7936152327324169E-5</v>
      </c>
      <c r="M13" s="1">
        <v>0</v>
      </c>
      <c r="O13" s="1">
        <v>11311</v>
      </c>
      <c r="Q13" s="1">
        <v>6121423660</v>
      </c>
      <c r="S13" s="1">
        <f t="shared" si="2"/>
        <v>6121434971</v>
      </c>
      <c r="U13" s="5">
        <f t="shared" si="3"/>
        <v>3.7188449386990478E-4</v>
      </c>
    </row>
    <row r="14" spans="1:21" ht="21" x14ac:dyDescent="0.25">
      <c r="A14" s="2" t="s">
        <v>100</v>
      </c>
      <c r="C14" s="1">
        <v>0</v>
      </c>
      <c r="E14" s="1">
        <v>0</v>
      </c>
      <c r="G14" s="1">
        <v>-1372</v>
      </c>
      <c r="I14" s="1">
        <f t="shared" si="0"/>
        <v>-1372</v>
      </c>
      <c r="K14" s="5">
        <f t="shared" si="1"/>
        <v>-3.5920670545073862E-10</v>
      </c>
      <c r="M14" s="1">
        <v>0</v>
      </c>
      <c r="O14" s="1">
        <v>0</v>
      </c>
      <c r="Q14" s="1">
        <v>-1372</v>
      </c>
      <c r="S14" s="1">
        <f t="shared" si="2"/>
        <v>-1372</v>
      </c>
      <c r="U14" s="5">
        <f t="shared" si="3"/>
        <v>-8.3350640496334265E-11</v>
      </c>
    </row>
    <row r="15" spans="1:21" ht="21" x14ac:dyDescent="0.25">
      <c r="A15" s="2" t="s">
        <v>21</v>
      </c>
      <c r="C15" s="1">
        <v>0</v>
      </c>
      <c r="E15" s="1">
        <v>-42499593567</v>
      </c>
      <c r="G15" s="1">
        <v>7895084090</v>
      </c>
      <c r="I15" s="1">
        <f t="shared" si="0"/>
        <v>-34604509477</v>
      </c>
      <c r="K15" s="5">
        <f t="shared" si="1"/>
        <v>-9.0598920138280116E-3</v>
      </c>
      <c r="M15" s="1">
        <v>0</v>
      </c>
      <c r="O15" s="1">
        <v>84017238166</v>
      </c>
      <c r="Q15" s="1">
        <v>21403654074</v>
      </c>
      <c r="S15" s="1">
        <f t="shared" si="2"/>
        <v>105420892240</v>
      </c>
      <c r="U15" s="5">
        <f t="shared" si="3"/>
        <v>6.4044452550284505E-3</v>
      </c>
    </row>
    <row r="16" spans="1:21" ht="21" x14ac:dyDescent="0.25">
      <c r="A16" s="2" t="s">
        <v>98</v>
      </c>
      <c r="C16" s="1">
        <v>0</v>
      </c>
      <c r="E16" s="1">
        <v>9853786126</v>
      </c>
      <c r="G16" s="1">
        <v>3562972229</v>
      </c>
      <c r="I16" s="1">
        <f t="shared" si="0"/>
        <v>13416758355</v>
      </c>
      <c r="K16" s="5">
        <f t="shared" si="1"/>
        <v>3.5126746111721731E-3</v>
      </c>
      <c r="M16" s="1">
        <v>0</v>
      </c>
      <c r="O16" s="1">
        <v>26001532006</v>
      </c>
      <c r="Q16" s="1">
        <v>3562972229</v>
      </c>
      <c r="S16" s="1">
        <f t="shared" si="2"/>
        <v>29564504235</v>
      </c>
      <c r="U16" s="5">
        <f t="shared" si="3"/>
        <v>1.7960789824663533E-3</v>
      </c>
    </row>
    <row r="17" spans="1:21" ht="21" x14ac:dyDescent="0.25">
      <c r="A17" s="2" t="s">
        <v>15</v>
      </c>
      <c r="C17" s="1">
        <v>0</v>
      </c>
      <c r="E17" s="1">
        <v>8744640429</v>
      </c>
      <c r="G17" s="1">
        <v>4600848657</v>
      </c>
      <c r="I17" s="1">
        <f t="shared" si="0"/>
        <v>13345489086</v>
      </c>
      <c r="K17" s="5">
        <f t="shared" si="1"/>
        <v>3.4940154279962457E-3</v>
      </c>
      <c r="M17" s="1">
        <v>0</v>
      </c>
      <c r="O17" s="1">
        <v>25263067330</v>
      </c>
      <c r="Q17" s="1">
        <v>4600848657</v>
      </c>
      <c r="S17" s="1">
        <f t="shared" si="2"/>
        <v>29863915987</v>
      </c>
      <c r="U17" s="5">
        <f t="shared" si="3"/>
        <v>1.814268604406098E-3</v>
      </c>
    </row>
    <row r="18" spans="1:21" ht="21" x14ac:dyDescent="0.25">
      <c r="A18" s="2" t="s">
        <v>81</v>
      </c>
      <c r="C18" s="1">
        <v>0</v>
      </c>
      <c r="E18" s="1">
        <v>-3279437908</v>
      </c>
      <c r="G18" s="1">
        <v>38445287144</v>
      </c>
      <c r="I18" s="1">
        <f t="shared" si="0"/>
        <v>35165849236</v>
      </c>
      <c r="K18" s="5">
        <f t="shared" si="1"/>
        <v>9.2068577612543258E-3</v>
      </c>
      <c r="M18" s="1">
        <v>0</v>
      </c>
      <c r="O18" s="1">
        <v>305467990135</v>
      </c>
      <c r="Q18" s="1">
        <v>107325786273</v>
      </c>
      <c r="S18" s="1">
        <f t="shared" si="2"/>
        <v>412793776408</v>
      </c>
      <c r="U18" s="5">
        <f t="shared" si="3"/>
        <v>2.5077715493081191E-2</v>
      </c>
    </row>
    <row r="19" spans="1:21" ht="21" x14ac:dyDescent="0.25">
      <c r="A19" s="2" t="s">
        <v>27</v>
      </c>
      <c r="C19" s="1">
        <v>0</v>
      </c>
      <c r="E19" s="1">
        <v>55959084310</v>
      </c>
      <c r="G19" s="1">
        <v>6943855873</v>
      </c>
      <c r="I19" s="1">
        <f t="shared" si="0"/>
        <v>62902940183</v>
      </c>
      <c r="K19" s="5">
        <f t="shared" si="1"/>
        <v>1.64687739841839E-2</v>
      </c>
      <c r="M19" s="1">
        <v>0</v>
      </c>
      <c r="O19" s="1">
        <v>86667911981</v>
      </c>
      <c r="Q19" s="1">
        <v>89792297731</v>
      </c>
      <c r="S19" s="1">
        <f t="shared" si="2"/>
        <v>176460209712</v>
      </c>
      <c r="U19" s="5">
        <f t="shared" si="3"/>
        <v>1.0720168732953837E-2</v>
      </c>
    </row>
    <row r="20" spans="1:21" ht="21" x14ac:dyDescent="0.25">
      <c r="A20" s="2" t="s">
        <v>63</v>
      </c>
      <c r="C20" s="1">
        <v>0</v>
      </c>
      <c r="E20" s="1">
        <v>3260922029</v>
      </c>
      <c r="G20" s="1">
        <v>17378210273</v>
      </c>
      <c r="I20" s="1">
        <f t="shared" si="0"/>
        <v>20639132302</v>
      </c>
      <c r="K20" s="5">
        <f t="shared" si="1"/>
        <v>5.4035821556584103E-3</v>
      </c>
      <c r="M20" s="1">
        <v>0</v>
      </c>
      <c r="O20" s="1">
        <v>98801532220</v>
      </c>
      <c r="Q20" s="1">
        <v>25569417989</v>
      </c>
      <c r="S20" s="1">
        <f t="shared" si="2"/>
        <v>124370950209</v>
      </c>
      <c r="U20" s="5">
        <f t="shared" si="3"/>
        <v>7.5556839351733586E-3</v>
      </c>
    </row>
    <row r="21" spans="1:21" ht="21" x14ac:dyDescent="0.25">
      <c r="A21" s="2" t="s">
        <v>75</v>
      </c>
      <c r="C21" s="1">
        <v>0</v>
      </c>
      <c r="E21" s="1">
        <v>8966257979</v>
      </c>
      <c r="G21" s="1">
        <v>12167681785</v>
      </c>
      <c r="I21" s="1">
        <f t="shared" si="0"/>
        <v>21133939764</v>
      </c>
      <c r="K21" s="5">
        <f t="shared" si="1"/>
        <v>5.5331289182367349E-3</v>
      </c>
      <c r="M21" s="1">
        <v>0</v>
      </c>
      <c r="O21" s="1">
        <v>101226603590</v>
      </c>
      <c r="Q21" s="1">
        <v>13488285391</v>
      </c>
      <c r="S21" s="1">
        <f t="shared" si="2"/>
        <v>114714888981</v>
      </c>
      <c r="U21" s="5">
        <f t="shared" si="3"/>
        <v>6.9690666698485624E-3</v>
      </c>
    </row>
    <row r="22" spans="1:21" ht="21" x14ac:dyDescent="0.25">
      <c r="A22" s="2" t="s">
        <v>24</v>
      </c>
      <c r="C22" s="1">
        <v>0</v>
      </c>
      <c r="E22" s="1">
        <v>17928870604</v>
      </c>
      <c r="G22" s="1">
        <v>122243230735</v>
      </c>
      <c r="I22" s="1">
        <f t="shared" si="0"/>
        <v>140172101339</v>
      </c>
      <c r="K22" s="5">
        <f t="shared" si="1"/>
        <v>3.6698803730385761E-2</v>
      </c>
      <c r="M22" s="1">
        <v>0</v>
      </c>
      <c r="O22" s="1">
        <v>203322674871</v>
      </c>
      <c r="Q22" s="1">
        <v>201691800849</v>
      </c>
      <c r="S22" s="1">
        <f t="shared" si="2"/>
        <v>405014475720</v>
      </c>
      <c r="U22" s="5">
        <f t="shared" si="3"/>
        <v>2.4605113674598413E-2</v>
      </c>
    </row>
    <row r="23" spans="1:21" ht="21" x14ac:dyDescent="0.25">
      <c r="A23" s="2" t="s">
        <v>48</v>
      </c>
      <c r="C23" s="1">
        <v>0</v>
      </c>
      <c r="E23" s="1">
        <v>-93557985254</v>
      </c>
      <c r="G23" s="1">
        <v>-2898</v>
      </c>
      <c r="I23" s="1">
        <f t="shared" si="0"/>
        <v>-93557988152</v>
      </c>
      <c r="K23" s="5">
        <f t="shared" si="1"/>
        <v>-2.449464773518889E-2</v>
      </c>
      <c r="M23" s="1">
        <v>0</v>
      </c>
      <c r="O23" s="1">
        <v>234530855840</v>
      </c>
      <c r="Q23" s="1">
        <v>-2898</v>
      </c>
      <c r="S23" s="1">
        <f t="shared" si="2"/>
        <v>234530852942</v>
      </c>
      <c r="U23" s="5">
        <f t="shared" si="3"/>
        <v>1.4248029744072362E-2</v>
      </c>
    </row>
    <row r="24" spans="1:21" ht="21" x14ac:dyDescent="0.25">
      <c r="A24" s="2" t="s">
        <v>97</v>
      </c>
      <c r="C24" s="1">
        <v>0</v>
      </c>
      <c r="E24" s="1">
        <v>-1250208232</v>
      </c>
      <c r="G24" s="1">
        <v>1201661443</v>
      </c>
      <c r="I24" s="1">
        <f t="shared" si="0"/>
        <v>-48546789</v>
      </c>
      <c r="K24" s="5">
        <f t="shared" si="1"/>
        <v>-1.2710154618733351E-5</v>
      </c>
      <c r="M24" s="1">
        <v>0</v>
      </c>
      <c r="O24" s="1">
        <v>509230617</v>
      </c>
      <c r="Q24" s="1">
        <v>1201661443</v>
      </c>
      <c r="S24" s="1">
        <f t="shared" si="2"/>
        <v>1710892060</v>
      </c>
      <c r="U24" s="5">
        <f t="shared" si="3"/>
        <v>1.0393873835356615E-4</v>
      </c>
    </row>
    <row r="25" spans="1:21" ht="21" x14ac:dyDescent="0.25">
      <c r="A25" s="2" t="s">
        <v>55</v>
      </c>
      <c r="C25" s="1">
        <v>0</v>
      </c>
      <c r="E25" s="1">
        <v>245706125906</v>
      </c>
      <c r="G25" s="1">
        <v>8957029557</v>
      </c>
      <c r="I25" s="1">
        <f t="shared" si="0"/>
        <v>254663155463</v>
      </c>
      <c r="K25" s="5">
        <f t="shared" si="1"/>
        <v>6.6673989120665814E-2</v>
      </c>
      <c r="M25" s="1">
        <v>0</v>
      </c>
      <c r="O25" s="1">
        <v>819210177665</v>
      </c>
      <c r="Q25" s="1">
        <v>275530286911</v>
      </c>
      <c r="S25" s="1">
        <f t="shared" si="2"/>
        <v>1094740464576</v>
      </c>
      <c r="U25" s="5">
        <f t="shared" si="3"/>
        <v>6.6506792200921372E-2</v>
      </c>
    </row>
    <row r="26" spans="1:21" ht="21" x14ac:dyDescent="0.25">
      <c r="A26" s="2" t="s">
        <v>58</v>
      </c>
      <c r="C26" s="1">
        <v>0</v>
      </c>
      <c r="E26" s="1">
        <v>-15394481721</v>
      </c>
      <c r="G26" s="1">
        <v>481761133013</v>
      </c>
      <c r="I26" s="1">
        <f t="shared" si="0"/>
        <v>466366651292</v>
      </c>
      <c r="K26" s="5">
        <f t="shared" si="1"/>
        <v>0.12210060374831835</v>
      </c>
      <c r="M26" s="1">
        <v>0</v>
      </c>
      <c r="O26" s="1">
        <v>438759821517</v>
      </c>
      <c r="Q26" s="1">
        <v>715501929669</v>
      </c>
      <c r="S26" s="1">
        <f t="shared" si="2"/>
        <v>1154261751186</v>
      </c>
      <c r="U26" s="5">
        <f t="shared" si="3"/>
        <v>7.012278153190489E-2</v>
      </c>
    </row>
    <row r="27" spans="1:21" ht="21" x14ac:dyDescent="0.25">
      <c r="A27" s="2" t="s">
        <v>41</v>
      </c>
      <c r="C27" s="1">
        <v>0</v>
      </c>
      <c r="E27" s="1">
        <v>0</v>
      </c>
      <c r="G27" s="1">
        <v>0</v>
      </c>
      <c r="I27" s="1">
        <f t="shared" si="0"/>
        <v>0</v>
      </c>
      <c r="K27" s="5">
        <f t="shared" si="1"/>
        <v>0</v>
      </c>
      <c r="M27" s="1">
        <v>0</v>
      </c>
      <c r="O27" s="1">
        <v>0</v>
      </c>
      <c r="Q27" s="1">
        <v>0</v>
      </c>
      <c r="S27" s="1">
        <f t="shared" si="2"/>
        <v>0</v>
      </c>
      <c r="U27" s="5">
        <f t="shared" si="3"/>
        <v>0</v>
      </c>
    </row>
    <row r="28" spans="1:21" ht="21" x14ac:dyDescent="0.25">
      <c r="A28" s="2" t="s">
        <v>26</v>
      </c>
      <c r="C28" s="1">
        <v>0</v>
      </c>
      <c r="E28" s="1">
        <v>0</v>
      </c>
      <c r="G28" s="1">
        <v>479190178988</v>
      </c>
      <c r="I28" s="1">
        <f t="shared" si="0"/>
        <v>479190178988</v>
      </c>
      <c r="K28" s="5">
        <f t="shared" si="1"/>
        <v>0.12545796317684346</v>
      </c>
      <c r="M28" s="1">
        <v>26205319027</v>
      </c>
      <c r="O28" s="1">
        <v>0</v>
      </c>
      <c r="Q28" s="1">
        <v>623176094712</v>
      </c>
      <c r="S28" s="1">
        <f t="shared" si="2"/>
        <v>649381413739</v>
      </c>
      <c r="U28" s="5">
        <f t="shared" si="3"/>
        <v>3.9450697348076304E-2</v>
      </c>
    </row>
    <row r="29" spans="1:21" ht="21" x14ac:dyDescent="0.25">
      <c r="A29" s="2" t="s">
        <v>53</v>
      </c>
      <c r="C29" s="1">
        <v>0</v>
      </c>
      <c r="E29" s="1">
        <v>137263535950</v>
      </c>
      <c r="G29" s="1">
        <v>0</v>
      </c>
      <c r="I29" s="1">
        <f t="shared" si="0"/>
        <v>137263535950</v>
      </c>
      <c r="K29" s="5">
        <f t="shared" si="1"/>
        <v>3.5937305048920204E-2</v>
      </c>
      <c r="M29" s="1">
        <v>0</v>
      </c>
      <c r="O29" s="1">
        <v>149401494101</v>
      </c>
      <c r="Q29" s="1">
        <v>289759060867</v>
      </c>
      <c r="S29" s="1">
        <f t="shared" si="2"/>
        <v>439160554968</v>
      </c>
      <c r="U29" s="5">
        <f t="shared" si="3"/>
        <v>2.6679528817280182E-2</v>
      </c>
    </row>
    <row r="30" spans="1:21" ht="21" x14ac:dyDescent="0.25">
      <c r="A30" s="2" t="s">
        <v>45</v>
      </c>
      <c r="C30" s="1">
        <v>0</v>
      </c>
      <c r="E30" s="1">
        <v>70343404010</v>
      </c>
      <c r="G30" s="1">
        <v>0</v>
      </c>
      <c r="I30" s="1">
        <f t="shared" si="0"/>
        <v>70343404010</v>
      </c>
      <c r="K30" s="5">
        <f t="shared" si="1"/>
        <v>1.8416780178296194E-2</v>
      </c>
      <c r="M30" s="1">
        <v>0</v>
      </c>
      <c r="O30" s="1">
        <v>536276523995</v>
      </c>
      <c r="Q30" s="1">
        <v>11559523786</v>
      </c>
      <c r="S30" s="1">
        <f t="shared" si="2"/>
        <v>547836047781</v>
      </c>
      <c r="U30" s="5">
        <f t="shared" si="3"/>
        <v>3.3281694948634644E-2</v>
      </c>
    </row>
    <row r="31" spans="1:21" ht="21" x14ac:dyDescent="0.25">
      <c r="A31" s="2" t="s">
        <v>134</v>
      </c>
      <c r="C31" s="1">
        <v>0</v>
      </c>
      <c r="E31" s="1">
        <v>0</v>
      </c>
      <c r="G31" s="1">
        <v>0</v>
      </c>
      <c r="I31" s="1">
        <f t="shared" si="0"/>
        <v>0</v>
      </c>
      <c r="K31" s="5">
        <f t="shared" si="1"/>
        <v>0</v>
      </c>
      <c r="M31" s="1">
        <v>0</v>
      </c>
      <c r="O31" s="1">
        <v>0</v>
      </c>
      <c r="Q31" s="1">
        <v>25010284429</v>
      </c>
      <c r="S31" s="1">
        <f t="shared" si="2"/>
        <v>25010284429</v>
      </c>
      <c r="U31" s="5">
        <f t="shared" si="3"/>
        <v>1.5194046837847272E-3</v>
      </c>
    </row>
    <row r="32" spans="1:21" ht="21" x14ac:dyDescent="0.25">
      <c r="A32" s="2" t="s">
        <v>135</v>
      </c>
      <c r="C32" s="1">
        <v>0</v>
      </c>
      <c r="E32" s="1">
        <v>0</v>
      </c>
      <c r="G32" s="1">
        <v>0</v>
      </c>
      <c r="I32" s="1">
        <f t="shared" si="0"/>
        <v>0</v>
      </c>
      <c r="K32" s="5">
        <f t="shared" si="1"/>
        <v>0</v>
      </c>
      <c r="M32" s="1">
        <v>0</v>
      </c>
      <c r="O32" s="1">
        <v>0</v>
      </c>
      <c r="Q32" s="1">
        <v>777941487</v>
      </c>
      <c r="S32" s="1">
        <f t="shared" si="2"/>
        <v>777941487</v>
      </c>
      <c r="U32" s="5">
        <f t="shared" si="3"/>
        <v>4.726087551758068E-5</v>
      </c>
    </row>
    <row r="33" spans="1:21" ht="21" x14ac:dyDescent="0.25">
      <c r="A33" s="2" t="s">
        <v>23</v>
      </c>
      <c r="C33" s="1">
        <v>0</v>
      </c>
      <c r="E33" s="1">
        <v>0</v>
      </c>
      <c r="G33" s="1">
        <v>0</v>
      </c>
      <c r="I33" s="1">
        <f t="shared" si="0"/>
        <v>0</v>
      </c>
      <c r="K33" s="5">
        <f t="shared" si="1"/>
        <v>0</v>
      </c>
      <c r="M33" s="1">
        <v>0</v>
      </c>
      <c r="O33" s="1">
        <v>0</v>
      </c>
      <c r="Q33" s="1">
        <v>211912124519</v>
      </c>
      <c r="S33" s="1">
        <f t="shared" si="2"/>
        <v>211912124519</v>
      </c>
      <c r="U33" s="5">
        <f t="shared" si="3"/>
        <v>1.2873914947228565E-2</v>
      </c>
    </row>
    <row r="34" spans="1:21" ht="21" x14ac:dyDescent="0.25">
      <c r="A34" s="2" t="s">
        <v>85</v>
      </c>
      <c r="C34" s="1">
        <v>0</v>
      </c>
      <c r="E34" s="1">
        <v>0</v>
      </c>
      <c r="G34" s="1">
        <v>0</v>
      </c>
      <c r="I34" s="1">
        <f t="shared" si="0"/>
        <v>0</v>
      </c>
      <c r="K34" s="5">
        <f t="shared" si="1"/>
        <v>0</v>
      </c>
      <c r="M34" s="1">
        <v>0</v>
      </c>
      <c r="O34" s="1">
        <v>0</v>
      </c>
      <c r="Q34" s="1">
        <v>2382551261</v>
      </c>
      <c r="S34" s="1">
        <f t="shared" si="2"/>
        <v>2382551261</v>
      </c>
      <c r="U34" s="5">
        <f t="shared" si="3"/>
        <v>1.447428379152324E-4</v>
      </c>
    </row>
    <row r="35" spans="1:21" ht="21" x14ac:dyDescent="0.25">
      <c r="A35" s="2" t="s">
        <v>18</v>
      </c>
      <c r="C35" s="1">
        <v>0</v>
      </c>
      <c r="E35" s="1">
        <v>0</v>
      </c>
      <c r="G35" s="1">
        <v>0</v>
      </c>
      <c r="I35" s="1">
        <f t="shared" si="0"/>
        <v>0</v>
      </c>
      <c r="K35" s="5">
        <f t="shared" si="1"/>
        <v>0</v>
      </c>
      <c r="M35" s="1">
        <v>0</v>
      </c>
      <c r="O35" s="1">
        <v>0</v>
      </c>
      <c r="Q35" s="1">
        <v>27430625413</v>
      </c>
      <c r="S35" s="1">
        <f t="shared" si="2"/>
        <v>27430625413</v>
      </c>
      <c r="U35" s="5">
        <f t="shared" si="3"/>
        <v>1.6664432925572693E-3</v>
      </c>
    </row>
    <row r="36" spans="1:21" ht="21" x14ac:dyDescent="0.25">
      <c r="A36" s="2" t="s">
        <v>136</v>
      </c>
      <c r="C36" s="1">
        <v>0</v>
      </c>
      <c r="E36" s="1">
        <v>0</v>
      </c>
      <c r="G36" s="1">
        <v>0</v>
      </c>
      <c r="I36" s="1">
        <f t="shared" si="0"/>
        <v>0</v>
      </c>
      <c r="K36" s="5">
        <f t="shared" si="1"/>
        <v>0</v>
      </c>
      <c r="M36" s="1">
        <v>0</v>
      </c>
      <c r="O36" s="1">
        <v>0</v>
      </c>
      <c r="Q36" s="1">
        <v>58079832046</v>
      </c>
      <c r="S36" s="1">
        <f t="shared" si="2"/>
        <v>58079832046</v>
      </c>
      <c r="U36" s="5">
        <f t="shared" si="3"/>
        <v>3.5284192426775656E-3</v>
      </c>
    </row>
    <row r="37" spans="1:21" ht="21" x14ac:dyDescent="0.25">
      <c r="A37" s="2" t="s">
        <v>150</v>
      </c>
      <c r="C37" s="1">
        <v>0</v>
      </c>
      <c r="E37" s="1">
        <v>0</v>
      </c>
      <c r="G37" s="1">
        <v>0</v>
      </c>
      <c r="I37" s="1">
        <f t="shared" si="0"/>
        <v>0</v>
      </c>
      <c r="K37" s="5">
        <f t="shared" si="1"/>
        <v>0</v>
      </c>
      <c r="M37" s="1">
        <v>0</v>
      </c>
      <c r="O37" s="1">
        <v>0</v>
      </c>
      <c r="Q37" s="1">
        <v>49763998</v>
      </c>
      <c r="S37" s="1">
        <f t="shared" si="2"/>
        <v>49763998</v>
      </c>
      <c r="U37" s="5">
        <f t="shared" si="3"/>
        <v>3.0232223811649397E-6</v>
      </c>
    </row>
    <row r="38" spans="1:21" ht="21" x14ac:dyDescent="0.25">
      <c r="A38" s="2" t="s">
        <v>39</v>
      </c>
      <c r="C38" s="1">
        <v>0</v>
      </c>
      <c r="E38" s="1">
        <v>59538736421</v>
      </c>
      <c r="G38" s="1">
        <v>0</v>
      </c>
      <c r="I38" s="1">
        <f t="shared" si="0"/>
        <v>59538736421</v>
      </c>
      <c r="K38" s="5">
        <f t="shared" si="1"/>
        <v>1.5587983495982005E-2</v>
      </c>
      <c r="M38" s="1">
        <v>0</v>
      </c>
      <c r="O38" s="1">
        <v>146543710458</v>
      </c>
      <c r="Q38" s="1">
        <v>12097513137</v>
      </c>
      <c r="S38" s="1">
        <f t="shared" si="2"/>
        <v>158641223595</v>
      </c>
      <c r="U38" s="5">
        <f t="shared" si="3"/>
        <v>9.6376440202371912E-3</v>
      </c>
    </row>
    <row r="39" spans="1:21" ht="21" x14ac:dyDescent="0.25">
      <c r="A39" s="2" t="s">
        <v>151</v>
      </c>
      <c r="C39" s="1">
        <v>0</v>
      </c>
      <c r="E39" s="1">
        <v>0</v>
      </c>
      <c r="G39" s="1">
        <v>0</v>
      </c>
      <c r="I39" s="1">
        <f t="shared" si="0"/>
        <v>0</v>
      </c>
      <c r="K39" s="5">
        <f t="shared" si="1"/>
        <v>0</v>
      </c>
      <c r="M39" s="1">
        <v>0</v>
      </c>
      <c r="O39" s="1">
        <v>0</v>
      </c>
      <c r="Q39" s="1">
        <v>43806836069</v>
      </c>
      <c r="S39" s="1">
        <f t="shared" si="2"/>
        <v>43806836069</v>
      </c>
      <c r="U39" s="5">
        <f t="shared" si="3"/>
        <v>2.6613176708958218E-3</v>
      </c>
    </row>
    <row r="40" spans="1:21" ht="21" x14ac:dyDescent="0.25">
      <c r="A40" s="2" t="s">
        <v>152</v>
      </c>
      <c r="C40" s="1">
        <v>0</v>
      </c>
      <c r="E40" s="1">
        <v>0</v>
      </c>
      <c r="G40" s="1">
        <v>0</v>
      </c>
      <c r="I40" s="1">
        <f t="shared" si="0"/>
        <v>0</v>
      </c>
      <c r="K40" s="5">
        <f t="shared" si="1"/>
        <v>0</v>
      </c>
      <c r="M40" s="1">
        <v>0</v>
      </c>
      <c r="O40" s="1">
        <v>0</v>
      </c>
      <c r="Q40" s="1">
        <v>12565074982</v>
      </c>
      <c r="S40" s="1">
        <f t="shared" si="2"/>
        <v>12565074982</v>
      </c>
      <c r="U40" s="5">
        <f t="shared" si="3"/>
        <v>7.6334332917942101E-4</v>
      </c>
    </row>
    <row r="41" spans="1:21" ht="21" x14ac:dyDescent="0.25">
      <c r="A41" s="2" t="s">
        <v>56</v>
      </c>
      <c r="C41" s="1">
        <v>0</v>
      </c>
      <c r="E41" s="1">
        <v>33919588677</v>
      </c>
      <c r="G41" s="1">
        <v>0</v>
      </c>
      <c r="I41" s="1">
        <f t="shared" si="0"/>
        <v>33919588677</v>
      </c>
      <c r="K41" s="5">
        <f t="shared" si="1"/>
        <v>8.8805712091176003E-3</v>
      </c>
      <c r="M41" s="1">
        <v>0</v>
      </c>
      <c r="O41" s="1">
        <v>76362321438</v>
      </c>
      <c r="Q41" s="1">
        <v>24016664818</v>
      </c>
      <c r="S41" s="1">
        <f t="shared" si="2"/>
        <v>100378986256</v>
      </c>
      <c r="U41" s="5">
        <f t="shared" si="3"/>
        <v>6.0981434379084069E-3</v>
      </c>
    </row>
    <row r="42" spans="1:21" ht="21" x14ac:dyDescent="0.25">
      <c r="A42" s="2" t="s">
        <v>83</v>
      </c>
      <c r="C42" s="1">
        <v>0</v>
      </c>
      <c r="E42" s="1">
        <v>-25066247320</v>
      </c>
      <c r="G42" s="1">
        <v>0</v>
      </c>
      <c r="I42" s="1">
        <f t="shared" si="0"/>
        <v>-25066247320</v>
      </c>
      <c r="K42" s="5">
        <f t="shared" si="1"/>
        <v>-6.5626560625587516E-3</v>
      </c>
      <c r="M42" s="1">
        <v>0</v>
      </c>
      <c r="O42" s="1">
        <v>71819776577</v>
      </c>
      <c r="Q42" s="1">
        <v>4832413454</v>
      </c>
      <c r="S42" s="1">
        <f t="shared" si="2"/>
        <v>76652190031</v>
      </c>
      <c r="U42" s="5">
        <f t="shared" si="3"/>
        <v>4.6567121971797217E-3</v>
      </c>
    </row>
    <row r="43" spans="1:21" ht="21" x14ac:dyDescent="0.25">
      <c r="A43" s="2" t="s">
        <v>35</v>
      </c>
      <c r="C43" s="1">
        <v>0</v>
      </c>
      <c r="E43" s="1">
        <v>0</v>
      </c>
      <c r="G43" s="1">
        <v>0</v>
      </c>
      <c r="I43" s="1">
        <f t="shared" si="0"/>
        <v>0</v>
      </c>
      <c r="K43" s="5">
        <f t="shared" si="1"/>
        <v>0</v>
      </c>
      <c r="M43" s="1">
        <v>0</v>
      </c>
      <c r="O43" s="1">
        <v>0</v>
      </c>
      <c r="Q43" s="1">
        <v>114088824012</v>
      </c>
      <c r="S43" s="1">
        <f t="shared" si="2"/>
        <v>114088824012</v>
      </c>
      <c r="U43" s="5">
        <f t="shared" si="3"/>
        <v>6.9310324743977842E-3</v>
      </c>
    </row>
    <row r="44" spans="1:21" ht="21" x14ac:dyDescent="0.25">
      <c r="A44" s="2" t="s">
        <v>153</v>
      </c>
      <c r="C44" s="1">
        <v>0</v>
      </c>
      <c r="E44" s="1">
        <v>0</v>
      </c>
      <c r="G44" s="1">
        <v>0</v>
      </c>
      <c r="I44" s="1">
        <f t="shared" si="0"/>
        <v>0</v>
      </c>
      <c r="K44" s="5">
        <f t="shared" si="1"/>
        <v>0</v>
      </c>
      <c r="M44" s="1">
        <v>0</v>
      </c>
      <c r="O44" s="1">
        <v>0</v>
      </c>
      <c r="Q44" s="1">
        <v>41155658468</v>
      </c>
      <c r="S44" s="1">
        <f t="shared" si="2"/>
        <v>41155658468</v>
      </c>
      <c r="U44" s="5">
        <f t="shared" si="3"/>
        <v>2.5002554616298709E-3</v>
      </c>
    </row>
    <row r="45" spans="1:21" ht="21" x14ac:dyDescent="0.25">
      <c r="A45" s="2" t="s">
        <v>90</v>
      </c>
      <c r="C45" s="1">
        <v>0</v>
      </c>
      <c r="E45" s="1">
        <v>54928652633</v>
      </c>
      <c r="G45" s="1">
        <v>0</v>
      </c>
      <c r="I45" s="1">
        <f t="shared" si="0"/>
        <v>54928652633</v>
      </c>
      <c r="K45" s="5">
        <f t="shared" si="1"/>
        <v>1.4381006083927093E-2</v>
      </c>
      <c r="M45" s="1">
        <v>0</v>
      </c>
      <c r="O45" s="1">
        <v>123564686143</v>
      </c>
      <c r="Q45" s="1">
        <v>25687358251</v>
      </c>
      <c r="S45" s="1">
        <f t="shared" si="2"/>
        <v>149252044394</v>
      </c>
      <c r="U45" s="5">
        <f t="shared" si="3"/>
        <v>9.0672401571626933E-3</v>
      </c>
    </row>
    <row r="46" spans="1:21" ht="21" x14ac:dyDescent="0.25">
      <c r="A46" s="2" t="s">
        <v>137</v>
      </c>
      <c r="C46" s="1">
        <v>0</v>
      </c>
      <c r="E46" s="1">
        <v>6570293</v>
      </c>
      <c r="G46" s="1">
        <v>0</v>
      </c>
      <c r="I46" s="1">
        <f t="shared" si="0"/>
        <v>6570293</v>
      </c>
      <c r="K46" s="5">
        <f t="shared" si="1"/>
        <v>1.7201846227230684E-6</v>
      </c>
      <c r="M46" s="1">
        <v>0</v>
      </c>
      <c r="O46" s="1">
        <v>6570293</v>
      </c>
      <c r="Q46" s="1">
        <v>143811671453</v>
      </c>
      <c r="S46" s="1">
        <f t="shared" si="2"/>
        <v>143818241746</v>
      </c>
      <c r="U46" s="5">
        <f t="shared" si="3"/>
        <v>8.7371301491149696E-3</v>
      </c>
    </row>
    <row r="47" spans="1:21" ht="21" x14ac:dyDescent="0.25">
      <c r="A47" s="2" t="s">
        <v>138</v>
      </c>
      <c r="C47" s="1">
        <v>0</v>
      </c>
      <c r="E47" s="1">
        <v>0</v>
      </c>
      <c r="G47" s="1">
        <v>0</v>
      </c>
      <c r="I47" s="1">
        <f t="shared" si="0"/>
        <v>0</v>
      </c>
      <c r="K47" s="5">
        <f t="shared" si="1"/>
        <v>0</v>
      </c>
      <c r="M47" s="1">
        <v>0</v>
      </c>
      <c r="O47" s="1">
        <v>0</v>
      </c>
      <c r="Q47" s="1">
        <v>27070873671</v>
      </c>
      <c r="S47" s="1">
        <f t="shared" si="2"/>
        <v>27070873671</v>
      </c>
      <c r="U47" s="5">
        <f t="shared" si="3"/>
        <v>1.6445879440766776E-3</v>
      </c>
    </row>
    <row r="48" spans="1:21" ht="21" x14ac:dyDescent="0.25">
      <c r="A48" s="2" t="s">
        <v>139</v>
      </c>
      <c r="C48" s="1">
        <v>0</v>
      </c>
      <c r="E48" s="1">
        <v>0</v>
      </c>
      <c r="G48" s="1">
        <v>0</v>
      </c>
      <c r="I48" s="1">
        <f t="shared" si="0"/>
        <v>0</v>
      </c>
      <c r="K48" s="5">
        <f t="shared" si="1"/>
        <v>0</v>
      </c>
      <c r="M48" s="1">
        <v>0</v>
      </c>
      <c r="O48" s="1">
        <v>0</v>
      </c>
      <c r="Q48" s="1">
        <v>20400436849</v>
      </c>
      <c r="S48" s="1">
        <f t="shared" si="2"/>
        <v>20400436849</v>
      </c>
      <c r="U48" s="5">
        <f t="shared" si="3"/>
        <v>1.2393509313186363E-3</v>
      </c>
    </row>
    <row r="49" spans="1:21" ht="21" x14ac:dyDescent="0.25">
      <c r="A49" s="2" t="s">
        <v>76</v>
      </c>
      <c r="C49" s="1">
        <v>0</v>
      </c>
      <c r="E49" s="1">
        <v>0</v>
      </c>
      <c r="G49" s="1">
        <v>0</v>
      </c>
      <c r="I49" s="1">
        <f t="shared" si="0"/>
        <v>0</v>
      </c>
      <c r="K49" s="5">
        <f t="shared" si="1"/>
        <v>0</v>
      </c>
      <c r="M49" s="1">
        <v>0</v>
      </c>
      <c r="O49" s="1">
        <v>0</v>
      </c>
      <c r="Q49" s="1">
        <v>52482005776</v>
      </c>
      <c r="S49" s="1">
        <f t="shared" si="2"/>
        <v>52482005776</v>
      </c>
      <c r="U49" s="5">
        <f t="shared" si="3"/>
        <v>3.188344603470783E-3</v>
      </c>
    </row>
    <row r="50" spans="1:21" ht="21" x14ac:dyDescent="0.25">
      <c r="A50" s="2" t="s">
        <v>144</v>
      </c>
      <c r="C50" s="1">
        <v>0</v>
      </c>
      <c r="E50" s="1">
        <v>0</v>
      </c>
      <c r="G50" s="1">
        <v>0</v>
      </c>
      <c r="I50" s="1">
        <f t="shared" si="0"/>
        <v>0</v>
      </c>
      <c r="K50" s="5">
        <f t="shared" si="1"/>
        <v>0</v>
      </c>
      <c r="M50" s="1">
        <v>0</v>
      </c>
      <c r="O50" s="1">
        <v>0</v>
      </c>
      <c r="Q50" s="1">
        <v>2913824197</v>
      </c>
      <c r="S50" s="1">
        <f t="shared" si="2"/>
        <v>2913824197</v>
      </c>
      <c r="U50" s="5">
        <f t="shared" si="3"/>
        <v>1.7701830401870762E-4</v>
      </c>
    </row>
    <row r="51" spans="1:21" ht="21" x14ac:dyDescent="0.25">
      <c r="A51" s="2" t="s">
        <v>86</v>
      </c>
      <c r="C51" s="1">
        <v>0</v>
      </c>
      <c r="E51" s="1">
        <v>0</v>
      </c>
      <c r="G51" s="1">
        <v>0</v>
      </c>
      <c r="I51" s="1">
        <f t="shared" si="0"/>
        <v>0</v>
      </c>
      <c r="K51" s="5">
        <f t="shared" si="1"/>
        <v>0</v>
      </c>
      <c r="M51" s="1">
        <v>0</v>
      </c>
      <c r="O51" s="1">
        <v>0</v>
      </c>
      <c r="Q51" s="1">
        <v>42513455955</v>
      </c>
      <c r="S51" s="1">
        <f t="shared" si="2"/>
        <v>42513455955</v>
      </c>
      <c r="U51" s="5">
        <f t="shared" si="3"/>
        <v>2.5827432824795525E-3</v>
      </c>
    </row>
    <row r="52" spans="1:21" ht="21" x14ac:dyDescent="0.25">
      <c r="A52" s="2" t="s">
        <v>154</v>
      </c>
      <c r="C52" s="1">
        <v>0</v>
      </c>
      <c r="E52" s="1">
        <v>0</v>
      </c>
      <c r="G52" s="1">
        <v>0</v>
      </c>
      <c r="I52" s="1">
        <f t="shared" si="0"/>
        <v>0</v>
      </c>
      <c r="K52" s="5">
        <f t="shared" si="1"/>
        <v>0</v>
      </c>
      <c r="M52" s="1">
        <v>0</v>
      </c>
      <c r="O52" s="1">
        <v>0</v>
      </c>
      <c r="Q52" s="1">
        <v>12967440894</v>
      </c>
      <c r="S52" s="1">
        <f t="shared" si="2"/>
        <v>12967440894</v>
      </c>
      <c r="U52" s="5">
        <f t="shared" si="3"/>
        <v>7.8778753944114971E-4</v>
      </c>
    </row>
    <row r="53" spans="1:21" ht="21" x14ac:dyDescent="0.25">
      <c r="A53" s="2" t="s">
        <v>87</v>
      </c>
      <c r="C53" s="1">
        <v>0</v>
      </c>
      <c r="E53" s="1">
        <v>4992210569</v>
      </c>
      <c r="G53" s="1">
        <v>0</v>
      </c>
      <c r="I53" s="1">
        <f t="shared" si="0"/>
        <v>4992210569</v>
      </c>
      <c r="K53" s="5">
        <f t="shared" si="1"/>
        <v>1.3070229674977021E-3</v>
      </c>
      <c r="M53" s="1">
        <v>0</v>
      </c>
      <c r="O53" s="1">
        <v>15952737084</v>
      </c>
      <c r="Q53" s="1">
        <v>6988944365</v>
      </c>
      <c r="S53" s="1">
        <f t="shared" si="2"/>
        <v>22941681449</v>
      </c>
      <c r="U53" s="5">
        <f t="shared" si="3"/>
        <v>1.3937345793272741E-3</v>
      </c>
    </row>
    <row r="54" spans="1:21" ht="21" x14ac:dyDescent="0.25">
      <c r="A54" s="2" t="s">
        <v>62</v>
      </c>
      <c r="C54" s="1">
        <v>0</v>
      </c>
      <c r="E54" s="1">
        <v>0</v>
      </c>
      <c r="G54" s="1">
        <v>0</v>
      </c>
      <c r="I54" s="1">
        <f t="shared" si="0"/>
        <v>0</v>
      </c>
      <c r="K54" s="5">
        <f t="shared" si="1"/>
        <v>0</v>
      </c>
      <c r="M54" s="1">
        <v>0</v>
      </c>
      <c r="O54" s="1">
        <v>0</v>
      </c>
      <c r="Q54" s="1">
        <v>44312126496</v>
      </c>
      <c r="S54" s="1">
        <f t="shared" si="2"/>
        <v>44312126496</v>
      </c>
      <c r="U54" s="5">
        <f t="shared" si="3"/>
        <v>2.6920146685103382E-3</v>
      </c>
    </row>
    <row r="55" spans="1:21" ht="21" x14ac:dyDescent="0.25">
      <c r="A55" s="2" t="s">
        <v>49</v>
      </c>
      <c r="C55" s="1">
        <v>0</v>
      </c>
      <c r="E55" s="1">
        <v>-225110072355</v>
      </c>
      <c r="G55" s="1">
        <v>0</v>
      </c>
      <c r="I55" s="1">
        <f t="shared" si="0"/>
        <v>-225110072355</v>
      </c>
      <c r="K55" s="5">
        <f t="shared" si="1"/>
        <v>-5.8936623509050254E-2</v>
      </c>
      <c r="M55" s="1">
        <v>304458850190</v>
      </c>
      <c r="O55" s="1">
        <v>509773627257</v>
      </c>
      <c r="Q55" s="1">
        <v>2574589658</v>
      </c>
      <c r="S55" s="1">
        <f t="shared" si="2"/>
        <v>816807067105</v>
      </c>
      <c r="U55" s="5">
        <f t="shared" si="3"/>
        <v>4.9622005980418389E-2</v>
      </c>
    </row>
    <row r="56" spans="1:21" ht="21" x14ac:dyDescent="0.25">
      <c r="A56" s="2" t="s">
        <v>84</v>
      </c>
      <c r="C56" s="1">
        <v>0</v>
      </c>
      <c r="E56" s="1">
        <v>32899941888</v>
      </c>
      <c r="G56" s="1">
        <v>0</v>
      </c>
      <c r="I56" s="1">
        <f t="shared" si="0"/>
        <v>32899941888</v>
      </c>
      <c r="K56" s="5">
        <f t="shared" si="1"/>
        <v>8.6136149672807836E-3</v>
      </c>
      <c r="M56" s="1">
        <v>0</v>
      </c>
      <c r="O56" s="1">
        <v>283097265320</v>
      </c>
      <c r="Q56" s="1">
        <v>17142549473</v>
      </c>
      <c r="S56" s="1">
        <f t="shared" si="2"/>
        <v>300239814793</v>
      </c>
      <c r="U56" s="5">
        <f t="shared" si="3"/>
        <v>1.8239927744531578E-2</v>
      </c>
    </row>
    <row r="57" spans="1:21" ht="21" x14ac:dyDescent="0.25">
      <c r="A57" s="2" t="s">
        <v>61</v>
      </c>
      <c r="C57" s="1">
        <v>0</v>
      </c>
      <c r="E57" s="1">
        <v>5397972890</v>
      </c>
      <c r="G57" s="1">
        <v>0</v>
      </c>
      <c r="I57" s="1">
        <f t="shared" si="0"/>
        <v>5397972890</v>
      </c>
      <c r="K57" s="5">
        <f t="shared" si="1"/>
        <v>1.4132566019892875E-3</v>
      </c>
      <c r="M57" s="1">
        <v>0</v>
      </c>
      <c r="O57" s="1">
        <v>82405974261</v>
      </c>
      <c r="Q57" s="1">
        <v>1815441861</v>
      </c>
      <c r="S57" s="1">
        <f t="shared" si="2"/>
        <v>84221416122</v>
      </c>
      <c r="U57" s="5">
        <f t="shared" si="3"/>
        <v>5.1165517327091785E-3</v>
      </c>
    </row>
    <row r="58" spans="1:21" ht="21" x14ac:dyDescent="0.25">
      <c r="A58" s="2" t="s">
        <v>145</v>
      </c>
      <c r="C58" s="1">
        <v>0</v>
      </c>
      <c r="E58" s="1">
        <v>0</v>
      </c>
      <c r="G58" s="1">
        <v>0</v>
      </c>
      <c r="I58" s="1">
        <f t="shared" si="0"/>
        <v>0</v>
      </c>
      <c r="K58" s="5">
        <f t="shared" si="1"/>
        <v>0</v>
      </c>
      <c r="M58" s="1">
        <v>0</v>
      </c>
      <c r="O58" s="1">
        <v>0</v>
      </c>
      <c r="Q58" s="1">
        <v>26922997163</v>
      </c>
      <c r="S58" s="1">
        <f t="shared" si="2"/>
        <v>26922997163</v>
      </c>
      <c r="U58" s="5">
        <f t="shared" si="3"/>
        <v>1.635604269400175E-3</v>
      </c>
    </row>
    <row r="59" spans="1:21" ht="21" x14ac:dyDescent="0.25">
      <c r="A59" s="2" t="s">
        <v>28</v>
      </c>
      <c r="C59" s="1">
        <v>0</v>
      </c>
      <c r="E59" s="1">
        <v>10240821762</v>
      </c>
      <c r="G59" s="1">
        <v>0</v>
      </c>
      <c r="I59" s="1">
        <f t="shared" si="0"/>
        <v>10240821762</v>
      </c>
      <c r="K59" s="5">
        <f t="shared" si="1"/>
        <v>2.6811748150409971E-3</v>
      </c>
      <c r="M59" s="1">
        <v>0</v>
      </c>
      <c r="O59" s="1">
        <v>48665639038</v>
      </c>
      <c r="Q59" s="1">
        <v>17788805907</v>
      </c>
      <c r="S59" s="1">
        <f t="shared" si="2"/>
        <v>66454444945</v>
      </c>
      <c r="U59" s="5">
        <f t="shared" si="3"/>
        <v>4.0371869897916418E-3</v>
      </c>
    </row>
    <row r="60" spans="1:21" ht="21" x14ac:dyDescent="0.25">
      <c r="A60" s="2" t="s">
        <v>146</v>
      </c>
      <c r="C60" s="1">
        <v>0</v>
      </c>
      <c r="E60" s="1">
        <v>0</v>
      </c>
      <c r="G60" s="1">
        <v>0</v>
      </c>
      <c r="I60" s="1">
        <f t="shared" si="0"/>
        <v>0</v>
      </c>
      <c r="K60" s="5">
        <f t="shared" si="1"/>
        <v>0</v>
      </c>
      <c r="M60" s="1">
        <v>0</v>
      </c>
      <c r="O60" s="1">
        <v>0</v>
      </c>
      <c r="Q60" s="1">
        <v>10687876268</v>
      </c>
      <c r="S60" s="1">
        <f t="shared" si="2"/>
        <v>10687876268</v>
      </c>
      <c r="U60" s="5">
        <f t="shared" si="3"/>
        <v>6.4930126274298158E-4</v>
      </c>
    </row>
    <row r="61" spans="1:21" ht="21" x14ac:dyDescent="0.25">
      <c r="A61" s="2" t="s">
        <v>38</v>
      </c>
      <c r="C61" s="1">
        <v>0</v>
      </c>
      <c r="E61" s="1">
        <v>-9643302205</v>
      </c>
      <c r="G61" s="1">
        <v>0</v>
      </c>
      <c r="I61" s="1">
        <f t="shared" si="0"/>
        <v>-9643302205</v>
      </c>
      <c r="K61" s="5">
        <f t="shared" si="1"/>
        <v>-2.5247367454255781E-3</v>
      </c>
      <c r="M61" s="1">
        <v>0</v>
      </c>
      <c r="O61" s="1">
        <v>25128987670</v>
      </c>
      <c r="Q61" s="1">
        <v>57843957072</v>
      </c>
      <c r="S61" s="1">
        <f t="shared" si="2"/>
        <v>82972944742</v>
      </c>
      <c r="U61" s="5">
        <f t="shared" si="3"/>
        <v>5.0407056035806485E-3</v>
      </c>
    </row>
    <row r="62" spans="1:21" ht="21" x14ac:dyDescent="0.25">
      <c r="A62" s="2" t="s">
        <v>34</v>
      </c>
      <c r="C62" s="1">
        <v>0</v>
      </c>
      <c r="E62" s="1">
        <v>0</v>
      </c>
      <c r="G62" s="1">
        <v>0</v>
      </c>
      <c r="I62" s="1">
        <f t="shared" si="0"/>
        <v>0</v>
      </c>
      <c r="K62" s="5">
        <f t="shared" si="1"/>
        <v>0</v>
      </c>
      <c r="M62" s="1">
        <v>0</v>
      </c>
      <c r="O62" s="1">
        <v>0</v>
      </c>
      <c r="Q62" s="1">
        <v>66708830420</v>
      </c>
      <c r="S62" s="1">
        <f t="shared" si="2"/>
        <v>66708830420</v>
      </c>
      <c r="U62" s="5">
        <f t="shared" si="3"/>
        <v>4.0526412115658508E-3</v>
      </c>
    </row>
    <row r="63" spans="1:21" ht="21" x14ac:dyDescent="0.25">
      <c r="A63" s="2" t="s">
        <v>30</v>
      </c>
      <c r="C63" s="1">
        <v>0</v>
      </c>
      <c r="E63" s="1">
        <v>-79365626559</v>
      </c>
      <c r="G63" s="1">
        <v>0</v>
      </c>
      <c r="I63" s="1">
        <f t="shared" si="0"/>
        <v>-79365626559</v>
      </c>
      <c r="K63" s="5">
        <f t="shared" si="1"/>
        <v>-2.0778910526451918E-2</v>
      </c>
      <c r="M63" s="1">
        <v>0</v>
      </c>
      <c r="O63" s="1">
        <v>56401749180</v>
      </c>
      <c r="Q63" s="1">
        <v>8484053990</v>
      </c>
      <c r="S63" s="1">
        <f t="shared" si="2"/>
        <v>64885803170</v>
      </c>
      <c r="U63" s="5">
        <f t="shared" si="3"/>
        <v>3.9418901263400703E-3</v>
      </c>
    </row>
    <row r="64" spans="1:21" ht="21" x14ac:dyDescent="0.25">
      <c r="A64" s="2" t="s">
        <v>44</v>
      </c>
      <c r="C64" s="1">
        <v>0</v>
      </c>
      <c r="E64" s="1">
        <v>0</v>
      </c>
      <c r="G64" s="1">
        <v>0</v>
      </c>
      <c r="I64" s="1">
        <f t="shared" si="0"/>
        <v>0</v>
      </c>
      <c r="K64" s="5">
        <f t="shared" si="1"/>
        <v>0</v>
      </c>
      <c r="M64" s="1">
        <v>0</v>
      </c>
      <c r="O64" s="1">
        <v>0</v>
      </c>
      <c r="Q64" s="1">
        <v>-5898293437</v>
      </c>
      <c r="S64" s="1">
        <f t="shared" si="2"/>
        <v>-5898293437</v>
      </c>
      <c r="U64" s="5">
        <f t="shared" si="3"/>
        <v>-3.5832837886973381E-4</v>
      </c>
    </row>
    <row r="65" spans="1:21" ht="21" x14ac:dyDescent="0.25">
      <c r="A65" s="2" t="s">
        <v>59</v>
      </c>
      <c r="C65" s="1">
        <v>0</v>
      </c>
      <c r="E65" s="1">
        <v>-1322120958</v>
      </c>
      <c r="G65" s="1">
        <v>0</v>
      </c>
      <c r="I65" s="1">
        <f t="shared" si="0"/>
        <v>-1322120958</v>
      </c>
      <c r="K65" s="5">
        <f t="shared" si="1"/>
        <v>-3.4614775038670144E-4</v>
      </c>
      <c r="M65" s="1">
        <v>0</v>
      </c>
      <c r="O65" s="1">
        <v>7538476221</v>
      </c>
      <c r="Q65" s="1">
        <v>1676059715</v>
      </c>
      <c r="S65" s="1">
        <f t="shared" si="2"/>
        <v>9214535936</v>
      </c>
      <c r="U65" s="5">
        <f t="shared" si="3"/>
        <v>5.5979407590531259E-4</v>
      </c>
    </row>
    <row r="66" spans="1:21" ht="21" x14ac:dyDescent="0.25">
      <c r="A66" s="2" t="s">
        <v>147</v>
      </c>
      <c r="C66" s="1">
        <v>0</v>
      </c>
      <c r="E66" s="1">
        <v>0</v>
      </c>
      <c r="G66" s="1">
        <v>0</v>
      </c>
      <c r="I66" s="1">
        <f t="shared" si="0"/>
        <v>0</v>
      </c>
      <c r="K66" s="5">
        <f t="shared" si="1"/>
        <v>0</v>
      </c>
      <c r="M66" s="1">
        <v>0</v>
      </c>
      <c r="O66" s="1">
        <v>0</v>
      </c>
      <c r="Q66" s="1">
        <v>1088606272</v>
      </c>
      <c r="S66" s="1">
        <f t="shared" si="2"/>
        <v>1088606272</v>
      </c>
      <c r="U66" s="5">
        <f t="shared" si="3"/>
        <v>6.6134132667293493E-5</v>
      </c>
    </row>
    <row r="67" spans="1:21" ht="21" x14ac:dyDescent="0.25">
      <c r="A67" s="2" t="s">
        <v>148</v>
      </c>
      <c r="C67" s="1">
        <v>0</v>
      </c>
      <c r="E67" s="1">
        <v>0</v>
      </c>
      <c r="G67" s="1">
        <v>0</v>
      </c>
      <c r="I67" s="1">
        <f t="shared" si="0"/>
        <v>0</v>
      </c>
      <c r="K67" s="5">
        <f t="shared" si="1"/>
        <v>0</v>
      </c>
      <c r="M67" s="1">
        <v>0</v>
      </c>
      <c r="O67" s="1">
        <v>0</v>
      </c>
      <c r="Q67" s="1">
        <v>17168137218</v>
      </c>
      <c r="S67" s="1">
        <f t="shared" si="2"/>
        <v>17168137218</v>
      </c>
      <c r="U67" s="5">
        <f t="shared" si="3"/>
        <v>1.0429848638842962E-3</v>
      </c>
    </row>
    <row r="68" spans="1:21" ht="21" x14ac:dyDescent="0.25">
      <c r="A68" s="2" t="s">
        <v>149</v>
      </c>
      <c r="C68" s="1">
        <v>0</v>
      </c>
      <c r="E68" s="1">
        <v>0</v>
      </c>
      <c r="G68" s="1">
        <v>0</v>
      </c>
      <c r="I68" s="1">
        <f t="shared" si="0"/>
        <v>0</v>
      </c>
      <c r="K68" s="5">
        <f t="shared" si="1"/>
        <v>0</v>
      </c>
      <c r="M68" s="1">
        <v>0</v>
      </c>
      <c r="O68" s="1">
        <v>0</v>
      </c>
      <c r="Q68" s="1">
        <v>22704442899</v>
      </c>
      <c r="S68" s="1">
        <f t="shared" si="2"/>
        <v>22704442899</v>
      </c>
      <c r="U68" s="5">
        <f t="shared" si="3"/>
        <v>1.3793220537493428E-3</v>
      </c>
    </row>
    <row r="69" spans="1:21" ht="21" x14ac:dyDescent="0.25">
      <c r="A69" s="2" t="s">
        <v>40</v>
      </c>
      <c r="C69" s="1">
        <v>0</v>
      </c>
      <c r="E69" s="1">
        <v>0</v>
      </c>
      <c r="G69" s="1">
        <v>0</v>
      </c>
      <c r="I69" s="1">
        <f t="shared" si="0"/>
        <v>0</v>
      </c>
      <c r="K69" s="5">
        <f t="shared" si="1"/>
        <v>0</v>
      </c>
      <c r="M69" s="1">
        <v>0</v>
      </c>
      <c r="O69" s="1">
        <v>0</v>
      </c>
      <c r="Q69" s="1">
        <v>16963016379</v>
      </c>
      <c r="S69" s="1">
        <f t="shared" si="2"/>
        <v>16963016379</v>
      </c>
      <c r="U69" s="5">
        <f t="shared" si="3"/>
        <v>1.0305235276526668E-3</v>
      </c>
    </row>
    <row r="70" spans="1:21" ht="21" x14ac:dyDescent="0.25">
      <c r="A70" s="2" t="s">
        <v>16</v>
      </c>
      <c r="C70" s="1">
        <v>0</v>
      </c>
      <c r="E70" s="1">
        <v>317811378003</v>
      </c>
      <c r="G70" s="1">
        <v>0</v>
      </c>
      <c r="I70" s="1">
        <f t="shared" si="0"/>
        <v>317811378003</v>
      </c>
      <c r="K70" s="5">
        <f t="shared" si="1"/>
        <v>8.3206981083977394E-2</v>
      </c>
      <c r="M70" s="1">
        <v>0</v>
      </c>
      <c r="O70" s="1">
        <v>791076624158</v>
      </c>
      <c r="Q70" s="1">
        <v>21004300954</v>
      </c>
      <c r="S70" s="1">
        <f t="shared" si="2"/>
        <v>812080925112</v>
      </c>
      <c r="U70" s="5">
        <f t="shared" si="3"/>
        <v>4.9334887203309662E-2</v>
      </c>
    </row>
    <row r="71" spans="1:21" ht="21" x14ac:dyDescent="0.25">
      <c r="A71" s="2" t="s">
        <v>91</v>
      </c>
      <c r="C71" s="1">
        <v>0</v>
      </c>
      <c r="E71" s="1">
        <v>0</v>
      </c>
      <c r="G71" s="1">
        <v>0</v>
      </c>
      <c r="I71" s="1">
        <f t="shared" si="0"/>
        <v>0</v>
      </c>
      <c r="K71" s="5">
        <f t="shared" si="1"/>
        <v>0</v>
      </c>
      <c r="M71" s="1">
        <v>0</v>
      </c>
      <c r="O71" s="1">
        <v>0</v>
      </c>
      <c r="Q71" s="1">
        <v>158233754446</v>
      </c>
      <c r="S71" s="1">
        <f t="shared" si="2"/>
        <v>158233754446</v>
      </c>
      <c r="U71" s="5">
        <f t="shared" si="3"/>
        <v>9.6128897822257871E-3</v>
      </c>
    </row>
    <row r="72" spans="1:21" ht="21" x14ac:dyDescent="0.25">
      <c r="A72" s="2" t="s">
        <v>64</v>
      </c>
      <c r="C72" s="1">
        <v>0</v>
      </c>
      <c r="E72" s="1">
        <v>0</v>
      </c>
      <c r="G72" s="1">
        <v>0</v>
      </c>
      <c r="I72" s="1">
        <f t="shared" si="0"/>
        <v>0</v>
      </c>
      <c r="K72" s="5">
        <f t="shared" si="1"/>
        <v>0</v>
      </c>
      <c r="M72" s="1">
        <v>0</v>
      </c>
      <c r="O72" s="1">
        <v>0</v>
      </c>
      <c r="Q72" s="1">
        <v>55076326716</v>
      </c>
      <c r="S72" s="1">
        <f t="shared" si="2"/>
        <v>55076326716</v>
      </c>
      <c r="U72" s="5">
        <f t="shared" si="3"/>
        <v>3.345952702597643E-3</v>
      </c>
    </row>
    <row r="73" spans="1:21" ht="21" x14ac:dyDescent="0.25">
      <c r="A73" s="2" t="s">
        <v>72</v>
      </c>
      <c r="C73" s="1">
        <v>0</v>
      </c>
      <c r="E73" s="1">
        <v>-2587064898</v>
      </c>
      <c r="G73" s="1">
        <v>0</v>
      </c>
      <c r="I73" s="1">
        <f t="shared" ref="I73:I136" si="4">+G73+E73+C73</f>
        <v>-2587064898</v>
      </c>
      <c r="K73" s="5">
        <f t="shared" ref="K73:K136" si="5">I73/$I$142</f>
        <v>-6.7732584460483323E-4</v>
      </c>
      <c r="M73" s="1">
        <v>0</v>
      </c>
      <c r="O73" s="1">
        <v>37125072949</v>
      </c>
      <c r="Q73" s="1">
        <v>-4970</v>
      </c>
      <c r="S73" s="1">
        <f t="shared" ref="S73:S136" si="6">+Q73+O73+M73</f>
        <v>37125067979</v>
      </c>
      <c r="U73" s="5">
        <f t="shared" ref="U73:U136" si="7">S73/$S$142</f>
        <v>2.2553922700580173E-3</v>
      </c>
    </row>
    <row r="74" spans="1:21" ht="21" x14ac:dyDescent="0.25">
      <c r="A74" s="2" t="s">
        <v>69</v>
      </c>
      <c r="C74" s="1">
        <v>0</v>
      </c>
      <c r="E74" s="1">
        <v>0</v>
      </c>
      <c r="G74" s="1">
        <v>0</v>
      </c>
      <c r="I74" s="1">
        <f t="shared" si="4"/>
        <v>0</v>
      </c>
      <c r="K74" s="5">
        <f t="shared" si="5"/>
        <v>0</v>
      </c>
      <c r="M74" s="1">
        <v>0</v>
      </c>
      <c r="O74" s="1">
        <v>0</v>
      </c>
      <c r="Q74" s="1">
        <v>3701856334</v>
      </c>
      <c r="S74" s="1">
        <f t="shared" si="6"/>
        <v>3701856334</v>
      </c>
      <c r="U74" s="5">
        <f t="shared" si="7"/>
        <v>2.248921985891486E-4</v>
      </c>
    </row>
    <row r="75" spans="1:21" ht="21" x14ac:dyDescent="0.25">
      <c r="A75" s="2" t="s">
        <v>17</v>
      </c>
      <c r="C75" s="1">
        <v>0</v>
      </c>
      <c r="E75" s="1">
        <v>-6307541891</v>
      </c>
      <c r="G75" s="1">
        <v>0</v>
      </c>
      <c r="I75" s="1">
        <f t="shared" si="4"/>
        <v>-6307541891</v>
      </c>
      <c r="K75" s="5">
        <f t="shared" si="5"/>
        <v>-1.6513931065296151E-3</v>
      </c>
      <c r="M75" s="1">
        <v>0</v>
      </c>
      <c r="O75" s="1">
        <v>27017204773</v>
      </c>
      <c r="Q75" s="1">
        <v>22354200987</v>
      </c>
      <c r="S75" s="1">
        <f t="shared" si="6"/>
        <v>49371405760</v>
      </c>
      <c r="U75" s="5">
        <f t="shared" si="7"/>
        <v>2.9993719331635619E-3</v>
      </c>
    </row>
    <row r="76" spans="1:21" ht="21" x14ac:dyDescent="0.25">
      <c r="A76" s="2" t="s">
        <v>140</v>
      </c>
      <c r="C76" s="1">
        <v>0</v>
      </c>
      <c r="E76" s="1">
        <v>0</v>
      </c>
      <c r="G76" s="1">
        <v>0</v>
      </c>
      <c r="I76" s="1">
        <f t="shared" si="4"/>
        <v>0</v>
      </c>
      <c r="K76" s="5">
        <f t="shared" si="5"/>
        <v>0</v>
      </c>
      <c r="M76" s="1">
        <v>0</v>
      </c>
      <c r="O76" s="1">
        <v>0</v>
      </c>
      <c r="Q76" s="1">
        <v>15111769765</v>
      </c>
      <c r="S76" s="1">
        <f t="shared" si="6"/>
        <v>15111769765</v>
      </c>
      <c r="U76" s="5">
        <f t="shared" si="7"/>
        <v>9.1805808232207626E-4</v>
      </c>
    </row>
    <row r="77" spans="1:21" ht="21" x14ac:dyDescent="0.25">
      <c r="A77" s="2" t="s">
        <v>42</v>
      </c>
      <c r="C77" s="1">
        <v>0</v>
      </c>
      <c r="E77" s="1">
        <v>0</v>
      </c>
      <c r="G77" s="1">
        <v>0</v>
      </c>
      <c r="I77" s="1">
        <f t="shared" si="4"/>
        <v>0</v>
      </c>
      <c r="K77" s="5">
        <f t="shared" si="5"/>
        <v>0</v>
      </c>
      <c r="M77" s="1">
        <v>0</v>
      </c>
      <c r="O77" s="1">
        <v>0</v>
      </c>
      <c r="Q77" s="1">
        <v>0</v>
      </c>
      <c r="S77" s="1">
        <f t="shared" si="6"/>
        <v>0</v>
      </c>
      <c r="U77" s="5">
        <f t="shared" si="7"/>
        <v>0</v>
      </c>
    </row>
    <row r="78" spans="1:21" ht="21" x14ac:dyDescent="0.25">
      <c r="A78" s="2" t="s">
        <v>94</v>
      </c>
      <c r="C78" s="1">
        <v>0</v>
      </c>
      <c r="E78" s="1">
        <v>146666566950</v>
      </c>
      <c r="G78" s="1">
        <v>0</v>
      </c>
      <c r="I78" s="1">
        <f t="shared" si="4"/>
        <v>146666566950</v>
      </c>
      <c r="K78" s="5">
        <f t="shared" si="5"/>
        <v>3.8399135797288403E-2</v>
      </c>
      <c r="M78" s="1">
        <v>0</v>
      </c>
      <c r="O78" s="1">
        <v>147777006048</v>
      </c>
      <c r="Q78" s="1">
        <v>91110347</v>
      </c>
      <c r="S78" s="1">
        <f t="shared" si="6"/>
        <v>147868116395</v>
      </c>
      <c r="U78" s="5">
        <f t="shared" si="7"/>
        <v>8.9831648764648366E-3</v>
      </c>
    </row>
    <row r="79" spans="1:21" ht="21" x14ac:dyDescent="0.25">
      <c r="A79" s="2" t="s">
        <v>141</v>
      </c>
      <c r="C79" s="1">
        <v>0</v>
      </c>
      <c r="E79" s="1">
        <v>0</v>
      </c>
      <c r="G79" s="1">
        <v>0</v>
      </c>
      <c r="I79" s="1">
        <f t="shared" si="4"/>
        <v>0</v>
      </c>
      <c r="K79" s="5">
        <f t="shared" si="5"/>
        <v>0</v>
      </c>
      <c r="M79" s="1">
        <v>0</v>
      </c>
      <c r="O79" s="1">
        <v>0</v>
      </c>
      <c r="Q79" s="1">
        <v>16307911738</v>
      </c>
      <c r="S79" s="1">
        <f t="shared" si="6"/>
        <v>16307911738</v>
      </c>
      <c r="U79" s="5">
        <f t="shared" si="7"/>
        <v>9.9072513740523891E-4</v>
      </c>
    </row>
    <row r="80" spans="1:21" ht="21" x14ac:dyDescent="0.25">
      <c r="A80" s="2" t="s">
        <v>142</v>
      </c>
      <c r="C80" s="1">
        <v>0</v>
      </c>
      <c r="E80" s="1">
        <v>0</v>
      </c>
      <c r="G80" s="1">
        <v>0</v>
      </c>
      <c r="I80" s="1">
        <f t="shared" si="4"/>
        <v>0</v>
      </c>
      <c r="K80" s="5">
        <f t="shared" si="5"/>
        <v>0</v>
      </c>
      <c r="M80" s="1">
        <v>0</v>
      </c>
      <c r="O80" s="1">
        <v>0</v>
      </c>
      <c r="Q80" s="1">
        <v>942539131</v>
      </c>
      <c r="S80" s="1">
        <f t="shared" si="6"/>
        <v>942539131</v>
      </c>
      <c r="U80" s="5">
        <f t="shared" si="7"/>
        <v>5.726037919949585E-5</v>
      </c>
    </row>
    <row r="81" spans="1:21" ht="21" x14ac:dyDescent="0.25">
      <c r="A81" s="2" t="s">
        <v>143</v>
      </c>
      <c r="C81" s="1">
        <v>0</v>
      </c>
      <c r="E81" s="1">
        <v>0</v>
      </c>
      <c r="G81" s="1">
        <v>0</v>
      </c>
      <c r="I81" s="1">
        <f t="shared" si="4"/>
        <v>0</v>
      </c>
      <c r="K81" s="5">
        <f t="shared" si="5"/>
        <v>0</v>
      </c>
      <c r="M81" s="1">
        <v>0</v>
      </c>
      <c r="O81" s="1">
        <v>0</v>
      </c>
      <c r="Q81" s="1">
        <v>8489305538</v>
      </c>
      <c r="S81" s="1">
        <f t="shared" si="6"/>
        <v>8489305538</v>
      </c>
      <c r="U81" s="5">
        <f t="shared" si="7"/>
        <v>5.1573546207097482E-4</v>
      </c>
    </row>
    <row r="82" spans="1:21" ht="21" x14ac:dyDescent="0.25">
      <c r="A82" s="2" t="s">
        <v>22</v>
      </c>
      <c r="C82" s="1">
        <v>0</v>
      </c>
      <c r="E82" s="1">
        <v>-271448303281</v>
      </c>
      <c r="G82" s="1">
        <v>0</v>
      </c>
      <c r="I82" s="1">
        <f t="shared" si="4"/>
        <v>-271448303281</v>
      </c>
      <c r="K82" s="5">
        <f t="shared" si="5"/>
        <v>-7.1068550088747046E-2</v>
      </c>
      <c r="M82" s="1">
        <v>0</v>
      </c>
      <c r="O82" s="1">
        <v>241078852084</v>
      </c>
      <c r="Q82" s="1">
        <v>70411153894</v>
      </c>
      <c r="S82" s="1">
        <f t="shared" si="6"/>
        <v>311490005978</v>
      </c>
      <c r="U82" s="5">
        <f t="shared" si="7"/>
        <v>1.8923390310840588E-2</v>
      </c>
    </row>
    <row r="83" spans="1:21" ht="21" x14ac:dyDescent="0.25">
      <c r="A83" s="2" t="s">
        <v>20</v>
      </c>
      <c r="C83" s="1">
        <v>0</v>
      </c>
      <c r="E83" s="1">
        <v>0</v>
      </c>
      <c r="G83" s="1">
        <v>0</v>
      </c>
      <c r="I83" s="1">
        <f t="shared" si="4"/>
        <v>0</v>
      </c>
      <c r="K83" s="5">
        <f t="shared" si="5"/>
        <v>0</v>
      </c>
      <c r="M83" s="1">
        <v>0</v>
      </c>
      <c r="O83" s="1">
        <v>0</v>
      </c>
      <c r="Q83" s="1">
        <v>22230765180</v>
      </c>
      <c r="S83" s="1">
        <f t="shared" si="6"/>
        <v>22230765180</v>
      </c>
      <c r="U83" s="5">
        <f t="shared" si="7"/>
        <v>1.3505455659450479E-3</v>
      </c>
    </row>
    <row r="84" spans="1:21" ht="21" x14ac:dyDescent="0.25">
      <c r="A84" s="2" t="s">
        <v>78</v>
      </c>
      <c r="C84" s="1">
        <v>0</v>
      </c>
      <c r="E84" s="1">
        <v>256395239689</v>
      </c>
      <c r="G84" s="1">
        <v>0</v>
      </c>
      <c r="I84" s="1">
        <f t="shared" si="4"/>
        <v>256395239689</v>
      </c>
      <c r="K84" s="5">
        <f t="shared" si="5"/>
        <v>6.7127470365844141E-2</v>
      </c>
      <c r="M84" s="1">
        <v>0</v>
      </c>
      <c r="O84" s="1">
        <v>644619911862</v>
      </c>
      <c r="Q84" s="1">
        <v>2505006119</v>
      </c>
      <c r="S84" s="1">
        <f t="shared" si="6"/>
        <v>647124917981</v>
      </c>
      <c r="U84" s="5">
        <f t="shared" si="7"/>
        <v>3.9313612532692513E-2</v>
      </c>
    </row>
    <row r="85" spans="1:21" ht="21" x14ac:dyDescent="0.25">
      <c r="A85" s="2" t="s">
        <v>82</v>
      </c>
      <c r="C85" s="1">
        <v>23136446247</v>
      </c>
      <c r="E85" s="1">
        <v>-15897352830</v>
      </c>
      <c r="G85" s="1">
        <v>0</v>
      </c>
      <c r="I85" s="1">
        <f t="shared" si="4"/>
        <v>7239093417</v>
      </c>
      <c r="K85" s="5">
        <f t="shared" si="5"/>
        <v>1.895284910182726E-3</v>
      </c>
      <c r="M85" s="1">
        <v>23136446247</v>
      </c>
      <c r="O85" s="1">
        <v>54278691954</v>
      </c>
      <c r="Q85" s="1">
        <v>0</v>
      </c>
      <c r="S85" s="1">
        <f t="shared" si="6"/>
        <v>77415138201</v>
      </c>
      <c r="U85" s="5">
        <f t="shared" si="7"/>
        <v>4.7030622107620875E-3</v>
      </c>
    </row>
    <row r="86" spans="1:21" ht="21" x14ac:dyDescent="0.25">
      <c r="A86" s="2" t="s">
        <v>19</v>
      </c>
      <c r="C86" s="1">
        <v>43296497139</v>
      </c>
      <c r="E86" s="1">
        <v>-54687485837</v>
      </c>
      <c r="G86" s="1">
        <v>0</v>
      </c>
      <c r="I86" s="1">
        <f t="shared" si="4"/>
        <v>-11390988698</v>
      </c>
      <c r="K86" s="5">
        <f t="shared" si="5"/>
        <v>-2.9823028586262235E-3</v>
      </c>
      <c r="M86" s="1">
        <v>43296497139</v>
      </c>
      <c r="O86" s="1">
        <v>21600775720</v>
      </c>
      <c r="Q86" s="1">
        <v>0</v>
      </c>
      <c r="S86" s="1">
        <f t="shared" si="6"/>
        <v>64897272859</v>
      </c>
      <c r="U86" s="5">
        <f t="shared" si="7"/>
        <v>3.9425869236610935E-3</v>
      </c>
    </row>
    <row r="87" spans="1:21" ht="21" x14ac:dyDescent="0.25">
      <c r="A87" s="2" t="s">
        <v>32</v>
      </c>
      <c r="C87" s="1">
        <v>0</v>
      </c>
      <c r="E87" s="1">
        <v>31526870558</v>
      </c>
      <c r="G87" s="1">
        <v>0</v>
      </c>
      <c r="I87" s="1">
        <f t="shared" si="4"/>
        <v>31526870558</v>
      </c>
      <c r="K87" s="5">
        <f t="shared" si="5"/>
        <v>8.254127774279205E-3</v>
      </c>
      <c r="M87" s="1">
        <v>0</v>
      </c>
      <c r="O87" s="1">
        <v>95659059135</v>
      </c>
      <c r="Q87" s="1">
        <v>0</v>
      </c>
      <c r="S87" s="1">
        <f t="shared" si="6"/>
        <v>95659059135</v>
      </c>
      <c r="U87" s="5">
        <f t="shared" si="7"/>
        <v>5.811402221704785E-3</v>
      </c>
    </row>
    <row r="88" spans="1:21" ht="21" x14ac:dyDescent="0.25">
      <c r="A88" s="2" t="s">
        <v>89</v>
      </c>
      <c r="C88" s="1">
        <v>0</v>
      </c>
      <c r="E88" s="1">
        <v>-1707529968</v>
      </c>
      <c r="G88" s="1">
        <v>0</v>
      </c>
      <c r="I88" s="1">
        <f t="shared" si="4"/>
        <v>-1707529968</v>
      </c>
      <c r="K88" s="5">
        <f t="shared" si="5"/>
        <v>-4.4705263430297752E-4</v>
      </c>
      <c r="M88" s="1">
        <v>0</v>
      </c>
      <c r="O88" s="1">
        <v>30143180877</v>
      </c>
      <c r="Q88" s="1">
        <v>0</v>
      </c>
      <c r="S88" s="1">
        <f t="shared" si="6"/>
        <v>30143180877</v>
      </c>
      <c r="U88" s="5">
        <f t="shared" si="7"/>
        <v>1.8312342803897994E-3</v>
      </c>
    </row>
    <row r="89" spans="1:21" ht="21" x14ac:dyDescent="0.25">
      <c r="A89" s="2" t="s">
        <v>73</v>
      </c>
      <c r="C89" s="1">
        <v>0</v>
      </c>
      <c r="E89" s="1">
        <v>-40140434028</v>
      </c>
      <c r="G89" s="1">
        <v>0</v>
      </c>
      <c r="I89" s="1">
        <f t="shared" si="4"/>
        <v>-40140434028</v>
      </c>
      <c r="K89" s="5">
        <f t="shared" si="5"/>
        <v>-1.0509266080583529E-2</v>
      </c>
      <c r="M89" s="1">
        <v>0</v>
      </c>
      <c r="O89" s="1">
        <v>152937496308</v>
      </c>
      <c r="Q89" s="1">
        <v>0</v>
      </c>
      <c r="S89" s="1">
        <f t="shared" si="6"/>
        <v>152937496308</v>
      </c>
      <c r="U89" s="5">
        <f t="shared" si="7"/>
        <v>9.2911357676221263E-3</v>
      </c>
    </row>
    <row r="90" spans="1:21" ht="21" x14ac:dyDescent="0.25">
      <c r="A90" s="2" t="s">
        <v>80</v>
      </c>
      <c r="C90" s="1">
        <v>0</v>
      </c>
      <c r="E90" s="1">
        <v>146380983074</v>
      </c>
      <c r="G90" s="1">
        <v>0</v>
      </c>
      <c r="I90" s="1">
        <f t="shared" si="4"/>
        <v>146380983074</v>
      </c>
      <c r="K90" s="5">
        <f t="shared" si="5"/>
        <v>3.8324366378026151E-2</v>
      </c>
      <c r="M90" s="1">
        <v>0</v>
      </c>
      <c r="O90" s="1">
        <v>209864814835</v>
      </c>
      <c r="Q90" s="1">
        <v>0</v>
      </c>
      <c r="S90" s="1">
        <f t="shared" si="6"/>
        <v>209864814835</v>
      </c>
      <c r="U90" s="5">
        <f t="shared" si="7"/>
        <v>1.2749538435963442E-2</v>
      </c>
    </row>
    <row r="91" spans="1:21" ht="21" x14ac:dyDescent="0.25">
      <c r="A91" s="2" t="s">
        <v>52</v>
      </c>
      <c r="C91" s="1">
        <v>0</v>
      </c>
      <c r="E91" s="1">
        <v>14417121624</v>
      </c>
      <c r="G91" s="1">
        <v>0</v>
      </c>
      <c r="I91" s="1">
        <f t="shared" si="4"/>
        <v>14417121624</v>
      </c>
      <c r="K91" s="5">
        <f t="shared" si="5"/>
        <v>3.774582187055133E-3</v>
      </c>
      <c r="M91" s="1">
        <v>0</v>
      </c>
      <c r="O91" s="1">
        <v>56779255539</v>
      </c>
      <c r="Q91" s="1">
        <v>0</v>
      </c>
      <c r="S91" s="1">
        <f t="shared" si="6"/>
        <v>56779255539</v>
      </c>
      <c r="U91" s="5">
        <f t="shared" si="7"/>
        <v>3.4494076647818401E-3</v>
      </c>
    </row>
    <row r="92" spans="1:21" ht="21" x14ac:dyDescent="0.25">
      <c r="A92" s="2" t="s">
        <v>65</v>
      </c>
      <c r="C92" s="1">
        <v>0</v>
      </c>
      <c r="E92" s="1">
        <v>9677254940</v>
      </c>
      <c r="G92" s="1">
        <v>0</v>
      </c>
      <c r="I92" s="1">
        <f t="shared" si="4"/>
        <v>9677254940</v>
      </c>
      <c r="K92" s="5">
        <f t="shared" si="5"/>
        <v>2.5336259947553101E-3</v>
      </c>
      <c r="M92" s="1">
        <v>0</v>
      </c>
      <c r="O92" s="1">
        <v>50811950027</v>
      </c>
      <c r="Q92" s="1">
        <v>0</v>
      </c>
      <c r="S92" s="1">
        <f t="shared" si="6"/>
        <v>50811950027</v>
      </c>
      <c r="U92" s="5">
        <f t="shared" si="7"/>
        <v>3.0868867198383227E-3</v>
      </c>
    </row>
    <row r="93" spans="1:21" ht="21" x14ac:dyDescent="0.25">
      <c r="A93" s="2" t="s">
        <v>77</v>
      </c>
      <c r="C93" s="1">
        <v>0</v>
      </c>
      <c r="E93" s="1">
        <v>2222613141</v>
      </c>
      <c r="G93" s="1">
        <v>0</v>
      </c>
      <c r="I93" s="1">
        <f t="shared" si="4"/>
        <v>2222613141</v>
      </c>
      <c r="K93" s="5">
        <f t="shared" si="5"/>
        <v>5.8190783080913123E-4</v>
      </c>
      <c r="M93" s="1">
        <v>0</v>
      </c>
      <c r="O93" s="1">
        <v>23220221061</v>
      </c>
      <c r="Q93" s="1">
        <v>0</v>
      </c>
      <c r="S93" s="1">
        <f t="shared" si="6"/>
        <v>23220221061</v>
      </c>
      <c r="U93" s="5">
        <f t="shared" si="7"/>
        <v>1.4106561938052626E-3</v>
      </c>
    </row>
    <row r="94" spans="1:21" ht="21" x14ac:dyDescent="0.25">
      <c r="A94" s="2" t="s">
        <v>193</v>
      </c>
      <c r="C94" s="1">
        <v>0</v>
      </c>
      <c r="E94" s="1">
        <v>18352121228</v>
      </c>
      <c r="G94" s="1">
        <v>0</v>
      </c>
      <c r="I94" s="1">
        <f t="shared" si="4"/>
        <v>18352121228</v>
      </c>
      <c r="K94" s="5">
        <f t="shared" si="5"/>
        <v>4.8048141431067375E-3</v>
      </c>
      <c r="M94" s="1">
        <v>0</v>
      </c>
      <c r="O94" s="1">
        <v>18352121228</v>
      </c>
      <c r="Q94" s="1">
        <v>0</v>
      </c>
      <c r="S94" s="1">
        <f t="shared" si="6"/>
        <v>18352121228</v>
      </c>
      <c r="U94" s="5">
        <f t="shared" si="7"/>
        <v>1.1149133081779683E-3</v>
      </c>
    </row>
    <row r="95" spans="1:21" ht="21" x14ac:dyDescent="0.25">
      <c r="A95" s="2" t="s">
        <v>74</v>
      </c>
      <c r="C95" s="1">
        <v>0</v>
      </c>
      <c r="E95" s="1">
        <v>118689078773</v>
      </c>
      <c r="G95" s="1">
        <v>0</v>
      </c>
      <c r="I95" s="1">
        <f t="shared" si="4"/>
        <v>118689078773</v>
      </c>
      <c r="K95" s="5">
        <f t="shared" si="5"/>
        <v>3.1074280582385223E-2</v>
      </c>
      <c r="M95" s="1">
        <v>0</v>
      </c>
      <c r="O95" s="1">
        <v>793848715226</v>
      </c>
      <c r="Q95" s="1">
        <v>0</v>
      </c>
      <c r="S95" s="1">
        <f t="shared" si="6"/>
        <v>793848715226</v>
      </c>
      <c r="U95" s="5">
        <f t="shared" si="7"/>
        <v>4.8227258652535833E-2</v>
      </c>
    </row>
    <row r="96" spans="1:21" ht="21" x14ac:dyDescent="0.25">
      <c r="A96" s="2" t="s">
        <v>192</v>
      </c>
      <c r="C96" s="1">
        <v>0</v>
      </c>
      <c r="E96" s="1">
        <v>1163820573</v>
      </c>
      <c r="G96" s="1">
        <v>0</v>
      </c>
      <c r="I96" s="1">
        <f t="shared" si="4"/>
        <v>1163820573</v>
      </c>
      <c r="K96" s="5">
        <f t="shared" si="5"/>
        <v>3.0470273597895108E-4</v>
      </c>
      <c r="M96" s="1">
        <v>0</v>
      </c>
      <c r="O96" s="1">
        <v>1163820573</v>
      </c>
      <c r="Q96" s="1">
        <v>0</v>
      </c>
      <c r="S96" s="1">
        <f t="shared" si="6"/>
        <v>1163820573</v>
      </c>
      <c r="U96" s="5">
        <f t="shared" si="7"/>
        <v>7.0703491386560311E-5</v>
      </c>
    </row>
    <row r="97" spans="1:21" ht="21" x14ac:dyDescent="0.25">
      <c r="A97" s="2" t="s">
        <v>67</v>
      </c>
      <c r="C97" s="1">
        <v>0</v>
      </c>
      <c r="E97" s="1">
        <v>-10947699282</v>
      </c>
      <c r="G97" s="1">
        <v>0</v>
      </c>
      <c r="I97" s="1">
        <f t="shared" si="4"/>
        <v>-10947699282</v>
      </c>
      <c r="K97" s="5">
        <f t="shared" si="5"/>
        <v>-2.8662441627934671E-3</v>
      </c>
      <c r="M97" s="1">
        <v>0</v>
      </c>
      <c r="O97" s="1">
        <v>7680401648</v>
      </c>
      <c r="Q97" s="1">
        <v>0</v>
      </c>
      <c r="S97" s="1">
        <f t="shared" si="6"/>
        <v>7680401648</v>
      </c>
      <c r="U97" s="5">
        <f t="shared" si="7"/>
        <v>4.6659358354949069E-4</v>
      </c>
    </row>
    <row r="98" spans="1:21" ht="21" x14ac:dyDescent="0.25">
      <c r="A98" s="2" t="s">
        <v>66</v>
      </c>
      <c r="C98" s="1">
        <v>0</v>
      </c>
      <c r="E98" s="1">
        <v>96443328052</v>
      </c>
      <c r="G98" s="1">
        <v>0</v>
      </c>
      <c r="I98" s="1">
        <f t="shared" si="4"/>
        <v>96443328052</v>
      </c>
      <c r="K98" s="5">
        <f t="shared" si="5"/>
        <v>2.5250065694069769E-2</v>
      </c>
      <c r="M98" s="1">
        <v>0</v>
      </c>
      <c r="O98" s="1">
        <v>209856411727</v>
      </c>
      <c r="Q98" s="1">
        <v>0</v>
      </c>
      <c r="S98" s="1">
        <f t="shared" si="6"/>
        <v>209856411727</v>
      </c>
      <c r="U98" s="5">
        <f t="shared" si="7"/>
        <v>1.2749027937104871E-2</v>
      </c>
    </row>
    <row r="99" spans="1:21" ht="21" x14ac:dyDescent="0.25">
      <c r="A99" s="2" t="s">
        <v>79</v>
      </c>
      <c r="C99" s="1">
        <v>0</v>
      </c>
      <c r="E99" s="1">
        <v>-52099692574</v>
      </c>
      <c r="G99" s="1">
        <v>0</v>
      </c>
      <c r="I99" s="1">
        <f t="shared" si="4"/>
        <v>-52099692574</v>
      </c>
      <c r="K99" s="5">
        <f t="shared" si="5"/>
        <v>-1.3640349070337357E-2</v>
      </c>
      <c r="M99" s="1">
        <v>0</v>
      </c>
      <c r="O99" s="1">
        <v>136028076982</v>
      </c>
      <c r="Q99" s="1">
        <v>0</v>
      </c>
      <c r="S99" s="1">
        <f t="shared" si="6"/>
        <v>136028076982</v>
      </c>
      <c r="U99" s="5">
        <f t="shared" si="7"/>
        <v>8.2638683250250457E-3</v>
      </c>
    </row>
    <row r="100" spans="1:21" ht="21" x14ac:dyDescent="0.25">
      <c r="A100" s="2" t="s">
        <v>88</v>
      </c>
      <c r="C100" s="1">
        <v>0</v>
      </c>
      <c r="E100" s="1">
        <v>153982329</v>
      </c>
      <c r="G100" s="1">
        <v>0</v>
      </c>
      <c r="I100" s="1">
        <f t="shared" si="4"/>
        <v>153982329</v>
      </c>
      <c r="K100" s="5">
        <f t="shared" si="5"/>
        <v>4.0314493511458988E-5</v>
      </c>
      <c r="M100" s="1">
        <v>0</v>
      </c>
      <c r="O100" s="1">
        <v>1132434144</v>
      </c>
      <c r="Q100" s="1">
        <v>0</v>
      </c>
      <c r="S100" s="1">
        <f t="shared" si="6"/>
        <v>1132434144</v>
      </c>
      <c r="U100" s="5">
        <f t="shared" si="7"/>
        <v>6.8796728296150164E-5</v>
      </c>
    </row>
    <row r="101" spans="1:21" ht="21" x14ac:dyDescent="0.25">
      <c r="A101" s="2" t="s">
        <v>51</v>
      </c>
      <c r="C101" s="1">
        <v>0</v>
      </c>
      <c r="E101" s="1">
        <v>5314181704</v>
      </c>
      <c r="G101" s="1">
        <v>0</v>
      </c>
      <c r="I101" s="1">
        <f t="shared" si="4"/>
        <v>5314181704</v>
      </c>
      <c r="K101" s="5">
        <f t="shared" si="5"/>
        <v>1.3913190248253881E-3</v>
      </c>
      <c r="M101" s="1">
        <v>0</v>
      </c>
      <c r="O101" s="1">
        <v>58439198045</v>
      </c>
      <c r="Q101" s="1">
        <v>0</v>
      </c>
      <c r="S101" s="1">
        <f t="shared" si="6"/>
        <v>58439198045</v>
      </c>
      <c r="U101" s="5">
        <f t="shared" si="7"/>
        <v>3.5502511568096758E-3</v>
      </c>
    </row>
    <row r="102" spans="1:21" ht="21" x14ac:dyDescent="0.25">
      <c r="A102" s="2" t="s">
        <v>191</v>
      </c>
      <c r="C102" s="1">
        <v>0</v>
      </c>
      <c r="E102" s="1">
        <v>574133184</v>
      </c>
      <c r="G102" s="1">
        <v>0</v>
      </c>
      <c r="I102" s="1">
        <f t="shared" si="4"/>
        <v>574133184</v>
      </c>
      <c r="K102" s="5">
        <f t="shared" si="5"/>
        <v>1.503152255937192E-4</v>
      </c>
      <c r="M102" s="1">
        <v>0</v>
      </c>
      <c r="O102" s="1">
        <v>574133184</v>
      </c>
      <c r="Q102" s="1">
        <v>0</v>
      </c>
      <c r="S102" s="1">
        <f t="shared" si="6"/>
        <v>574133184</v>
      </c>
      <c r="U102" s="5">
        <f t="shared" si="7"/>
        <v>3.487927741734674E-5</v>
      </c>
    </row>
    <row r="103" spans="1:21" ht="21" x14ac:dyDescent="0.25">
      <c r="A103" s="2" t="s">
        <v>194</v>
      </c>
      <c r="C103" s="1">
        <v>0</v>
      </c>
      <c r="E103" s="1">
        <v>85876114102</v>
      </c>
      <c r="G103" s="1">
        <v>0</v>
      </c>
      <c r="I103" s="1">
        <f t="shared" si="4"/>
        <v>85876114102</v>
      </c>
      <c r="K103" s="5">
        <f t="shared" si="5"/>
        <v>2.2483437334906077E-2</v>
      </c>
      <c r="M103" s="1">
        <v>0</v>
      </c>
      <c r="O103" s="1">
        <v>85876114102</v>
      </c>
      <c r="Q103" s="1">
        <v>0</v>
      </c>
      <c r="S103" s="1">
        <f t="shared" si="6"/>
        <v>85876114102</v>
      </c>
      <c r="U103" s="5">
        <f t="shared" si="7"/>
        <v>5.2170766135116496E-3</v>
      </c>
    </row>
    <row r="104" spans="1:21" ht="21" x14ac:dyDescent="0.25">
      <c r="A104" s="2" t="s">
        <v>96</v>
      </c>
      <c r="C104" s="1">
        <v>0</v>
      </c>
      <c r="E104" s="1">
        <v>3211729923</v>
      </c>
      <c r="G104" s="1">
        <v>0</v>
      </c>
      <c r="I104" s="1">
        <f t="shared" si="4"/>
        <v>3211729923</v>
      </c>
      <c r="K104" s="5">
        <f t="shared" si="5"/>
        <v>8.4087093617958054E-4</v>
      </c>
      <c r="M104" s="1">
        <v>0</v>
      </c>
      <c r="O104" s="1">
        <v>3727145094</v>
      </c>
      <c r="Q104" s="1">
        <v>0</v>
      </c>
      <c r="S104" s="1">
        <f t="shared" si="6"/>
        <v>3727145094</v>
      </c>
      <c r="U104" s="5">
        <f t="shared" si="7"/>
        <v>2.2642852099684401E-4</v>
      </c>
    </row>
    <row r="105" spans="1:21" ht="21" x14ac:dyDescent="0.25">
      <c r="A105" s="2" t="s">
        <v>71</v>
      </c>
      <c r="C105" s="1">
        <v>0</v>
      </c>
      <c r="E105" s="1">
        <v>-2201600579</v>
      </c>
      <c r="G105" s="1">
        <v>0</v>
      </c>
      <c r="I105" s="1">
        <f t="shared" si="4"/>
        <v>-2201600579</v>
      </c>
      <c r="K105" s="5">
        <f t="shared" si="5"/>
        <v>-5.7640648010279054E-4</v>
      </c>
      <c r="M105" s="1">
        <v>0</v>
      </c>
      <c r="O105" s="1">
        <v>152891360333</v>
      </c>
      <c r="Q105" s="1">
        <v>0</v>
      </c>
      <c r="S105" s="1">
        <f t="shared" si="6"/>
        <v>152891360333</v>
      </c>
      <c r="U105" s="5">
        <f t="shared" si="7"/>
        <v>9.2883329519762269E-3</v>
      </c>
    </row>
    <row r="106" spans="1:21" ht="21" x14ac:dyDescent="0.25">
      <c r="A106" s="2" t="s">
        <v>29</v>
      </c>
      <c r="C106" s="1">
        <v>0</v>
      </c>
      <c r="E106" s="1">
        <v>15842176529</v>
      </c>
      <c r="G106" s="1">
        <v>0</v>
      </c>
      <c r="I106" s="1">
        <f t="shared" si="4"/>
        <v>15842176529</v>
      </c>
      <c r="K106" s="5">
        <f t="shared" si="5"/>
        <v>4.1476793280984751E-3</v>
      </c>
      <c r="M106" s="1">
        <v>0</v>
      </c>
      <c r="O106" s="1">
        <v>92758381318</v>
      </c>
      <c r="Q106" s="1">
        <v>0</v>
      </c>
      <c r="S106" s="1">
        <f t="shared" si="6"/>
        <v>92758381318</v>
      </c>
      <c r="U106" s="5">
        <f t="shared" si="7"/>
        <v>5.6351825759901652E-3</v>
      </c>
    </row>
    <row r="107" spans="1:21" ht="21" x14ac:dyDescent="0.25">
      <c r="A107" s="2" t="s">
        <v>92</v>
      </c>
      <c r="C107" s="1">
        <v>0</v>
      </c>
      <c r="E107" s="1">
        <v>36944312140</v>
      </c>
      <c r="G107" s="1">
        <v>0</v>
      </c>
      <c r="I107" s="1">
        <f t="shared" si="4"/>
        <v>36944312140</v>
      </c>
      <c r="K107" s="5">
        <f t="shared" si="5"/>
        <v>9.6724815225605887E-3</v>
      </c>
      <c r="M107" s="1">
        <v>0</v>
      </c>
      <c r="O107" s="1">
        <v>135646162343</v>
      </c>
      <c r="Q107" s="1">
        <v>0</v>
      </c>
      <c r="S107" s="1">
        <f t="shared" si="6"/>
        <v>135646162343</v>
      </c>
      <c r="U107" s="5">
        <f t="shared" si="7"/>
        <v>8.2406665540515952E-3</v>
      </c>
    </row>
    <row r="108" spans="1:21" ht="21" x14ac:dyDescent="0.25">
      <c r="A108" s="2" t="s">
        <v>31</v>
      </c>
      <c r="C108" s="1">
        <v>0</v>
      </c>
      <c r="E108" s="1">
        <v>148840500</v>
      </c>
      <c r="G108" s="1">
        <v>0</v>
      </c>
      <c r="I108" s="1">
        <f t="shared" si="4"/>
        <v>148840500</v>
      </c>
      <c r="K108" s="5">
        <f t="shared" si="5"/>
        <v>3.8968298573353253E-5</v>
      </c>
      <c r="M108" s="1">
        <v>0</v>
      </c>
      <c r="O108" s="1">
        <v>1418789950</v>
      </c>
      <c r="Q108" s="1">
        <v>0</v>
      </c>
      <c r="S108" s="1">
        <f t="shared" si="6"/>
        <v>1418789950</v>
      </c>
      <c r="U108" s="5">
        <f t="shared" si="7"/>
        <v>8.6193185905438822E-5</v>
      </c>
    </row>
    <row r="109" spans="1:21" ht="21" x14ac:dyDescent="0.25">
      <c r="A109" s="2" t="s">
        <v>95</v>
      </c>
      <c r="C109" s="1">
        <v>0</v>
      </c>
      <c r="E109" s="1">
        <v>1611980772</v>
      </c>
      <c r="G109" s="1">
        <v>0</v>
      </c>
      <c r="I109" s="1">
        <f t="shared" si="4"/>
        <v>1611980772</v>
      </c>
      <c r="K109" s="5">
        <f t="shared" si="5"/>
        <v>4.2203666352773925E-4</v>
      </c>
      <c r="M109" s="1">
        <v>0</v>
      </c>
      <c r="O109" s="1">
        <v>8763248571</v>
      </c>
      <c r="Q109" s="1">
        <v>0</v>
      </c>
      <c r="S109" s="1">
        <f t="shared" si="6"/>
        <v>8763248571</v>
      </c>
      <c r="U109" s="5">
        <f t="shared" si="7"/>
        <v>5.323778288785976E-4</v>
      </c>
    </row>
    <row r="110" spans="1:21" ht="21" x14ac:dyDescent="0.25">
      <c r="A110" s="2" t="s">
        <v>37</v>
      </c>
      <c r="C110" s="1">
        <v>0</v>
      </c>
      <c r="E110" s="1">
        <v>46608722943</v>
      </c>
      <c r="G110" s="1">
        <v>0</v>
      </c>
      <c r="I110" s="1">
        <f t="shared" si="4"/>
        <v>46608722943</v>
      </c>
      <c r="K110" s="5">
        <f t="shared" si="5"/>
        <v>1.2202744762114639E-2</v>
      </c>
      <c r="M110" s="1">
        <v>0</v>
      </c>
      <c r="O110" s="1">
        <v>122881261725</v>
      </c>
      <c r="Q110" s="1">
        <v>0</v>
      </c>
      <c r="S110" s="1">
        <f t="shared" si="6"/>
        <v>122881261725</v>
      </c>
      <c r="U110" s="5">
        <f t="shared" si="7"/>
        <v>7.4651835785542525E-3</v>
      </c>
    </row>
    <row r="111" spans="1:21" ht="21" x14ac:dyDescent="0.25">
      <c r="A111" s="2" t="s">
        <v>57</v>
      </c>
      <c r="C111" s="1">
        <v>0</v>
      </c>
      <c r="E111" s="1">
        <v>24731375002</v>
      </c>
      <c r="G111" s="1">
        <v>0</v>
      </c>
      <c r="I111" s="1">
        <f t="shared" si="4"/>
        <v>24731375002</v>
      </c>
      <c r="K111" s="5">
        <f t="shared" si="5"/>
        <v>6.4749823146757835E-3</v>
      </c>
      <c r="M111" s="1">
        <v>0</v>
      </c>
      <c r="O111" s="1">
        <v>117182071455</v>
      </c>
      <c r="Q111" s="1">
        <v>0</v>
      </c>
      <c r="S111" s="1">
        <f t="shared" si="6"/>
        <v>117182071455</v>
      </c>
      <c r="U111" s="5">
        <f t="shared" si="7"/>
        <v>7.1189509551468355E-3</v>
      </c>
    </row>
    <row r="112" spans="1:21" ht="21" x14ac:dyDescent="0.25">
      <c r="A112" s="2" t="s">
        <v>25</v>
      </c>
      <c r="C112" s="1">
        <v>0</v>
      </c>
      <c r="E112" s="1">
        <v>-13929589902</v>
      </c>
      <c r="G112" s="1">
        <v>0</v>
      </c>
      <c r="I112" s="1">
        <f t="shared" si="4"/>
        <v>-13929589902</v>
      </c>
      <c r="K112" s="5">
        <f t="shared" si="5"/>
        <v>-3.6469403039193129E-3</v>
      </c>
      <c r="M112" s="1">
        <v>0</v>
      </c>
      <c r="O112" s="1">
        <v>48392109619</v>
      </c>
      <c r="Q112" s="1">
        <v>0</v>
      </c>
      <c r="S112" s="1">
        <f t="shared" si="6"/>
        <v>48392109619</v>
      </c>
      <c r="U112" s="5">
        <f t="shared" si="7"/>
        <v>2.9398785216563179E-3</v>
      </c>
    </row>
    <row r="113" spans="1:21" ht="21" x14ac:dyDescent="0.25">
      <c r="A113" s="2" t="s">
        <v>50</v>
      </c>
      <c r="C113" s="1">
        <v>0</v>
      </c>
      <c r="E113" s="1">
        <v>80975732897</v>
      </c>
      <c r="G113" s="1">
        <v>0</v>
      </c>
      <c r="I113" s="1">
        <f t="shared" si="4"/>
        <v>80975732897</v>
      </c>
      <c r="K113" s="5">
        <f t="shared" si="5"/>
        <v>2.1200456439788896E-2</v>
      </c>
      <c r="M113" s="1">
        <v>0</v>
      </c>
      <c r="O113" s="1">
        <v>337931318484</v>
      </c>
      <c r="Q113" s="1">
        <v>0</v>
      </c>
      <c r="S113" s="1">
        <f t="shared" si="6"/>
        <v>337931318484</v>
      </c>
      <c r="U113" s="5">
        <f t="shared" si="7"/>
        <v>2.0529731661379096E-2</v>
      </c>
    </row>
    <row r="114" spans="1:21" ht="21" x14ac:dyDescent="0.25">
      <c r="A114" s="2" t="s">
        <v>36</v>
      </c>
      <c r="C114" s="1">
        <v>0</v>
      </c>
      <c r="E114" s="1">
        <v>33389299743</v>
      </c>
      <c r="G114" s="1">
        <v>0</v>
      </c>
      <c r="I114" s="1">
        <f t="shared" si="4"/>
        <v>33389299743</v>
      </c>
      <c r="K114" s="5">
        <f t="shared" si="5"/>
        <v>8.7417349548033711E-3</v>
      </c>
      <c r="M114" s="1">
        <v>0</v>
      </c>
      <c r="O114" s="1">
        <v>94685797776</v>
      </c>
      <c r="Q114" s="1">
        <v>0</v>
      </c>
      <c r="S114" s="1">
        <f t="shared" si="6"/>
        <v>94685797776</v>
      </c>
      <c r="U114" s="5">
        <f t="shared" si="7"/>
        <v>5.752275430419812E-3</v>
      </c>
    </row>
    <row r="115" spans="1:21" ht="21" x14ac:dyDescent="0.25">
      <c r="A115" s="2" t="s">
        <v>68</v>
      </c>
      <c r="C115" s="1">
        <v>0</v>
      </c>
      <c r="E115" s="1">
        <v>7729630490</v>
      </c>
      <c r="G115" s="1">
        <v>0</v>
      </c>
      <c r="I115" s="1">
        <f t="shared" si="4"/>
        <v>7729630490</v>
      </c>
      <c r="K115" s="5">
        <f t="shared" si="5"/>
        <v>2.023713631679649E-3</v>
      </c>
      <c r="M115" s="1">
        <v>0</v>
      </c>
      <c r="O115" s="1">
        <v>78143941810</v>
      </c>
      <c r="Q115" s="1">
        <v>0</v>
      </c>
      <c r="S115" s="1">
        <f t="shared" si="6"/>
        <v>78143941810</v>
      </c>
      <c r="U115" s="5">
        <f t="shared" si="7"/>
        <v>4.7473379014371531E-3</v>
      </c>
    </row>
    <row r="116" spans="1:21" ht="21" x14ac:dyDescent="0.25">
      <c r="A116" s="2" t="s">
        <v>47</v>
      </c>
      <c r="C116" s="1">
        <v>0</v>
      </c>
      <c r="E116" s="1">
        <v>12251026637</v>
      </c>
      <c r="G116" s="1">
        <v>0</v>
      </c>
      <c r="I116" s="1">
        <f t="shared" si="4"/>
        <v>12251026637</v>
      </c>
      <c r="K116" s="5">
        <f t="shared" si="5"/>
        <v>3.2074715136049649E-3</v>
      </c>
      <c r="M116" s="1">
        <v>0</v>
      </c>
      <c r="O116" s="1">
        <v>58691292481</v>
      </c>
      <c r="Q116" s="1">
        <v>0</v>
      </c>
      <c r="S116" s="1">
        <f t="shared" si="6"/>
        <v>58691292481</v>
      </c>
      <c r="U116" s="5">
        <f t="shared" si="7"/>
        <v>3.5655661952252457E-3</v>
      </c>
    </row>
    <row r="117" spans="1:21" ht="21" x14ac:dyDescent="0.25">
      <c r="A117" s="2" t="s">
        <v>33</v>
      </c>
      <c r="C117" s="1">
        <v>0</v>
      </c>
      <c r="E117" s="1">
        <v>28534090825</v>
      </c>
      <c r="G117" s="1">
        <v>0</v>
      </c>
      <c r="I117" s="1">
        <f t="shared" si="4"/>
        <v>28534090825</v>
      </c>
      <c r="K117" s="5">
        <f t="shared" si="5"/>
        <v>7.4705807276096202E-3</v>
      </c>
      <c r="M117" s="1">
        <v>0</v>
      </c>
      <c r="O117" s="1">
        <v>187761643070</v>
      </c>
      <c r="Q117" s="1">
        <v>0</v>
      </c>
      <c r="S117" s="1">
        <f t="shared" si="6"/>
        <v>187761643070</v>
      </c>
      <c r="U117" s="5">
        <f t="shared" si="7"/>
        <v>1.1406744322542713E-2</v>
      </c>
    </row>
    <row r="118" spans="1:21" ht="21" x14ac:dyDescent="0.25">
      <c r="A118" s="2" t="s">
        <v>70</v>
      </c>
      <c r="C118" s="1">
        <v>0</v>
      </c>
      <c r="E118" s="1">
        <v>45126865113</v>
      </c>
      <c r="G118" s="1">
        <v>0</v>
      </c>
      <c r="I118" s="1">
        <f t="shared" si="4"/>
        <v>45126865113</v>
      </c>
      <c r="K118" s="5">
        <f t="shared" si="5"/>
        <v>1.1814775907114144E-2</v>
      </c>
      <c r="M118" s="1">
        <v>0</v>
      </c>
      <c r="O118" s="1">
        <v>203071751109</v>
      </c>
      <c r="Q118" s="1">
        <v>0</v>
      </c>
      <c r="S118" s="1">
        <f t="shared" si="6"/>
        <v>203071751109</v>
      </c>
      <c r="U118" s="5">
        <f t="shared" si="7"/>
        <v>1.2336851692162774E-2</v>
      </c>
    </row>
    <row r="119" spans="1:21" ht="21" x14ac:dyDescent="0.25">
      <c r="A119" s="2" t="s">
        <v>93</v>
      </c>
      <c r="C119" s="1">
        <v>0</v>
      </c>
      <c r="E119" s="1">
        <v>12085159964</v>
      </c>
      <c r="G119" s="1">
        <v>0</v>
      </c>
      <c r="I119" s="1">
        <f t="shared" si="4"/>
        <v>12085159964</v>
      </c>
      <c r="K119" s="5">
        <f t="shared" si="5"/>
        <v>3.1640455506658943E-3</v>
      </c>
      <c r="M119" s="1">
        <v>0</v>
      </c>
      <c r="O119" s="1">
        <v>53472743641</v>
      </c>
      <c r="Q119" s="1">
        <v>0</v>
      </c>
      <c r="S119" s="1">
        <f t="shared" si="6"/>
        <v>53472743641</v>
      </c>
      <c r="U119" s="5">
        <f t="shared" si="7"/>
        <v>3.2485331133918624E-3</v>
      </c>
    </row>
    <row r="120" spans="1:21" ht="21" x14ac:dyDescent="0.25">
      <c r="A120" s="2" t="s">
        <v>99</v>
      </c>
      <c r="C120" s="1">
        <v>0</v>
      </c>
      <c r="E120" s="1">
        <v>0</v>
      </c>
      <c r="G120" s="1">
        <v>0</v>
      </c>
      <c r="I120" s="1">
        <f t="shared" si="4"/>
        <v>0</v>
      </c>
      <c r="K120" s="5">
        <f t="shared" si="5"/>
        <v>0</v>
      </c>
      <c r="M120" s="1">
        <v>0</v>
      </c>
      <c r="O120" s="1">
        <v>-1196891645</v>
      </c>
      <c r="Q120" s="1">
        <v>21023269374</v>
      </c>
      <c r="S120" s="1">
        <f t="shared" si="6"/>
        <v>19826377729</v>
      </c>
      <c r="U120" s="5">
        <f t="shared" si="7"/>
        <v>1.2044761533778479E-3</v>
      </c>
    </row>
    <row r="121" spans="1:21" ht="21" x14ac:dyDescent="0.25">
      <c r="A121" s="2" t="s">
        <v>215</v>
      </c>
      <c r="C121" s="1">
        <v>0</v>
      </c>
      <c r="E121" s="1">
        <v>-1790125</v>
      </c>
      <c r="G121" s="1">
        <v>0</v>
      </c>
      <c r="I121" s="1">
        <f t="shared" si="4"/>
        <v>-1790125</v>
      </c>
      <c r="K121" s="5">
        <f t="shared" si="5"/>
        <v>-4.6867704343659149E-7</v>
      </c>
      <c r="M121" s="1">
        <v>0</v>
      </c>
      <c r="O121" s="1">
        <v>-1790125</v>
      </c>
      <c r="Q121" s="1">
        <v>0</v>
      </c>
      <c r="S121" s="1">
        <f t="shared" si="6"/>
        <v>-1790125</v>
      </c>
      <c r="U121" s="5">
        <f t="shared" si="7"/>
        <v>-1.087522341971577E-7</v>
      </c>
    </row>
    <row r="122" spans="1:21" ht="21" x14ac:dyDescent="0.25">
      <c r="A122" s="2" t="s">
        <v>216</v>
      </c>
      <c r="C122" s="1">
        <v>0</v>
      </c>
      <c r="E122" s="1">
        <v>-24679962</v>
      </c>
      <c r="G122" s="1">
        <v>0</v>
      </c>
      <c r="I122" s="1">
        <f t="shared" si="4"/>
        <v>-24679962</v>
      </c>
      <c r="K122" s="5">
        <f t="shared" si="5"/>
        <v>-6.4615217497590541E-6</v>
      </c>
      <c r="M122" s="1">
        <v>0</v>
      </c>
      <c r="O122" s="1">
        <v>-24679962</v>
      </c>
      <c r="Q122" s="1">
        <v>0</v>
      </c>
      <c r="S122" s="1">
        <f t="shared" si="6"/>
        <v>-24679962</v>
      </c>
      <c r="U122" s="5">
        <f t="shared" si="7"/>
        <v>-1.4993372012574276E-6</v>
      </c>
    </row>
    <row r="123" spans="1:21" ht="21" x14ac:dyDescent="0.25">
      <c r="A123" s="2" t="s">
        <v>217</v>
      </c>
      <c r="C123" s="1">
        <v>0</v>
      </c>
      <c r="E123" s="1">
        <v>4830181951</v>
      </c>
      <c r="G123" s="1">
        <v>0</v>
      </c>
      <c r="I123" s="1">
        <f t="shared" si="4"/>
        <v>4830181951</v>
      </c>
      <c r="K123" s="5">
        <f t="shared" si="5"/>
        <v>1.2646018552086961E-3</v>
      </c>
      <c r="M123" s="1">
        <v>0</v>
      </c>
      <c r="O123" s="1">
        <v>4830181951</v>
      </c>
      <c r="Q123" s="1">
        <v>0</v>
      </c>
      <c r="S123" s="1">
        <f t="shared" si="6"/>
        <v>4830181951</v>
      </c>
      <c r="U123" s="5">
        <f t="shared" si="7"/>
        <v>2.9343932895749519E-4</v>
      </c>
    </row>
    <row r="124" spans="1:21" ht="21" x14ac:dyDescent="0.25">
      <c r="A124" s="2" t="s">
        <v>180</v>
      </c>
      <c r="C124" s="1">
        <v>0</v>
      </c>
      <c r="E124" s="1">
        <v>0</v>
      </c>
      <c r="G124" s="1">
        <v>87976198868</v>
      </c>
      <c r="I124" s="1">
        <f t="shared" si="4"/>
        <v>87976198868</v>
      </c>
      <c r="K124" s="5">
        <f t="shared" si="5"/>
        <v>2.3033265709514052E-2</v>
      </c>
      <c r="M124" s="1">
        <v>0</v>
      </c>
      <c r="O124" s="1">
        <v>0</v>
      </c>
      <c r="Q124" s="1">
        <v>6371960348</v>
      </c>
      <c r="S124" s="1">
        <f t="shared" si="6"/>
        <v>6371960348</v>
      </c>
      <c r="U124" s="5">
        <f t="shared" si="7"/>
        <v>3.8710421007510568E-4</v>
      </c>
    </row>
    <row r="125" spans="1:21" ht="21" x14ac:dyDescent="0.25">
      <c r="A125" s="2" t="s">
        <v>181</v>
      </c>
      <c r="C125" s="1">
        <v>0</v>
      </c>
      <c r="E125" s="1">
        <v>0</v>
      </c>
      <c r="G125" s="1">
        <v>49034559557</v>
      </c>
      <c r="I125" s="1">
        <f t="shared" si="4"/>
        <v>49034559557</v>
      </c>
      <c r="K125" s="5">
        <f t="shared" si="5"/>
        <v>1.2837859031849854E-2</v>
      </c>
      <c r="M125" s="1">
        <v>0</v>
      </c>
      <c r="O125" s="1">
        <v>0</v>
      </c>
      <c r="Q125" s="1">
        <v>7756492581</v>
      </c>
      <c r="S125" s="1">
        <f t="shared" si="6"/>
        <v>7756492581</v>
      </c>
      <c r="U125" s="5">
        <f t="shared" si="7"/>
        <v>4.712161987109438E-4</v>
      </c>
    </row>
    <row r="126" spans="1:21" ht="21" x14ac:dyDescent="0.25">
      <c r="A126" s="2" t="s">
        <v>182</v>
      </c>
      <c r="C126" s="1">
        <v>0</v>
      </c>
      <c r="E126" s="1">
        <v>0</v>
      </c>
      <c r="G126" s="1">
        <v>138465800647</v>
      </c>
      <c r="I126" s="1">
        <f t="shared" si="4"/>
        <v>138465800647</v>
      </c>
      <c r="K126" s="5">
        <f t="shared" si="5"/>
        <v>3.6252072935865617E-2</v>
      </c>
      <c r="M126" s="1">
        <v>0</v>
      </c>
      <c r="O126" s="1">
        <v>0</v>
      </c>
      <c r="Q126" s="1">
        <v>3547858334</v>
      </c>
      <c r="S126" s="1">
        <f t="shared" si="6"/>
        <v>3547858334</v>
      </c>
      <c r="U126" s="5">
        <f t="shared" si="7"/>
        <v>2.1553663595419637E-4</v>
      </c>
    </row>
    <row r="127" spans="1:21" ht="21" x14ac:dyDescent="0.25">
      <c r="A127" s="2" t="s">
        <v>183</v>
      </c>
      <c r="C127" s="1">
        <v>0</v>
      </c>
      <c r="E127" s="1">
        <v>0</v>
      </c>
      <c r="G127" s="1">
        <v>82118046035</v>
      </c>
      <c r="I127" s="1">
        <f t="shared" si="4"/>
        <v>82118046035</v>
      </c>
      <c r="K127" s="5">
        <f t="shared" si="5"/>
        <v>2.1499528261140263E-2</v>
      </c>
      <c r="M127" s="1">
        <v>0</v>
      </c>
      <c r="O127" s="1">
        <v>0</v>
      </c>
      <c r="Q127" s="1">
        <v>32356913924</v>
      </c>
      <c r="S127" s="1">
        <f t="shared" si="6"/>
        <v>32356913924</v>
      </c>
      <c r="U127" s="5">
        <f t="shared" si="7"/>
        <v>1.9657212099490934E-3</v>
      </c>
    </row>
    <row r="128" spans="1:21" ht="21" x14ac:dyDescent="0.25">
      <c r="A128" s="2" t="s">
        <v>184</v>
      </c>
      <c r="C128" s="1">
        <v>0</v>
      </c>
      <c r="E128" s="1">
        <v>0</v>
      </c>
      <c r="G128" s="1">
        <v>94816255481</v>
      </c>
      <c r="I128" s="1">
        <f t="shared" si="4"/>
        <v>94816255481</v>
      </c>
      <c r="K128" s="5">
        <f t="shared" si="5"/>
        <v>2.4824077809406379E-2</v>
      </c>
      <c r="M128" s="1">
        <v>0</v>
      </c>
      <c r="O128" s="1">
        <v>0</v>
      </c>
      <c r="Q128" s="1">
        <v>5724984521</v>
      </c>
      <c r="S128" s="1">
        <f t="shared" si="6"/>
        <v>5724984521</v>
      </c>
      <c r="U128" s="5">
        <f t="shared" si="7"/>
        <v>3.4779965499777654E-4</v>
      </c>
    </row>
    <row r="129" spans="1:21" ht="21" x14ac:dyDescent="0.25">
      <c r="A129" s="2" t="s">
        <v>185</v>
      </c>
      <c r="C129" s="1">
        <v>0</v>
      </c>
      <c r="E129" s="1">
        <v>0</v>
      </c>
      <c r="G129" s="1">
        <v>159110993732</v>
      </c>
      <c r="I129" s="1">
        <f t="shared" si="4"/>
        <v>159110993732</v>
      </c>
      <c r="K129" s="5">
        <f t="shared" si="5"/>
        <v>4.1657241880076419E-2</v>
      </c>
      <c r="M129" s="1">
        <v>0</v>
      </c>
      <c r="O129" s="1">
        <v>0</v>
      </c>
      <c r="Q129" s="1">
        <v>3107020157</v>
      </c>
      <c r="S129" s="1">
        <f t="shared" si="6"/>
        <v>3107020157</v>
      </c>
      <c r="U129" s="5">
        <f t="shared" si="7"/>
        <v>1.887551895925445E-4</v>
      </c>
    </row>
    <row r="130" spans="1:21" ht="21" x14ac:dyDescent="0.25">
      <c r="A130" s="2" t="s">
        <v>186</v>
      </c>
      <c r="C130" s="1">
        <v>0</v>
      </c>
      <c r="E130" s="1">
        <v>0</v>
      </c>
      <c r="G130" s="1">
        <v>21023269374</v>
      </c>
      <c r="I130" s="1">
        <f t="shared" si="4"/>
        <v>21023269374</v>
      </c>
      <c r="K130" s="5">
        <f t="shared" si="5"/>
        <v>5.5041540303483617E-3</v>
      </c>
      <c r="M130" s="1">
        <v>0</v>
      </c>
      <c r="O130" s="1">
        <v>0</v>
      </c>
      <c r="Q130" s="1">
        <v>258908446</v>
      </c>
      <c r="S130" s="1">
        <f t="shared" si="6"/>
        <v>258908446</v>
      </c>
      <c r="U130" s="5">
        <f t="shared" si="7"/>
        <v>1.5728997670561642E-5</v>
      </c>
    </row>
    <row r="131" spans="1:21" ht="21" x14ac:dyDescent="0.25">
      <c r="A131" s="2" t="s">
        <v>187</v>
      </c>
      <c r="C131" s="1">
        <v>0</v>
      </c>
      <c r="E131" s="1">
        <v>0</v>
      </c>
      <c r="G131" s="1">
        <v>9455518994</v>
      </c>
      <c r="I131" s="1">
        <f t="shared" si="4"/>
        <v>9455518994</v>
      </c>
      <c r="K131" s="5">
        <f t="shared" si="5"/>
        <v>2.4755727595930192E-3</v>
      </c>
      <c r="M131" s="1">
        <v>0</v>
      </c>
      <c r="O131" s="1">
        <v>0</v>
      </c>
      <c r="Q131" s="1">
        <v>2967248786</v>
      </c>
      <c r="S131" s="1">
        <f t="shared" si="6"/>
        <v>2967248786</v>
      </c>
      <c r="U131" s="5">
        <f t="shared" si="7"/>
        <v>1.8026391168008037E-4</v>
      </c>
    </row>
    <row r="132" spans="1:21" ht="21" x14ac:dyDescent="0.25">
      <c r="A132" s="2" t="s">
        <v>208</v>
      </c>
      <c r="C132" s="1">
        <v>0</v>
      </c>
      <c r="E132" s="1">
        <v>0</v>
      </c>
      <c r="G132" s="1">
        <v>51277499767</v>
      </c>
      <c r="I132" s="1">
        <f t="shared" si="4"/>
        <v>51277499767</v>
      </c>
      <c r="K132" s="5">
        <f t="shared" si="5"/>
        <v>1.3425088742751522E-2</v>
      </c>
      <c r="M132" s="1">
        <v>0</v>
      </c>
      <c r="O132" s="1">
        <v>0</v>
      </c>
      <c r="Q132" s="1">
        <v>3823632228</v>
      </c>
      <c r="S132" s="1">
        <f t="shared" si="6"/>
        <v>3823632228</v>
      </c>
      <c r="U132" s="5">
        <f t="shared" si="7"/>
        <v>2.3229022975672421E-4</v>
      </c>
    </row>
    <row r="133" spans="1:21" ht="21" x14ac:dyDescent="0.25">
      <c r="A133" s="2" t="s">
        <v>171</v>
      </c>
      <c r="C133" s="1">
        <v>0</v>
      </c>
      <c r="E133" s="1">
        <v>0</v>
      </c>
      <c r="G133" s="1">
        <v>0</v>
      </c>
      <c r="I133" s="1">
        <f t="shared" si="4"/>
        <v>0</v>
      </c>
      <c r="K133" s="5">
        <f t="shared" si="5"/>
        <v>0</v>
      </c>
      <c r="M133" s="1">
        <v>0</v>
      </c>
      <c r="O133" s="1">
        <v>0</v>
      </c>
      <c r="Q133" s="1">
        <v>87976198868</v>
      </c>
      <c r="S133" s="1">
        <f t="shared" si="6"/>
        <v>87976198868</v>
      </c>
      <c r="U133" s="5">
        <f t="shared" si="7"/>
        <v>5.3446592741112804E-3</v>
      </c>
    </row>
    <row r="134" spans="1:21" ht="21" x14ac:dyDescent="0.25">
      <c r="A134" s="2" t="s">
        <v>172</v>
      </c>
      <c r="C134" s="1">
        <v>0</v>
      </c>
      <c r="E134" s="1">
        <v>0</v>
      </c>
      <c r="G134" s="1">
        <v>0</v>
      </c>
      <c r="I134" s="1">
        <f t="shared" si="4"/>
        <v>0</v>
      </c>
      <c r="K134" s="5">
        <f t="shared" si="5"/>
        <v>0</v>
      </c>
      <c r="M134" s="1">
        <v>0</v>
      </c>
      <c r="O134" s="1">
        <v>0</v>
      </c>
      <c r="Q134" s="1">
        <v>49034559557</v>
      </c>
      <c r="S134" s="1">
        <f t="shared" si="6"/>
        <v>49034559557</v>
      </c>
      <c r="U134" s="5">
        <f t="shared" si="7"/>
        <v>2.9789081235653049E-3</v>
      </c>
    </row>
    <row r="135" spans="1:21" ht="21" x14ac:dyDescent="0.25">
      <c r="A135" s="2" t="s">
        <v>173</v>
      </c>
      <c r="C135" s="1">
        <v>0</v>
      </c>
      <c r="E135" s="1">
        <v>0</v>
      </c>
      <c r="G135" s="1">
        <v>0</v>
      </c>
      <c r="I135" s="1">
        <f t="shared" si="4"/>
        <v>0</v>
      </c>
      <c r="K135" s="5">
        <f t="shared" si="5"/>
        <v>0</v>
      </c>
      <c r="M135" s="1">
        <v>0</v>
      </c>
      <c r="O135" s="1">
        <v>0</v>
      </c>
      <c r="Q135" s="1">
        <v>122620151737</v>
      </c>
      <c r="S135" s="1">
        <f t="shared" si="6"/>
        <v>122620151737</v>
      </c>
      <c r="U135" s="5">
        <f t="shared" si="7"/>
        <v>7.4493208345748135E-3</v>
      </c>
    </row>
    <row r="136" spans="1:21" ht="21" x14ac:dyDescent="0.25">
      <c r="A136" s="2" t="s">
        <v>174</v>
      </c>
      <c r="C136" s="1">
        <v>0</v>
      </c>
      <c r="E136" s="1">
        <v>0</v>
      </c>
      <c r="G136" s="1">
        <v>0</v>
      </c>
      <c r="I136" s="1">
        <f t="shared" si="4"/>
        <v>0</v>
      </c>
      <c r="K136" s="5">
        <f t="shared" si="5"/>
        <v>0</v>
      </c>
      <c r="M136" s="1">
        <v>0</v>
      </c>
      <c r="O136" s="1">
        <v>0</v>
      </c>
      <c r="Q136" s="1">
        <v>69153988488</v>
      </c>
      <c r="S136" s="1">
        <f t="shared" si="6"/>
        <v>69153988488</v>
      </c>
      <c r="U136" s="5">
        <f t="shared" si="7"/>
        <v>4.2011874878651063E-3</v>
      </c>
    </row>
    <row r="137" spans="1:21" ht="21" x14ac:dyDescent="0.25">
      <c r="A137" s="2" t="s">
        <v>175</v>
      </c>
      <c r="C137" s="1">
        <v>0</v>
      </c>
      <c r="E137" s="1">
        <v>0</v>
      </c>
      <c r="G137" s="1">
        <v>0</v>
      </c>
      <c r="I137" s="1">
        <f t="shared" ref="I137:I141" si="8">+G137+E137+C137</f>
        <v>0</v>
      </c>
      <c r="K137" s="5">
        <f t="shared" ref="K137:K141" si="9">I137/$I$142</f>
        <v>0</v>
      </c>
      <c r="M137" s="1">
        <v>0</v>
      </c>
      <c r="O137" s="1">
        <v>0</v>
      </c>
      <c r="Q137" s="1">
        <v>82118046035</v>
      </c>
      <c r="S137" s="1">
        <f t="shared" ref="S137:S141" si="10">+Q137+O137+M137</f>
        <v>82118046035</v>
      </c>
      <c r="U137" s="5">
        <f t="shared" ref="U137:U141" si="11">S137/$S$142</f>
        <v>4.9887694849305485E-3</v>
      </c>
    </row>
    <row r="138" spans="1:21" ht="21" x14ac:dyDescent="0.25">
      <c r="A138" s="2" t="s">
        <v>176</v>
      </c>
      <c r="C138" s="1">
        <v>0</v>
      </c>
      <c r="E138" s="1">
        <v>0</v>
      </c>
      <c r="G138" s="1">
        <v>0</v>
      </c>
      <c r="I138" s="1">
        <f t="shared" si="8"/>
        <v>0</v>
      </c>
      <c r="K138" s="5">
        <f t="shared" si="9"/>
        <v>0</v>
      </c>
      <c r="M138" s="1">
        <v>0</v>
      </c>
      <c r="O138" s="1">
        <v>0</v>
      </c>
      <c r="Q138" s="1">
        <v>94816255481</v>
      </c>
      <c r="S138" s="1">
        <f t="shared" si="10"/>
        <v>94816255481</v>
      </c>
      <c r="U138" s="5">
        <f t="shared" si="11"/>
        <v>5.7602008919864535E-3</v>
      </c>
    </row>
    <row r="139" spans="1:21" ht="21" x14ac:dyDescent="0.25">
      <c r="A139" s="2" t="s">
        <v>177</v>
      </c>
      <c r="C139" s="1">
        <v>0</v>
      </c>
      <c r="E139" s="1">
        <v>0</v>
      </c>
      <c r="G139" s="1">
        <v>0</v>
      </c>
      <c r="I139" s="1">
        <f t="shared" si="8"/>
        <v>0</v>
      </c>
      <c r="K139" s="5">
        <f t="shared" si="9"/>
        <v>0</v>
      </c>
      <c r="M139" s="1">
        <v>0</v>
      </c>
      <c r="O139" s="1">
        <v>0</v>
      </c>
      <c r="Q139" s="1">
        <v>169529946579</v>
      </c>
      <c r="S139" s="1">
        <f t="shared" si="10"/>
        <v>169529946579</v>
      </c>
      <c r="U139" s="5">
        <f t="shared" si="11"/>
        <v>1.0299146961128994E-2</v>
      </c>
    </row>
    <row r="140" spans="1:21" ht="21" x14ac:dyDescent="0.25">
      <c r="A140" s="2" t="s">
        <v>178</v>
      </c>
      <c r="C140" s="1">
        <v>0</v>
      </c>
      <c r="E140" s="1">
        <v>0</v>
      </c>
      <c r="G140" s="1">
        <v>0</v>
      </c>
      <c r="I140" s="1">
        <f t="shared" si="8"/>
        <v>0</v>
      </c>
      <c r="K140" s="5">
        <f t="shared" si="9"/>
        <v>0</v>
      </c>
      <c r="M140" s="1">
        <v>0</v>
      </c>
      <c r="O140" s="1">
        <v>0</v>
      </c>
      <c r="Q140" s="1">
        <v>9455518994</v>
      </c>
      <c r="S140" s="1">
        <f t="shared" si="10"/>
        <v>9455518994</v>
      </c>
      <c r="U140" s="5">
        <f t="shared" si="11"/>
        <v>5.7443408482154093E-4</v>
      </c>
    </row>
    <row r="141" spans="1:21" ht="21.75" thickBot="1" x14ac:dyDescent="0.3">
      <c r="A141" s="2" t="s">
        <v>179</v>
      </c>
      <c r="C141" s="1">
        <v>0</v>
      </c>
      <c r="E141" s="1">
        <v>0</v>
      </c>
      <c r="G141" s="1">
        <v>0</v>
      </c>
      <c r="I141" s="1">
        <f t="shared" si="8"/>
        <v>0</v>
      </c>
      <c r="K141" s="5">
        <f t="shared" si="9"/>
        <v>0</v>
      </c>
      <c r="M141" s="1">
        <v>0</v>
      </c>
      <c r="O141" s="1">
        <v>0</v>
      </c>
      <c r="Q141" s="1">
        <v>51277499767</v>
      </c>
      <c r="S141" s="1">
        <f t="shared" si="10"/>
        <v>51277499767</v>
      </c>
      <c r="U141" s="5">
        <f t="shared" si="11"/>
        <v>3.1151694231997674E-3</v>
      </c>
    </row>
    <row r="142" spans="1:21" ht="21.75" thickBot="1" x14ac:dyDescent="0.3">
      <c r="A142" s="2" t="s">
        <v>102</v>
      </c>
      <c r="C142" s="3">
        <f>SUM(C8:C141)</f>
        <v>66432943386</v>
      </c>
      <c r="E142" s="3">
        <f>SUM(E8:E141)</f>
        <v>1447654355760</v>
      </c>
      <c r="F142" s="2"/>
      <c r="G142" s="3">
        <f>SUM(G8:G141)</f>
        <v>2305440508049</v>
      </c>
      <c r="H142" s="2"/>
      <c r="I142" s="3">
        <f>SUM(I8:I141)</f>
        <v>3819527807195</v>
      </c>
      <c r="K142" s="7">
        <f>SUM(K8:K141)</f>
        <v>1.0000000000000002</v>
      </c>
      <c r="M142" s="3">
        <f>SUM(M8:M141)</f>
        <v>397097112603</v>
      </c>
      <c r="N142" s="2"/>
      <c r="O142" s="3">
        <f>SUM(O8:O141)</f>
        <v>10547954563334</v>
      </c>
      <c r="P142" s="2"/>
      <c r="Q142" s="3">
        <f>SUM(Q8:Q141)</f>
        <v>5515529692485</v>
      </c>
      <c r="R142" s="2"/>
      <c r="S142" s="3">
        <f>SUM(S8:S141)</f>
        <v>16460581368422</v>
      </c>
      <c r="U142" s="7">
        <f>SUM(U8:U141)</f>
        <v>1.0000000000000002</v>
      </c>
    </row>
    <row r="143" spans="1:21" ht="19.5" thickTop="1" x14ac:dyDescent="0.25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104D-50CB-4707-9E1A-8419707772D9}">
  <dimension ref="A2:Q10"/>
  <sheetViews>
    <sheetView rightToLeft="1" workbookViewId="0">
      <selection activeCell="K16" sqref="K16"/>
    </sheetView>
  </sheetViews>
  <sheetFormatPr defaultRowHeight="18.75" x14ac:dyDescent="0.25"/>
  <cols>
    <col min="1" max="1" width="31.140625" style="19" customWidth="1"/>
    <col min="2" max="2" width="1" style="19" customWidth="1"/>
    <col min="3" max="3" width="21" style="19" customWidth="1"/>
    <col min="4" max="4" width="1" style="19" customWidth="1"/>
    <col min="5" max="5" width="21" style="19" customWidth="1"/>
    <col min="6" max="6" width="1" style="19" customWidth="1"/>
    <col min="7" max="7" width="21" style="19" customWidth="1"/>
    <col min="8" max="8" width="1" style="19" customWidth="1"/>
    <col min="9" max="9" width="21" style="19" customWidth="1"/>
    <col min="10" max="10" width="1" style="19" customWidth="1"/>
    <col min="11" max="11" width="21" style="19" customWidth="1"/>
    <col min="12" max="12" width="1" style="19" customWidth="1"/>
    <col min="13" max="13" width="21" style="19" customWidth="1"/>
    <col min="14" max="14" width="1" style="19" customWidth="1"/>
    <col min="15" max="15" width="21" style="19" customWidth="1"/>
    <col min="16" max="16" width="1" style="19" customWidth="1"/>
    <col min="17" max="17" width="21" style="19" customWidth="1"/>
    <col min="18" max="18" width="1" style="19" customWidth="1"/>
    <col min="19" max="19" width="9.140625" style="19" customWidth="1"/>
    <col min="20" max="16384" width="9.140625" style="19"/>
  </cols>
  <sheetData>
    <row r="2" spans="1:17" ht="26.25" x14ac:dyDescent="0.25">
      <c r="A2" s="39" t="s">
        <v>0</v>
      </c>
      <c r="B2" s="39" t="s">
        <v>209</v>
      </c>
      <c r="C2" s="39" t="s">
        <v>209</v>
      </c>
      <c r="D2" s="39" t="s">
        <v>209</v>
      </c>
      <c r="E2" s="39" t="s">
        <v>209</v>
      </c>
      <c r="F2" s="39" t="s">
        <v>209</v>
      </c>
      <c r="G2" s="39" t="s">
        <v>209</v>
      </c>
      <c r="H2" s="39" t="s">
        <v>209</v>
      </c>
      <c r="I2" s="39" t="s">
        <v>209</v>
      </c>
      <c r="J2" s="39" t="s">
        <v>209</v>
      </c>
      <c r="K2" s="39" t="s">
        <v>209</v>
      </c>
      <c r="L2" s="39" t="s">
        <v>209</v>
      </c>
      <c r="M2" s="39" t="s">
        <v>209</v>
      </c>
      <c r="N2" s="39" t="s">
        <v>209</v>
      </c>
      <c r="O2" s="39" t="s">
        <v>209</v>
      </c>
      <c r="P2" s="39" t="s">
        <v>209</v>
      </c>
      <c r="Q2" s="39" t="s">
        <v>209</v>
      </c>
    </row>
    <row r="3" spans="1:17" ht="26.25" x14ac:dyDescent="0.25">
      <c r="A3" s="39" t="s">
        <v>119</v>
      </c>
      <c r="B3" s="39" t="s">
        <v>119</v>
      </c>
      <c r="C3" s="39" t="s">
        <v>119</v>
      </c>
      <c r="D3" s="39" t="s">
        <v>119</v>
      </c>
      <c r="E3" s="39" t="s">
        <v>119</v>
      </c>
      <c r="F3" s="39" t="s">
        <v>119</v>
      </c>
      <c r="G3" s="39" t="s">
        <v>119</v>
      </c>
      <c r="H3" s="39" t="s">
        <v>119</v>
      </c>
      <c r="I3" s="39" t="s">
        <v>119</v>
      </c>
      <c r="J3" s="39" t="s">
        <v>119</v>
      </c>
      <c r="K3" s="39" t="s">
        <v>119</v>
      </c>
      <c r="L3" s="39" t="s">
        <v>119</v>
      </c>
      <c r="M3" s="39" t="s">
        <v>119</v>
      </c>
      <c r="N3" s="39" t="s">
        <v>119</v>
      </c>
      <c r="O3" s="39" t="s">
        <v>119</v>
      </c>
      <c r="P3" s="39" t="s">
        <v>119</v>
      </c>
      <c r="Q3" s="39" t="s">
        <v>119</v>
      </c>
    </row>
    <row r="4" spans="1:17" ht="26.25" x14ac:dyDescent="0.25">
      <c r="A4" s="39" t="s">
        <v>190</v>
      </c>
      <c r="B4" s="39" t="s">
        <v>190</v>
      </c>
      <c r="C4" s="39" t="s">
        <v>190</v>
      </c>
      <c r="D4" s="39" t="s">
        <v>190</v>
      </c>
      <c r="E4" s="39" t="s">
        <v>190</v>
      </c>
      <c r="F4" s="39" t="s">
        <v>190</v>
      </c>
      <c r="G4" s="39" t="s">
        <v>190</v>
      </c>
      <c r="H4" s="39" t="s">
        <v>190</v>
      </c>
      <c r="I4" s="39" t="s">
        <v>190</v>
      </c>
      <c r="J4" s="39" t="s">
        <v>190</v>
      </c>
      <c r="K4" s="39" t="s">
        <v>190</v>
      </c>
      <c r="L4" s="39" t="s">
        <v>190</v>
      </c>
      <c r="M4" s="39" t="s">
        <v>190</v>
      </c>
      <c r="N4" s="39" t="s">
        <v>190</v>
      </c>
      <c r="O4" s="39" t="s">
        <v>190</v>
      </c>
      <c r="P4" s="39" t="s">
        <v>190</v>
      </c>
      <c r="Q4" s="39" t="s">
        <v>190</v>
      </c>
    </row>
    <row r="6" spans="1:17" ht="27" thickBot="1" x14ac:dyDescent="0.3">
      <c r="A6" s="40" t="s">
        <v>123</v>
      </c>
      <c r="C6" s="40" t="s">
        <v>121</v>
      </c>
      <c r="D6" s="40" t="s">
        <v>121</v>
      </c>
      <c r="E6" s="40" t="s">
        <v>121</v>
      </c>
      <c r="F6" s="40" t="s">
        <v>121</v>
      </c>
      <c r="G6" s="40" t="s">
        <v>121</v>
      </c>
      <c r="H6" s="40" t="s">
        <v>121</v>
      </c>
      <c r="I6" s="40" t="s">
        <v>121</v>
      </c>
      <c r="K6" s="40" t="s">
        <v>122</v>
      </c>
      <c r="L6" s="40" t="s">
        <v>122</v>
      </c>
      <c r="M6" s="40" t="s">
        <v>122</v>
      </c>
      <c r="N6" s="40" t="s">
        <v>122</v>
      </c>
      <c r="O6" s="40" t="s">
        <v>122</v>
      </c>
      <c r="P6" s="40" t="s">
        <v>122</v>
      </c>
      <c r="Q6" s="40" t="s">
        <v>122</v>
      </c>
    </row>
    <row r="7" spans="1:17" ht="27" thickBot="1" x14ac:dyDescent="0.3">
      <c r="A7" s="40" t="s">
        <v>123</v>
      </c>
      <c r="C7" s="18" t="s">
        <v>210</v>
      </c>
      <c r="E7" s="18" t="s">
        <v>156</v>
      </c>
      <c r="G7" s="18" t="s">
        <v>157</v>
      </c>
      <c r="I7" s="18" t="s">
        <v>211</v>
      </c>
      <c r="K7" s="18" t="s">
        <v>210</v>
      </c>
      <c r="M7" s="18" t="s">
        <v>156</v>
      </c>
      <c r="O7" s="18" t="s">
        <v>157</v>
      </c>
      <c r="Q7" s="18" t="s">
        <v>211</v>
      </c>
    </row>
    <row r="8" spans="1:17" ht="21.75" thickBot="1" x14ac:dyDescent="0.3">
      <c r="A8" s="27" t="s">
        <v>212</v>
      </c>
      <c r="C8" s="28">
        <v>26971545319</v>
      </c>
      <c r="D8" s="28"/>
      <c r="E8" s="28">
        <f>+'درآمد ناشی از تغییر قیمت اوراق'!I79</f>
        <v>3150537157</v>
      </c>
      <c r="F8" s="28"/>
      <c r="G8" s="28">
        <v>0</v>
      </c>
      <c r="H8" s="28"/>
      <c r="I8" s="28">
        <f>C8+E8+G8</f>
        <v>30122082476</v>
      </c>
      <c r="J8" s="28"/>
      <c r="K8" s="28">
        <v>26971545319</v>
      </c>
      <c r="L8" s="28"/>
      <c r="M8" s="28">
        <f>+'درآمد ناشی از تغییر قیمت اوراق'!Q79</f>
        <v>3150537157</v>
      </c>
      <c r="N8" s="28"/>
      <c r="O8" s="28">
        <v>0</v>
      </c>
      <c r="P8" s="28"/>
      <c r="Q8" s="28">
        <f>K8+M8+O8</f>
        <v>30122082476</v>
      </c>
    </row>
    <row r="9" spans="1:17" s="27" customFormat="1" ht="21" customHeight="1" thickBot="1" x14ac:dyDescent="0.3">
      <c r="A9" s="27" t="s">
        <v>102</v>
      </c>
      <c r="C9" s="29">
        <f>SUM(C8)</f>
        <v>26971545319</v>
      </c>
      <c r="D9" s="30"/>
      <c r="E9" s="29">
        <f>SUM(E8)</f>
        <v>3150537157</v>
      </c>
      <c r="F9" s="30"/>
      <c r="G9" s="29">
        <f>SUM(G8)</f>
        <v>0</v>
      </c>
      <c r="H9" s="30"/>
      <c r="I9" s="29">
        <f>SUM(I8)</f>
        <v>30122082476</v>
      </c>
      <c r="J9" s="30"/>
      <c r="K9" s="29">
        <f>SUM(K8)</f>
        <v>26971545319</v>
      </c>
      <c r="L9" s="30"/>
      <c r="M9" s="29">
        <f>SUM(M8)</f>
        <v>3150537157</v>
      </c>
      <c r="N9" s="30"/>
      <c r="O9" s="29">
        <f>SUM(O8)</f>
        <v>0</v>
      </c>
      <c r="P9" s="30"/>
      <c r="Q9" s="29">
        <f>SUM(Q8)</f>
        <v>30122082476</v>
      </c>
    </row>
    <row r="10" spans="1:17" ht="19.5" thickTop="1" x14ac:dyDescent="0.25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7" sqref="C17"/>
    </sheetView>
  </sheetViews>
  <sheetFormatPr defaultRowHeight="18.75" x14ac:dyDescent="0.25"/>
  <cols>
    <col min="1" max="1" width="29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</row>
    <row r="3" spans="1:5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</row>
    <row r="4" spans="1:5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</row>
    <row r="5" spans="1:5" ht="24" x14ac:dyDescent="0.25">
      <c r="E5" s="8" t="s">
        <v>168</v>
      </c>
    </row>
    <row r="6" spans="1:5" ht="26.25" x14ac:dyDescent="0.25">
      <c r="A6" s="32" t="s">
        <v>163</v>
      </c>
      <c r="C6" s="32" t="s">
        <v>121</v>
      </c>
      <c r="E6" s="32" t="s">
        <v>169</v>
      </c>
    </row>
    <row r="7" spans="1:5" ht="26.25" x14ac:dyDescent="0.25">
      <c r="A7" s="32" t="s">
        <v>163</v>
      </c>
      <c r="C7" s="32" t="s">
        <v>105</v>
      </c>
      <c r="E7" s="32" t="s">
        <v>105</v>
      </c>
    </row>
    <row r="8" spans="1:5" ht="21" x14ac:dyDescent="0.25">
      <c r="A8" s="2" t="s">
        <v>164</v>
      </c>
      <c r="C8" s="1">
        <v>835385981</v>
      </c>
      <c r="E8" s="1">
        <v>62102041103</v>
      </c>
    </row>
    <row r="9" spans="1:5" ht="21" x14ac:dyDescent="0.25">
      <c r="A9" s="2" t="s">
        <v>165</v>
      </c>
      <c r="C9" s="1">
        <v>9972604084</v>
      </c>
      <c r="E9" s="1">
        <v>25668282337</v>
      </c>
    </row>
    <row r="10" spans="1:5" ht="21" x14ac:dyDescent="0.25">
      <c r="A10" s="2" t="s">
        <v>102</v>
      </c>
      <c r="C10" s="3">
        <f>SUM(C8:C9)</f>
        <v>10807990065</v>
      </c>
      <c r="D10" s="2"/>
      <c r="E10" s="3">
        <f>SUM(E8:E9)</f>
        <v>87770323440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2"/>
  <sheetViews>
    <sheetView rightToLeft="1" workbookViewId="0">
      <selection activeCell="K16" sqref="K16"/>
    </sheetView>
  </sheetViews>
  <sheetFormatPr defaultRowHeight="18.75" x14ac:dyDescent="0.25"/>
  <cols>
    <col min="1" max="1" width="28" style="1" bestFit="1" customWidth="1"/>
    <col min="2" max="2" width="1" style="1" customWidth="1"/>
    <col min="3" max="3" width="23" style="1" customWidth="1"/>
    <col min="4" max="4" width="1" style="1" customWidth="1"/>
    <col min="5" max="5" width="21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33" t="s">
        <v>0</v>
      </c>
      <c r="B2" s="33" t="s">
        <v>0</v>
      </c>
      <c r="C2" s="33" t="s">
        <v>0</v>
      </c>
      <c r="D2" s="33" t="s">
        <v>0</v>
      </c>
      <c r="E2" s="33" t="s">
        <v>0</v>
      </c>
      <c r="F2" s="33" t="s">
        <v>0</v>
      </c>
      <c r="G2" s="33" t="s">
        <v>0</v>
      </c>
      <c r="H2" s="33" t="s">
        <v>0</v>
      </c>
      <c r="I2" s="33" t="s">
        <v>0</v>
      </c>
      <c r="J2" s="33" t="s">
        <v>0</v>
      </c>
      <c r="K2" s="33" t="s">
        <v>0</v>
      </c>
      <c r="L2" s="33" t="s">
        <v>0</v>
      </c>
      <c r="M2" s="33" t="s">
        <v>0</v>
      </c>
    </row>
    <row r="3" spans="1:13" ht="26.25" x14ac:dyDescent="0.25">
      <c r="A3" s="33" t="s">
        <v>119</v>
      </c>
      <c r="B3" s="33" t="s">
        <v>119</v>
      </c>
      <c r="C3" s="33" t="s">
        <v>119</v>
      </c>
      <c r="D3" s="33" t="s">
        <v>119</v>
      </c>
      <c r="E3" s="33" t="s">
        <v>119</v>
      </c>
      <c r="F3" s="33" t="s">
        <v>119</v>
      </c>
      <c r="G3" s="33" t="s">
        <v>119</v>
      </c>
      <c r="H3" s="33" t="s">
        <v>119</v>
      </c>
      <c r="I3" s="33" t="s">
        <v>119</v>
      </c>
      <c r="J3" s="33" t="s">
        <v>119</v>
      </c>
      <c r="K3" s="33" t="s">
        <v>119</v>
      </c>
      <c r="L3" s="33" t="s">
        <v>119</v>
      </c>
      <c r="M3" s="33" t="s">
        <v>119</v>
      </c>
    </row>
    <row r="4" spans="1:13" ht="26.25" x14ac:dyDescent="0.25">
      <c r="A4" s="33" t="s">
        <v>190</v>
      </c>
      <c r="B4" s="33" t="s">
        <v>2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  <c r="L4" s="33" t="s">
        <v>2</v>
      </c>
      <c r="M4" s="33" t="s">
        <v>2</v>
      </c>
    </row>
    <row r="6" spans="1:13" ht="27" thickBot="1" x14ac:dyDescent="0.3">
      <c r="A6" s="32" t="s">
        <v>3</v>
      </c>
      <c r="C6" s="32" t="s">
        <v>121</v>
      </c>
      <c r="D6" s="32" t="s">
        <v>121</v>
      </c>
      <c r="E6" s="32" t="s">
        <v>121</v>
      </c>
      <c r="F6" s="32" t="s">
        <v>121</v>
      </c>
      <c r="G6" s="32" t="s">
        <v>121</v>
      </c>
      <c r="I6" s="32" t="s">
        <v>122</v>
      </c>
      <c r="J6" s="32" t="s">
        <v>122</v>
      </c>
      <c r="K6" s="32" t="s">
        <v>122</v>
      </c>
      <c r="L6" s="32" t="s">
        <v>122</v>
      </c>
      <c r="M6" s="32" t="s">
        <v>122</v>
      </c>
    </row>
    <row r="7" spans="1:13" ht="27" thickBot="1" x14ac:dyDescent="0.3">
      <c r="A7" s="32" t="s">
        <v>3</v>
      </c>
      <c r="C7" s="32" t="s">
        <v>128</v>
      </c>
      <c r="E7" s="32" t="s">
        <v>125</v>
      </c>
      <c r="G7" s="32" t="s">
        <v>129</v>
      </c>
      <c r="I7" s="32" t="s">
        <v>128</v>
      </c>
      <c r="K7" s="32" t="s">
        <v>125</v>
      </c>
      <c r="M7" s="32" t="s">
        <v>129</v>
      </c>
    </row>
    <row r="8" spans="1:13" ht="21" x14ac:dyDescent="0.25">
      <c r="A8" s="2" t="s">
        <v>82</v>
      </c>
      <c r="C8" s="1">
        <v>26701994470</v>
      </c>
      <c r="E8" s="1">
        <v>3565548223</v>
      </c>
      <c r="G8" s="1">
        <f>C8-E8</f>
        <v>23136446247</v>
      </c>
      <c r="I8" s="1">
        <v>26701994470</v>
      </c>
      <c r="K8" s="1">
        <v>3565548223</v>
      </c>
      <c r="M8" s="1">
        <f>I8-K8</f>
        <v>23136446247</v>
      </c>
    </row>
    <row r="9" spans="1:13" ht="21" x14ac:dyDescent="0.25">
      <c r="A9" s="2" t="s">
        <v>26</v>
      </c>
      <c r="C9" s="1">
        <v>0</v>
      </c>
      <c r="E9" s="1">
        <v>0</v>
      </c>
      <c r="G9" s="1">
        <f t="shared" ref="G9:G11" si="0">C9-E9</f>
        <v>0</v>
      </c>
      <c r="I9" s="1">
        <v>26564296000</v>
      </c>
      <c r="K9" s="1">
        <v>358976973</v>
      </c>
      <c r="M9" s="1">
        <f t="shared" ref="M9:M11" si="1">I9-K9</f>
        <v>26205319027</v>
      </c>
    </row>
    <row r="10" spans="1:13" ht="21" x14ac:dyDescent="0.25">
      <c r="A10" s="2" t="s">
        <v>49</v>
      </c>
      <c r="C10" s="1">
        <v>0</v>
      </c>
      <c r="E10" s="1">
        <v>0</v>
      </c>
      <c r="G10" s="1">
        <f t="shared" si="0"/>
        <v>0</v>
      </c>
      <c r="I10" s="1">
        <v>304458850190</v>
      </c>
      <c r="K10" s="1">
        <v>0</v>
      </c>
      <c r="M10" s="1">
        <f t="shared" si="1"/>
        <v>304458850190</v>
      </c>
    </row>
    <row r="11" spans="1:13" ht="21.75" thickBot="1" x14ac:dyDescent="0.3">
      <c r="A11" s="2" t="s">
        <v>19</v>
      </c>
      <c r="C11" s="1">
        <v>44601323080</v>
      </c>
      <c r="E11" s="1">
        <v>1304825941</v>
      </c>
      <c r="G11" s="1">
        <f t="shared" si="0"/>
        <v>43296497139</v>
      </c>
      <c r="I11" s="1">
        <v>44601323080</v>
      </c>
      <c r="K11" s="1">
        <v>1304825941</v>
      </c>
      <c r="M11" s="1">
        <f t="shared" si="1"/>
        <v>43296497139</v>
      </c>
    </row>
    <row r="12" spans="1:13" ht="21.75" thickBot="1" x14ac:dyDescent="0.3">
      <c r="A12" s="2" t="s">
        <v>102</v>
      </c>
      <c r="C12" s="3">
        <f>SUM(C8:C11)</f>
        <v>71303317550</v>
      </c>
      <c r="E12" s="3">
        <f>SUM(E8:E11)</f>
        <v>4870374164</v>
      </c>
      <c r="F12" s="2"/>
      <c r="G12" s="3">
        <f>SUM(G8:G11)</f>
        <v>66432943386</v>
      </c>
      <c r="H12" s="2"/>
      <c r="I12" s="3">
        <f>SUM(I8:I11)</f>
        <v>402326463740</v>
      </c>
      <c r="J12" s="2"/>
      <c r="K12" s="3">
        <f>SUM(K8:K11)</f>
        <v>5229351137</v>
      </c>
      <c r="L12" s="2"/>
      <c r="M12" s="3">
        <f>SUM(M8:M11)</f>
        <v>397097112603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 گذاری در اوراق بهادار</vt:lpstr>
      <vt:lpstr>سایر درآمدها</vt:lpstr>
      <vt:lpstr>درآمد سود سهام</vt:lpstr>
      <vt:lpstr>درآمد سپرده بانکی</vt:lpstr>
      <vt:lpstr>سود اوراق مشارکت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Shahbazian, Abbas</cp:lastModifiedBy>
  <dcterms:created xsi:type="dcterms:W3CDTF">2026-01-26T16:41:49Z</dcterms:created>
  <dcterms:modified xsi:type="dcterms:W3CDTF">2026-01-26T16:58:26Z</dcterms:modified>
</cp:coreProperties>
</file>