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.Gadari\Desktop\پرتفوی ماهانه\خرداد 99\تارنما\"/>
    </mc:Choice>
  </mc:AlternateContent>
  <xr:revisionPtr revIDLastSave="0" documentId="13_ncr:1_{AD5181AF-B1AC-4CB4-8432-E6D06D7201D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تاییدیه" sheetId="16" r:id="rId1"/>
    <sheet name="سهام" sheetId="1" r:id="rId2"/>
    <sheet name="سپرده " sheetId="6" r:id="rId3"/>
    <sheet name="جمع درآمدها" sheetId="15" r:id="rId4"/>
    <sheet name="سود اوراق بهادار و سپرده بانکی " sheetId="7" r:id="rId5"/>
    <sheet name="درآمد سود سهام " sheetId="8" r:id="rId6"/>
    <sheet name="درآمد ناشی از تغییر قیمت اوراق " sheetId="9" r:id="rId7"/>
    <sheet name="درآمد ناشی از فروش " sheetId="10" r:id="rId8"/>
    <sheet name="سرمایه‌گذاری در سهام " sheetId="11" r:id="rId9"/>
    <sheet name="سرمایه‌گذاری در اوراق بهادار " sheetId="12" r:id="rId10"/>
    <sheet name="درآمد سپرده بانکی " sheetId="13" r:id="rId11"/>
    <sheet name="سایر درآمدها " sheetId="14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15" l="1"/>
  <c r="C10" i="15"/>
  <c r="Q24" i="12"/>
  <c r="O24" i="12"/>
  <c r="M24" i="12"/>
  <c r="K24" i="12"/>
  <c r="I24" i="12"/>
  <c r="G24" i="12"/>
  <c r="E24" i="12"/>
  <c r="C24" i="12"/>
  <c r="U10" i="11"/>
  <c r="U14" i="11"/>
  <c r="U18" i="11"/>
  <c r="U22" i="11"/>
  <c r="U26" i="11"/>
  <c r="U30" i="11"/>
  <c r="U34" i="11"/>
  <c r="U38" i="11"/>
  <c r="U42" i="11"/>
  <c r="U46" i="11"/>
  <c r="U50" i="11"/>
  <c r="U54" i="11"/>
  <c r="U58" i="11"/>
  <c r="U62" i="11"/>
  <c r="U66" i="11"/>
  <c r="U70" i="11"/>
  <c r="U74" i="11"/>
  <c r="U78" i="11"/>
  <c r="U82" i="11"/>
  <c r="U86" i="11"/>
  <c r="U90" i="11"/>
  <c r="U94" i="11"/>
  <c r="U98" i="11"/>
  <c r="U102" i="11"/>
  <c r="U106" i="11"/>
  <c r="U110" i="11"/>
  <c r="O9" i="11"/>
  <c r="O10" i="11"/>
  <c r="O18" i="11"/>
  <c r="O25" i="11"/>
  <c r="O27" i="11"/>
  <c r="O28" i="11"/>
  <c r="O32" i="11"/>
  <c r="O33" i="11"/>
  <c r="O34" i="11"/>
  <c r="O35" i="11"/>
  <c r="O40" i="11"/>
  <c r="O41" i="11"/>
  <c r="O42" i="11"/>
  <c r="O43" i="11"/>
  <c r="O45" i="11"/>
  <c r="O47" i="11"/>
  <c r="O51" i="11"/>
  <c r="O56" i="11"/>
  <c r="O60" i="11"/>
  <c r="O61" i="11"/>
  <c r="O62" i="11"/>
  <c r="O63" i="11"/>
  <c r="O64" i="11"/>
  <c r="O65" i="11"/>
  <c r="O66" i="11"/>
  <c r="O67" i="11"/>
  <c r="O68" i="11"/>
  <c r="O69" i="11"/>
  <c r="O70" i="11"/>
  <c r="O71" i="11"/>
  <c r="O72" i="11"/>
  <c r="O73" i="11"/>
  <c r="O74" i="11"/>
  <c r="O75" i="11"/>
  <c r="O76" i="11"/>
  <c r="O77" i="11"/>
  <c r="O78" i="11"/>
  <c r="O79" i="11"/>
  <c r="O80" i="11"/>
  <c r="O81" i="11"/>
  <c r="O82" i="11"/>
  <c r="O83" i="11"/>
  <c r="O84" i="11"/>
  <c r="O85" i="11"/>
  <c r="O86" i="11"/>
  <c r="O87" i="11"/>
  <c r="O88" i="11"/>
  <c r="O89" i="11"/>
  <c r="O90" i="11"/>
  <c r="O91" i="11"/>
  <c r="O92" i="11"/>
  <c r="O93" i="11"/>
  <c r="O94" i="11"/>
  <c r="O95" i="11"/>
  <c r="O96" i="11"/>
  <c r="O97" i="11"/>
  <c r="O98" i="11"/>
  <c r="O99" i="11"/>
  <c r="O100" i="11"/>
  <c r="O101" i="11"/>
  <c r="O102" i="11"/>
  <c r="O103" i="11"/>
  <c r="O104" i="11"/>
  <c r="O105" i="11"/>
  <c r="O106" i="11"/>
  <c r="O107" i="11"/>
  <c r="O108" i="11"/>
  <c r="O109" i="11"/>
  <c r="O110" i="11"/>
  <c r="O111" i="11"/>
  <c r="O8" i="11"/>
  <c r="K112" i="11"/>
  <c r="S112" i="11"/>
  <c r="U11" i="11" s="1"/>
  <c r="Q112" i="11"/>
  <c r="M112" i="11"/>
  <c r="I112" i="11"/>
  <c r="C7" i="15" s="1"/>
  <c r="G112" i="11"/>
  <c r="E112" i="11"/>
  <c r="C112" i="11"/>
  <c r="Q76" i="10"/>
  <c r="O76" i="10"/>
  <c r="M76" i="10"/>
  <c r="I76" i="10"/>
  <c r="G76" i="10"/>
  <c r="E76" i="10"/>
  <c r="O79" i="9"/>
  <c r="M79" i="9"/>
  <c r="I79" i="9"/>
  <c r="G79" i="9"/>
  <c r="E79" i="9"/>
  <c r="Q77" i="9"/>
  <c r="Q79" i="9" s="1"/>
  <c r="S32" i="8"/>
  <c r="Q32" i="8"/>
  <c r="O32" i="8"/>
  <c r="M32" i="8"/>
  <c r="K32" i="8"/>
  <c r="I32" i="8"/>
  <c r="S10" i="6"/>
  <c r="Q10" i="6"/>
  <c r="O10" i="6"/>
  <c r="M10" i="6"/>
  <c r="K10" i="6"/>
  <c r="Y80" i="1"/>
  <c r="W80" i="1"/>
  <c r="U80" i="1"/>
  <c r="O80" i="1"/>
  <c r="K80" i="1"/>
  <c r="G80" i="1"/>
  <c r="E80" i="1"/>
  <c r="C11" i="15" l="1"/>
  <c r="E10" i="15"/>
  <c r="U109" i="11"/>
  <c r="U105" i="11"/>
  <c r="U101" i="11"/>
  <c r="U97" i="11"/>
  <c r="U93" i="11"/>
  <c r="U89" i="11"/>
  <c r="U85" i="11"/>
  <c r="U81" i="11"/>
  <c r="U77" i="11"/>
  <c r="U73" i="11"/>
  <c r="U69" i="11"/>
  <c r="U65" i="11"/>
  <c r="U61" i="11"/>
  <c r="U57" i="11"/>
  <c r="U53" i="11"/>
  <c r="U49" i="11"/>
  <c r="U45" i="11"/>
  <c r="U41" i="11"/>
  <c r="U37" i="11"/>
  <c r="U33" i="11"/>
  <c r="U29" i="11"/>
  <c r="U25" i="11"/>
  <c r="U21" i="11"/>
  <c r="U17" i="11"/>
  <c r="U13" i="11"/>
  <c r="U9" i="11"/>
  <c r="U8" i="11"/>
  <c r="U108" i="11"/>
  <c r="U104" i="11"/>
  <c r="U100" i="11"/>
  <c r="U96" i="11"/>
  <c r="U92" i="11"/>
  <c r="U88" i="11"/>
  <c r="U84" i="11"/>
  <c r="U80" i="11"/>
  <c r="U76" i="11"/>
  <c r="U72" i="11"/>
  <c r="U68" i="11"/>
  <c r="U64" i="11"/>
  <c r="U60" i="11"/>
  <c r="U56" i="11"/>
  <c r="U52" i="11"/>
  <c r="U48" i="11"/>
  <c r="U44" i="11"/>
  <c r="U40" i="11"/>
  <c r="U36" i="11"/>
  <c r="U32" i="11"/>
  <c r="U28" i="11"/>
  <c r="U24" i="11"/>
  <c r="U20" i="11"/>
  <c r="U16" i="11"/>
  <c r="U12" i="11"/>
  <c r="U111" i="11"/>
  <c r="U107" i="11"/>
  <c r="U103" i="11"/>
  <c r="U99" i="11"/>
  <c r="U95" i="11"/>
  <c r="U91" i="11"/>
  <c r="U87" i="11"/>
  <c r="U83" i="11"/>
  <c r="U79" i="11"/>
  <c r="U75" i="11"/>
  <c r="U71" i="11"/>
  <c r="U67" i="11"/>
  <c r="U63" i="11"/>
  <c r="U59" i="11"/>
  <c r="U55" i="11"/>
  <c r="U51" i="11"/>
  <c r="U47" i="11"/>
  <c r="U43" i="11"/>
  <c r="U39" i="11"/>
  <c r="U35" i="11"/>
  <c r="U31" i="11"/>
  <c r="U27" i="11"/>
  <c r="U23" i="11"/>
  <c r="U19" i="11"/>
  <c r="U15" i="11"/>
  <c r="O112" i="11"/>
  <c r="U112" i="11" l="1"/>
  <c r="E8" i="15"/>
  <c r="E9" i="15"/>
  <c r="E7" i="15"/>
  <c r="E11" i="15" s="1"/>
</calcChain>
</file>

<file path=xl/sharedStrings.xml><?xml version="1.0" encoding="utf-8"?>
<sst xmlns="http://schemas.openxmlformats.org/spreadsheetml/2006/main" count="686" uniqueCount="215">
  <si>
    <t>صندوق سرمایه‌گذاری مشترک امید توسعه</t>
  </si>
  <si>
    <t>صورت وضعیت پورتفوی</t>
  </si>
  <si>
    <t>برای ماه منتهی به 1399/03/31</t>
  </si>
  <si>
    <t>نام شرکت</t>
  </si>
  <si>
    <t>1399/02/31</t>
  </si>
  <si>
    <t>تغییرات طی دوره</t>
  </si>
  <si>
    <t>1399/03/31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</si>
  <si>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</si>
  <si>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</si>
  <si>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</si>
  <si>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</si>
  <si>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</si>
  <si>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</si>
  <si>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</si>
  <si>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</si>
  <si>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افست‌</t>
  </si>
  <si>
    <t>ایران‌ تایر</t>
  </si>
  <si>
    <t>بانک  آینده</t>
  </si>
  <si>
    <t>بانک تجارت</t>
  </si>
  <si>
    <t>بانک صادرات ایران</t>
  </si>
  <si>
    <t>بانک ملت</t>
  </si>
  <si>
    <t>پارس‌ دارو</t>
  </si>
  <si>
    <t>پالایش نفت اصفهان</t>
  </si>
  <si>
    <t>پالایش نفت بندرعباس</t>
  </si>
  <si>
    <t>پالایش نفت تبریز</t>
  </si>
  <si>
    <t>پالایش نفت شیراز</t>
  </si>
  <si>
    <t>پتروشیمی پردیس</t>
  </si>
  <si>
    <t>پتروشیمی جم</t>
  </si>
  <si>
    <t>پتروشیمی خراسان</t>
  </si>
  <si>
    <t>پتروشیمی شازند</t>
  </si>
  <si>
    <t>پتروشیمی نوری</t>
  </si>
  <si>
    <t>پتروشیمی‌شیراز</t>
  </si>
  <si>
    <t>پديده شيمي قرن</t>
  </si>
  <si>
    <t>پلی پروپیلن جم - جم پیلن</t>
  </si>
  <si>
    <t>تامين سرمايه بانك ملت</t>
  </si>
  <si>
    <t>تامین سرمایه لوتوس پارسیان</t>
  </si>
  <si>
    <t>تامین سرمایه نوین</t>
  </si>
  <si>
    <t>تجارت الکترونیک  پارسیان</t>
  </si>
  <si>
    <t>تراکتورسازی‌ایران‌</t>
  </si>
  <si>
    <t>توسعه‌ معادن‌ روی‌ ایران‌</t>
  </si>
  <si>
    <t>توسعه‌معادن‌وفلزات‌</t>
  </si>
  <si>
    <t>تولید نیروی برق دماوند</t>
  </si>
  <si>
    <t>ح . معدنی و صنعتی گل گهر</t>
  </si>
  <si>
    <t>داروپخش‌ (هلدینگ‌</t>
  </si>
  <si>
    <t>داروسازی کاسپین تامین</t>
  </si>
  <si>
    <t>دارویی‌ رازک‌</t>
  </si>
  <si>
    <t>ریل سیر کوثر</t>
  </si>
  <si>
    <t>زرین معدن آسیا</t>
  </si>
  <si>
    <t>س. نفت و گاز و پتروشیمی تأمین</t>
  </si>
  <si>
    <t>س.آرین توسکا قیمت اسمی 350ریال</t>
  </si>
  <si>
    <t>سخت آژند</t>
  </si>
  <si>
    <t>سرمايه گذاري تامين اجتماعي</t>
  </si>
  <si>
    <t>سرمايه گذاري صبا تامين</t>
  </si>
  <si>
    <t>سرمایه گذاری دارویی تامین</t>
  </si>
  <si>
    <t>سرمایه گذاری صدرتامین</t>
  </si>
  <si>
    <t>سرمایه گذاری نیروگاهی ایران</t>
  </si>
  <si>
    <t>سرمایه‌ گذاری‌ پارس‌ توشه‌</t>
  </si>
  <si>
    <t>سرمایه‌گذاری‌ سپه‌</t>
  </si>
  <si>
    <t>سرمایه‌گذاری‌صندوق‌بازنشستگی‌</t>
  </si>
  <si>
    <t>سرمایه‌گذاری‌غدیر(هلدینگ‌</t>
  </si>
  <si>
    <t>سکه تمام بهارتحویل1روزه صادرات</t>
  </si>
  <si>
    <t>سکه تمام بهارتحویلی 1روزه رفاه</t>
  </si>
  <si>
    <t>سیمان خوزستان</t>
  </si>
  <si>
    <t>سیمان‌ خزر</t>
  </si>
  <si>
    <t>سیمان‌ داراب‌</t>
  </si>
  <si>
    <t>سیمان‌ارومیه‌</t>
  </si>
  <si>
    <t>شيرپاستوريزه پگاه گيلان</t>
  </si>
  <si>
    <t>صنایع‌جوشکاب‌یزد</t>
  </si>
  <si>
    <t>صنعتی دوده فام</t>
  </si>
  <si>
    <t>غلتک سازان سپاهان</t>
  </si>
  <si>
    <t>فرآوری‌موادمعدنی‌ایران‌</t>
  </si>
  <si>
    <t>فروشگاههای زنجیره ای افق کوروش</t>
  </si>
  <si>
    <t>فولاد مبارکه اصفهان</t>
  </si>
  <si>
    <t>گروه مدیریت سرمایه گذاری امید</t>
  </si>
  <si>
    <t>گسترش نفت و گاز پارسیان</t>
  </si>
  <si>
    <t>گلتاش‌</t>
  </si>
  <si>
    <t>مبین انرژی خلیج فارس</t>
  </si>
  <si>
    <t>مدیریت صنعت شوینده ت.ص.بهشهر</t>
  </si>
  <si>
    <t>ملی‌ صنایع‌ مس‌ ایران‌</t>
  </si>
  <si>
    <t>موتوژن‌</t>
  </si>
  <si>
    <t>کیمیدارو</t>
  </si>
  <si>
    <t>سرمایه‌گذاری‌ صنعت‌ نفت‌</t>
  </si>
  <si>
    <t>پالایش نفت تهران</t>
  </si>
  <si>
    <t>فرآورده‌های‌ تزریقی‌ ایران‌</t>
  </si>
  <si>
    <t>پليمر آريا ساسول</t>
  </si>
  <si>
    <t>مجتمع صنایع لاستیک یزد</t>
  </si>
  <si>
    <t>تاریخ سر رسید</t>
  </si>
  <si>
    <t>نرخ سود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</si>
  <si>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</si>
  <si>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</si>
  <si>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</si>
  <si>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</si>
  <si>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</si>
  <si>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</si>
  <si>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</si>
  <si>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</si>
  <si>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</si>
  <si>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</si>
  <si>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4491619461</t>
  </si>
  <si>
    <t>سپرده کوتاه مدت</t>
  </si>
  <si>
    <t>1391/11/11</t>
  </si>
  <si>
    <t>8568486457</t>
  </si>
  <si>
    <t>قرض الحسنه</t>
  </si>
  <si>
    <t>1397/11/10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</si>
  <si>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</si>
  <si>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</si>
  <si>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</si>
  <si>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</si>
  <si>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</si>
  <si>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</si>
  <si>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</si>
  <si>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</si>
  <si>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</si>
  <si>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</si>
  <si>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</si>
  <si>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</si>
  <si>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</si>
  <si>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</si>
  <si>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</si>
  <si>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</si>
  <si>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1398/09/24</t>
  </si>
  <si>
    <t>1398/12/05</t>
  </si>
  <si>
    <t>1399/02/07</t>
  </si>
  <si>
    <t>کشتیرانی جمهوری اسلامی ایران</t>
  </si>
  <si>
    <t>1398/07/30</t>
  </si>
  <si>
    <t>1399/03/11</t>
  </si>
  <si>
    <t>1398/11/08</t>
  </si>
  <si>
    <t>1399/02/09</t>
  </si>
  <si>
    <t>معدنی‌ املاح‌  ایران‌</t>
  </si>
  <si>
    <t>1399/02/23</t>
  </si>
  <si>
    <t>1398/09/28</t>
  </si>
  <si>
    <t>1399/03/01</t>
  </si>
  <si>
    <t>س.ص.بازنشستگی کارکنان بانکها</t>
  </si>
  <si>
    <t>1398/12/10</t>
  </si>
  <si>
    <t>1399/03/25</t>
  </si>
  <si>
    <t>1399/03/12</t>
  </si>
  <si>
    <t>تامین سرمایه امید</t>
  </si>
  <si>
    <t>1398/12/19</t>
  </si>
  <si>
    <t>1399/01/30</t>
  </si>
  <si>
    <t>1399/02/03</t>
  </si>
  <si>
    <t>1399/03/13</t>
  </si>
  <si>
    <t>1399/02/16</t>
  </si>
  <si>
    <t>1399/03/24</t>
  </si>
  <si>
    <t>1399/02/29</t>
  </si>
  <si>
    <t>سيمان ساوه</t>
  </si>
  <si>
    <t>1399/02/20</t>
  </si>
  <si>
    <t>1399/02/30</t>
  </si>
  <si>
    <t>1399/02/28</t>
  </si>
  <si>
    <t>بهای فروش</t>
  </si>
  <si>
    <t>ارزش دفتری</t>
  </si>
  <si>
    <t>سود و زیان ناشی از تغییر قیمت</t>
  </si>
  <si>
    <t>پتروشیمی غدیر</t>
  </si>
  <si>
    <t>گروه  صنایع کاغذ پارس</t>
  </si>
  <si>
    <t>همکاران سیستم</t>
  </si>
  <si>
    <t>گروه مپنا (سهامی عام)</t>
  </si>
  <si>
    <t>آلومینیوم‌ایران‌</t>
  </si>
  <si>
    <t>ایران‌ ترانسفو</t>
  </si>
  <si>
    <t>ح . معدنی‌ املاح‌  ایران‌</t>
  </si>
  <si>
    <t>سود و زیان ناشی از فروش</t>
  </si>
  <si>
    <t>فولاد  خوزستان</t>
  </si>
  <si>
    <t>معدنی و صنعتی گل گهر</t>
  </si>
  <si>
    <t>پتروشیمی پارس</t>
  </si>
  <si>
    <t>سرمايه گذاري كشاورزي كوثر</t>
  </si>
  <si>
    <t>مخابرات ایران</t>
  </si>
  <si>
    <t>ح . تراکتورسازی‌ایران‌</t>
  </si>
  <si>
    <t>پتروشیمی زاگرس</t>
  </si>
  <si>
    <t>تولیدی چدن سازان</t>
  </si>
  <si>
    <t>پتروشيمي تندگويان</t>
  </si>
  <si>
    <t>سرمایه‌گذاری صنایع پتروشیمی‌</t>
  </si>
  <si>
    <t>نفت ایرانول</t>
  </si>
  <si>
    <t>بانک خاورمیانه</t>
  </si>
  <si>
    <t>ح .داروسازی کاسپین تامین</t>
  </si>
  <si>
    <t>ح . تامین سرمایه لوتوس پارسیان</t>
  </si>
  <si>
    <t>فولاد امیرکبیرکاشان</t>
  </si>
  <si>
    <t>ح .فولاد کاوه جنوب کیش</t>
  </si>
  <si>
    <t>ح . سیمان‌ خزر</t>
  </si>
  <si>
    <t>کالسیمین‌</t>
  </si>
  <si>
    <t>بانک ایران زمین</t>
  </si>
  <si>
    <t>باما</t>
  </si>
  <si>
    <t>فولاد کاوه جنوب کیش</t>
  </si>
  <si>
    <t>اسنادخزانه-م3بودجه97-990721</t>
  </si>
  <si>
    <t>اسنادخزانه-م22بودجه97-000428</t>
  </si>
  <si>
    <t>اسنادخزانه-م5بودجه98-000422</t>
  </si>
  <si>
    <t>اسنادخزانه-م14بودجه97-980722</t>
  </si>
  <si>
    <t>اسنادخزانه-م19بودجه97-980827</t>
  </si>
  <si>
    <t>اسنادخزانه-م6بودجه96-980722</t>
  </si>
  <si>
    <t>اسنادخزانه-م15بودجه96-980820</t>
  </si>
  <si>
    <t>اسنادخزانه-م6بودجه97-990423</t>
  </si>
  <si>
    <t>اسنادخزانه-م4بودجه97-991022</t>
  </si>
  <si>
    <t>اسنادخزانه-م15بودجه97-990224</t>
  </si>
  <si>
    <t>اسنادخزانه-م2بودجه98-990430</t>
  </si>
  <si>
    <t>اسنادخزانه-م4بودجه96-980820</t>
  </si>
  <si>
    <t>اسنادخزانه-م12بودجه96-981114</t>
  </si>
  <si>
    <t>اسنادخزانه-م8بودجه97-980723</t>
  </si>
  <si>
    <t>اسنادخزانه-م17بودجه97-981017</t>
  </si>
  <si>
    <t>اسنادخزانه-م3بودجه98-990521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</si>
  <si>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</si>
  <si>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</si>
  <si>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</si>
  <si>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</si>
  <si>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</si>
  <si>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</si>
  <si>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</si>
  <si>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</si>
  <si>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</si>
  <si>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</si>
  <si>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</si>
  <si>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سایر درآمدها</t>
  </si>
  <si>
    <t>تعدیل کارمزد کارگزار</t>
  </si>
  <si>
    <t xml:space="preserve">سرمایه‌گذاری در سهام </t>
  </si>
  <si>
    <t xml:space="preserve">سرمایه‌گذاری در اوراق بهادار </t>
  </si>
  <si>
    <t xml:space="preserve">درآمد سپرده بانکی </t>
  </si>
  <si>
    <t>از ابتدای سال مالی</t>
  </si>
  <si>
    <t>تا پایان ماه</t>
  </si>
  <si>
    <t>سایر درآمدهای 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</si>
</sst>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sz val="11"/>
      <name val="Calibri"/>
    </font>
    <font>
      <sz val="14"/>
      <name val="B Mitra"/>
      <charset val="178"/>
    </font>
    <font>
      <b/>
      <sz val="14"/>
      <color rgb="FF000000"/>
      <name val="B Mitra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3" fontId="2" fillId="0" borderId="4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4" xfId="1" applyNumberFormat="1" applyFont="1" applyBorder="1" applyAlignment="1">
      <alignment horizontal="center"/>
    </xf>
    <xf numFmtId="10" fontId="2" fillId="0" borderId="4" xfId="0" applyNumberFormat="1" applyFont="1" applyBorder="1" applyAlignment="1">
      <alignment horizontal="center"/>
    </xf>
    <xf numFmtId="9" fontId="2" fillId="0" borderId="4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9</xdr:col>
      <xdr:colOff>523876</xdr:colOff>
      <xdr:row>38</xdr:row>
      <xdr:rowOff>182011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A44D2A3-079A-42D1-AE61-358340811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694874" y="0"/>
          <a:ext cx="5953125" cy="74210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FDC6F-9852-46D6-80A8-D827B890E622}">
  <dimension ref="A1"/>
  <sheetViews>
    <sheetView rightToLeft="1" tabSelected="1" view="pageBreakPreview" zoomScaleNormal="100" zoomScaleSheetLayoutView="100" workbookViewId="0"/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5"/>
  <sheetViews>
    <sheetView rightToLeft="1" workbookViewId="0">
      <selection activeCell="V20" sqref="V20"/>
    </sheetView>
  </sheetViews>
  <sheetFormatPr defaultRowHeight="21.75" x14ac:dyDescent="0.5"/>
  <cols>
    <col min="1" max="1" width="29.5703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20" style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22.140625" style="1" customWidth="1"/>
    <col min="16" max="16" width="1" style="1" customWidth="1"/>
    <col min="17" max="17" width="22.7109375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 x14ac:dyDescent="0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22.5" x14ac:dyDescent="0.5">
      <c r="A3" s="13" t="s">
        <v>104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2.5" x14ac:dyDescent="0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22.5" x14ac:dyDescent="0.5">
      <c r="A6" s="10" t="s">
        <v>108</v>
      </c>
      <c r="C6" s="11" t="s">
        <v>106</v>
      </c>
      <c r="D6" s="11" t="s">
        <v>106</v>
      </c>
      <c r="E6" s="11" t="s">
        <v>106</v>
      </c>
      <c r="F6" s="11" t="s">
        <v>106</v>
      </c>
      <c r="G6" s="11" t="s">
        <v>106</v>
      </c>
      <c r="H6" s="11" t="s">
        <v>106</v>
      </c>
      <c r="I6" s="11" t="s">
        <v>106</v>
      </c>
      <c r="K6" s="11" t="s">
        <v>107</v>
      </c>
      <c r="L6" s="11" t="s">
        <v>107</v>
      </c>
      <c r="M6" s="11" t="s">
        <v>107</v>
      </c>
      <c r="N6" s="11" t="s">
        <v>107</v>
      </c>
      <c r="O6" s="11" t="s">
        <v>107</v>
      </c>
      <c r="P6" s="11" t="s">
        <v>107</v>
      </c>
      <c r="Q6" s="11" t="s">
        <v>107</v>
      </c>
    </row>
    <row r="7" spans="1:17" ht="22.5" x14ac:dyDescent="0.5">
      <c r="A7" s="11" t="s">
        <v>108</v>
      </c>
      <c r="C7" s="14" t="s">
        <v>200</v>
      </c>
      <c r="E7" s="14" t="s">
        <v>197</v>
      </c>
      <c r="G7" s="14" t="s">
        <v>198</v>
      </c>
      <c r="I7" s="14" t="s">
        <v>201</v>
      </c>
      <c r="K7" s="14" t="s">
        <v>200</v>
      </c>
      <c r="M7" s="14" t="s">
        <v>197</v>
      </c>
      <c r="O7" s="14" t="s">
        <v>198</v>
      </c>
      <c r="Q7" s="14" t="s">
        <v>201</v>
      </c>
    </row>
    <row r="8" spans="1:17" x14ac:dyDescent="0.5">
      <c r="A8" s="1" t="s">
        <v>180</v>
      </c>
      <c r="C8" s="2">
        <v>0</v>
      </c>
      <c r="E8" s="2">
        <v>0</v>
      </c>
      <c r="G8" s="2">
        <v>0</v>
      </c>
      <c r="I8" s="2">
        <v>0</v>
      </c>
      <c r="K8" s="2">
        <v>0</v>
      </c>
      <c r="M8" s="2">
        <v>0</v>
      </c>
      <c r="O8" s="2">
        <v>10305983004</v>
      </c>
      <c r="Q8" s="2">
        <v>10305983004</v>
      </c>
    </row>
    <row r="9" spans="1:17" x14ac:dyDescent="0.5">
      <c r="A9" s="1" t="s">
        <v>181</v>
      </c>
      <c r="C9" s="2">
        <v>0</v>
      </c>
      <c r="E9" s="2">
        <v>0</v>
      </c>
      <c r="G9" s="2">
        <v>0</v>
      </c>
      <c r="I9" s="2">
        <v>0</v>
      </c>
      <c r="K9" s="2">
        <v>0</v>
      </c>
      <c r="M9" s="2">
        <v>0</v>
      </c>
      <c r="O9" s="2">
        <v>1982720618</v>
      </c>
      <c r="Q9" s="2">
        <v>1982720618</v>
      </c>
    </row>
    <row r="10" spans="1:17" x14ac:dyDescent="0.5">
      <c r="A10" s="1" t="s">
        <v>182</v>
      </c>
      <c r="C10" s="2">
        <v>0</v>
      </c>
      <c r="E10" s="2">
        <v>0</v>
      </c>
      <c r="G10" s="2">
        <v>0</v>
      </c>
      <c r="I10" s="2">
        <v>0</v>
      </c>
      <c r="K10" s="2">
        <v>0</v>
      </c>
      <c r="M10" s="2">
        <v>0</v>
      </c>
      <c r="O10" s="2">
        <v>154397247</v>
      </c>
      <c r="Q10" s="2">
        <v>154397247</v>
      </c>
    </row>
    <row r="11" spans="1:17" x14ac:dyDescent="0.5">
      <c r="A11" s="1" t="s">
        <v>183</v>
      </c>
      <c r="C11" s="2">
        <v>0</v>
      </c>
      <c r="E11" s="2">
        <v>0</v>
      </c>
      <c r="G11" s="2">
        <v>0</v>
      </c>
      <c r="I11" s="2">
        <v>0</v>
      </c>
      <c r="K11" s="2">
        <v>0</v>
      </c>
      <c r="M11" s="2">
        <v>0</v>
      </c>
      <c r="O11" s="2">
        <v>32010934</v>
      </c>
      <c r="Q11" s="2">
        <v>32010934</v>
      </c>
    </row>
    <row r="12" spans="1:17" x14ac:dyDescent="0.5">
      <c r="A12" s="1" t="s">
        <v>184</v>
      </c>
      <c r="C12" s="2">
        <v>0</v>
      </c>
      <c r="E12" s="2">
        <v>0</v>
      </c>
      <c r="G12" s="2">
        <v>0</v>
      </c>
      <c r="I12" s="2">
        <v>0</v>
      </c>
      <c r="K12" s="2">
        <v>0</v>
      </c>
      <c r="M12" s="2">
        <v>0</v>
      </c>
      <c r="O12" s="2">
        <v>781453101</v>
      </c>
      <c r="Q12" s="2">
        <v>781453101</v>
      </c>
    </row>
    <row r="13" spans="1:17" x14ac:dyDescent="0.5">
      <c r="A13" s="1" t="s">
        <v>185</v>
      </c>
      <c r="C13" s="2">
        <v>0</v>
      </c>
      <c r="E13" s="2">
        <v>0</v>
      </c>
      <c r="G13" s="2">
        <v>0</v>
      </c>
      <c r="I13" s="2">
        <v>0</v>
      </c>
      <c r="K13" s="2">
        <v>0</v>
      </c>
      <c r="M13" s="2">
        <v>0</v>
      </c>
      <c r="O13" s="2">
        <v>172576605</v>
      </c>
      <c r="Q13" s="2">
        <v>172576605</v>
      </c>
    </row>
    <row r="14" spans="1:17" x14ac:dyDescent="0.5">
      <c r="A14" s="1" t="s">
        <v>186</v>
      </c>
      <c r="C14" s="2">
        <v>0</v>
      </c>
      <c r="E14" s="2">
        <v>0</v>
      </c>
      <c r="G14" s="2">
        <v>0</v>
      </c>
      <c r="I14" s="2">
        <v>0</v>
      </c>
      <c r="K14" s="2">
        <v>0</v>
      </c>
      <c r="M14" s="2">
        <v>0</v>
      </c>
      <c r="O14" s="2">
        <v>380244564</v>
      </c>
      <c r="Q14" s="2">
        <v>380244564</v>
      </c>
    </row>
    <row r="15" spans="1:17" x14ac:dyDescent="0.5">
      <c r="A15" s="1" t="s">
        <v>187</v>
      </c>
      <c r="C15" s="2">
        <v>0</v>
      </c>
      <c r="E15" s="2">
        <v>0</v>
      </c>
      <c r="G15" s="2">
        <v>0</v>
      </c>
      <c r="I15" s="2">
        <v>0</v>
      </c>
      <c r="K15" s="2">
        <v>0</v>
      </c>
      <c r="M15" s="2">
        <v>0</v>
      </c>
      <c r="O15" s="2">
        <v>738881722</v>
      </c>
      <c r="Q15" s="2">
        <v>738881722</v>
      </c>
    </row>
    <row r="16" spans="1:17" x14ac:dyDescent="0.5">
      <c r="A16" s="1" t="s">
        <v>188</v>
      </c>
      <c r="C16" s="2">
        <v>0</v>
      </c>
      <c r="E16" s="2">
        <v>0</v>
      </c>
      <c r="G16" s="2">
        <v>0</v>
      </c>
      <c r="I16" s="2">
        <v>0</v>
      </c>
      <c r="K16" s="2">
        <v>0</v>
      </c>
      <c r="M16" s="2">
        <v>0</v>
      </c>
      <c r="O16" s="2">
        <v>406383536</v>
      </c>
      <c r="Q16" s="2">
        <v>406383536</v>
      </c>
    </row>
    <row r="17" spans="1:17" x14ac:dyDescent="0.5">
      <c r="A17" s="1" t="s">
        <v>189</v>
      </c>
      <c r="C17" s="2">
        <v>0</v>
      </c>
      <c r="E17" s="2">
        <v>0</v>
      </c>
      <c r="G17" s="2">
        <v>0</v>
      </c>
      <c r="I17" s="2">
        <v>0</v>
      </c>
      <c r="K17" s="2">
        <v>0</v>
      </c>
      <c r="M17" s="2">
        <v>0</v>
      </c>
      <c r="O17" s="2">
        <v>1019512824</v>
      </c>
      <c r="Q17" s="2">
        <v>1019512824</v>
      </c>
    </row>
    <row r="18" spans="1:17" x14ac:dyDescent="0.5">
      <c r="A18" s="1" t="s">
        <v>190</v>
      </c>
      <c r="C18" s="2">
        <v>0</v>
      </c>
      <c r="E18" s="2">
        <v>0</v>
      </c>
      <c r="G18" s="2">
        <v>0</v>
      </c>
      <c r="I18" s="2">
        <v>0</v>
      </c>
      <c r="K18" s="2">
        <v>0</v>
      </c>
      <c r="M18" s="2">
        <v>0</v>
      </c>
      <c r="O18" s="2">
        <v>1152141278</v>
      </c>
      <c r="Q18" s="2">
        <v>1152141278</v>
      </c>
    </row>
    <row r="19" spans="1:17" x14ac:dyDescent="0.5">
      <c r="A19" s="1" t="s">
        <v>191</v>
      </c>
      <c r="C19" s="2">
        <v>0</v>
      </c>
      <c r="E19" s="2">
        <v>0</v>
      </c>
      <c r="G19" s="2">
        <v>0</v>
      </c>
      <c r="I19" s="2">
        <v>0</v>
      </c>
      <c r="K19" s="2">
        <v>0</v>
      </c>
      <c r="M19" s="2">
        <v>0</v>
      </c>
      <c r="O19" s="2">
        <v>248377949</v>
      </c>
      <c r="Q19" s="2">
        <v>248377949</v>
      </c>
    </row>
    <row r="20" spans="1:17" x14ac:dyDescent="0.5">
      <c r="A20" s="1" t="s">
        <v>192</v>
      </c>
      <c r="C20" s="2">
        <v>0</v>
      </c>
      <c r="E20" s="2">
        <v>0</v>
      </c>
      <c r="G20" s="2">
        <v>0</v>
      </c>
      <c r="I20" s="2">
        <v>0</v>
      </c>
      <c r="K20" s="2">
        <v>0</v>
      </c>
      <c r="M20" s="2">
        <v>0</v>
      </c>
      <c r="O20" s="2">
        <v>86694910</v>
      </c>
      <c r="Q20" s="2">
        <v>86694910</v>
      </c>
    </row>
    <row r="21" spans="1:17" x14ac:dyDescent="0.5">
      <c r="A21" s="1" t="s">
        <v>193</v>
      </c>
      <c r="C21" s="2">
        <v>0</v>
      </c>
      <c r="E21" s="2">
        <v>0</v>
      </c>
      <c r="G21" s="2">
        <v>0</v>
      </c>
      <c r="I21" s="2">
        <v>0</v>
      </c>
      <c r="K21" s="2">
        <v>0</v>
      </c>
      <c r="M21" s="2">
        <v>0</v>
      </c>
      <c r="O21" s="2">
        <v>331846439</v>
      </c>
      <c r="Q21" s="2">
        <v>331846439</v>
      </c>
    </row>
    <row r="22" spans="1:17" x14ac:dyDescent="0.5">
      <c r="A22" s="1" t="s">
        <v>194</v>
      </c>
      <c r="C22" s="2">
        <v>0</v>
      </c>
      <c r="E22" s="2">
        <v>0</v>
      </c>
      <c r="G22" s="2">
        <v>0</v>
      </c>
      <c r="I22" s="2">
        <v>0</v>
      </c>
      <c r="K22" s="2">
        <v>0</v>
      </c>
      <c r="M22" s="2">
        <v>0</v>
      </c>
      <c r="O22" s="2">
        <v>120025040</v>
      </c>
      <c r="Q22" s="2">
        <v>120025040</v>
      </c>
    </row>
    <row r="23" spans="1:17" x14ac:dyDescent="0.5">
      <c r="A23" s="1" t="s">
        <v>195</v>
      </c>
      <c r="C23" s="2">
        <v>0</v>
      </c>
      <c r="E23" s="2">
        <v>0</v>
      </c>
      <c r="G23" s="2">
        <v>0</v>
      </c>
      <c r="I23" s="2">
        <v>0</v>
      </c>
      <c r="K23" s="2">
        <v>0</v>
      </c>
      <c r="M23" s="2">
        <v>0</v>
      </c>
      <c r="O23" s="2">
        <v>214061055</v>
      </c>
      <c r="Q23" s="2">
        <v>214061055</v>
      </c>
    </row>
    <row r="24" spans="1:17" ht="22.5" thickBot="1" x14ac:dyDescent="0.55000000000000004">
      <c r="C24" s="5">
        <f>SUM(C8:C23)</f>
        <v>0</v>
      </c>
      <c r="E24" s="5">
        <f>SUM(E8:E23)</f>
        <v>0</v>
      </c>
      <c r="G24" s="5">
        <f>SUM(G8:G23)</f>
        <v>0</v>
      </c>
      <c r="I24" s="5">
        <f>SUM(I8:I23)</f>
        <v>0</v>
      </c>
      <c r="K24" s="5">
        <f>SUM(K8:K23)</f>
        <v>0</v>
      </c>
      <c r="M24" s="5">
        <f>SUM(M8:M23)</f>
        <v>0</v>
      </c>
      <c r="O24" s="5">
        <f>SUM(O8:O23)</f>
        <v>18127310826</v>
      </c>
      <c r="Q24" s="5">
        <f>SUM(Q8:Q23)</f>
        <v>18127310826</v>
      </c>
    </row>
    <row r="25" spans="1:17" ht="22.5" thickTop="1" x14ac:dyDescent="0.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8"/>
  <sheetViews>
    <sheetView rightToLeft="1" workbookViewId="0">
      <selection activeCell="I13" sqref="I13"/>
    </sheetView>
  </sheetViews>
  <sheetFormatPr defaultRowHeight="21.75" x14ac:dyDescent="0.5"/>
  <cols>
    <col min="1" max="1" width="24.28515625" style="1" bestFit="1" customWidth="1"/>
    <col min="2" max="2" width="1" style="1" customWidth="1"/>
    <col min="3" max="3" width="16.8554687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2.5" x14ac:dyDescent="0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22.5" x14ac:dyDescent="0.5">
      <c r="A3" s="13" t="s">
        <v>104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22.5" x14ac:dyDescent="0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6" spans="1:11" ht="22.5" x14ac:dyDescent="0.5">
      <c r="A6" s="11" t="s">
        <v>202</v>
      </c>
      <c r="B6" s="11" t="s">
        <v>202</v>
      </c>
      <c r="C6" s="11" t="s">
        <v>202</v>
      </c>
      <c r="E6" s="11" t="s">
        <v>106</v>
      </c>
      <c r="F6" s="11" t="s">
        <v>106</v>
      </c>
      <c r="G6" s="11" t="s">
        <v>106</v>
      </c>
      <c r="I6" s="11" t="s">
        <v>107</v>
      </c>
      <c r="J6" s="11" t="s">
        <v>107</v>
      </c>
      <c r="K6" s="11" t="s">
        <v>107</v>
      </c>
    </row>
    <row r="7" spans="1:11" ht="22.5" x14ac:dyDescent="0.5">
      <c r="A7" s="14" t="s">
        <v>203</v>
      </c>
      <c r="C7" s="14" t="s">
        <v>91</v>
      </c>
      <c r="E7" s="14" t="s">
        <v>204</v>
      </c>
      <c r="G7" s="14" t="s">
        <v>205</v>
      </c>
      <c r="I7" s="14" t="s">
        <v>204</v>
      </c>
      <c r="K7" s="14" t="s">
        <v>205</v>
      </c>
    </row>
    <row r="8" spans="1:11" x14ac:dyDescent="0.5">
      <c r="A8" s="1" t="s">
        <v>97</v>
      </c>
      <c r="C8" s="1" t="s">
        <v>98</v>
      </c>
      <c r="E8" s="2">
        <v>1554275361</v>
      </c>
      <c r="G8" s="1">
        <v>100</v>
      </c>
      <c r="I8" s="2">
        <v>7945557651</v>
      </c>
      <c r="K8" s="1">
        <v>100</v>
      </c>
    </row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11"/>
  <sheetViews>
    <sheetView rightToLeft="1" workbookViewId="0">
      <selection activeCell="E15" sqref="E15"/>
    </sheetView>
  </sheetViews>
  <sheetFormatPr defaultRowHeight="21.75" x14ac:dyDescent="0.5"/>
  <cols>
    <col min="1" max="1" width="34.1406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9" ht="22.5" x14ac:dyDescent="0.5">
      <c r="A2" s="13" t="s">
        <v>0</v>
      </c>
      <c r="B2" s="13"/>
      <c r="C2" s="13"/>
      <c r="D2" s="13"/>
      <c r="E2" s="13"/>
      <c r="F2" s="4"/>
      <c r="G2" s="4"/>
      <c r="H2" s="4"/>
      <c r="I2" s="4"/>
    </row>
    <row r="3" spans="1:9" ht="22.5" x14ac:dyDescent="0.5">
      <c r="A3" s="13" t="s">
        <v>104</v>
      </c>
      <c r="B3" s="13"/>
      <c r="C3" s="13"/>
      <c r="D3" s="13"/>
      <c r="E3" s="13"/>
    </row>
    <row r="4" spans="1:9" ht="22.5" x14ac:dyDescent="0.5">
      <c r="A4" s="13" t="s">
        <v>2</v>
      </c>
      <c r="B4" s="13"/>
      <c r="C4" s="13"/>
      <c r="D4" s="13"/>
      <c r="E4" s="13"/>
    </row>
    <row r="5" spans="1:9" ht="22.5" x14ac:dyDescent="0.5">
      <c r="E5" s="3" t="s">
        <v>212</v>
      </c>
    </row>
    <row r="6" spans="1:9" ht="22.5" x14ac:dyDescent="0.5">
      <c r="A6" s="10" t="s">
        <v>206</v>
      </c>
      <c r="C6" s="11" t="s">
        <v>106</v>
      </c>
      <c r="E6" s="11" t="s">
        <v>213</v>
      </c>
    </row>
    <row r="7" spans="1:9" ht="22.5" x14ac:dyDescent="0.5">
      <c r="A7" s="11" t="s">
        <v>206</v>
      </c>
      <c r="C7" s="14" t="s">
        <v>94</v>
      </c>
      <c r="E7" s="14" t="s">
        <v>94</v>
      </c>
    </row>
    <row r="8" spans="1:9" x14ac:dyDescent="0.5">
      <c r="A8" s="1" t="s">
        <v>214</v>
      </c>
      <c r="C8" s="2">
        <v>0</v>
      </c>
      <c r="E8" s="2">
        <v>898172313</v>
      </c>
    </row>
    <row r="9" spans="1:9" x14ac:dyDescent="0.5">
      <c r="A9" s="1" t="s">
        <v>208</v>
      </c>
      <c r="C9" s="2">
        <v>163503807</v>
      </c>
      <c r="E9" s="2">
        <v>6528081178</v>
      </c>
    </row>
    <row r="10" spans="1:9" ht="22.5" thickBot="1" x14ac:dyDescent="0.55000000000000004">
      <c r="A10" s="1" t="s">
        <v>113</v>
      </c>
      <c r="C10" s="5">
        <v>163503807</v>
      </c>
      <c r="E10" s="5">
        <v>7426253491</v>
      </c>
    </row>
    <row r="11" spans="1:9" ht="22.5" thickTop="1" x14ac:dyDescent="0.5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B81"/>
  <sheetViews>
    <sheetView rightToLeft="1" topLeftCell="B58" workbookViewId="0">
      <selection activeCell="Y80" sqref="Y80"/>
    </sheetView>
  </sheetViews>
  <sheetFormatPr defaultRowHeight="21.75" x14ac:dyDescent="0.5"/>
  <cols>
    <col min="1" max="1" width="30.1406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9.570312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0.7109375" style="1" customWidth="1"/>
    <col min="26" max="26" width="1" style="1" customWidth="1"/>
    <col min="27" max="27" width="9.140625" style="1" customWidth="1"/>
    <col min="28" max="16384" width="9.140625" style="1"/>
  </cols>
  <sheetData>
    <row r="2" spans="1:28" ht="22.5" x14ac:dyDescent="0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8" ht="22.5" x14ac:dyDescent="0.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8" ht="22.5" x14ac:dyDescent="0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6" spans="1:28" ht="22.5" x14ac:dyDescent="0.5">
      <c r="A6" s="10" t="s">
        <v>3</v>
      </c>
      <c r="C6" s="11" t="s">
        <v>131</v>
      </c>
      <c r="D6" s="11" t="s">
        <v>4</v>
      </c>
      <c r="E6" s="11" t="s">
        <v>4</v>
      </c>
      <c r="F6" s="11" t="s">
        <v>4</v>
      </c>
      <c r="G6" s="11" t="s">
        <v>4</v>
      </c>
      <c r="I6" s="11" t="s">
        <v>5</v>
      </c>
      <c r="J6" s="11" t="s">
        <v>5</v>
      </c>
      <c r="K6" s="11" t="s">
        <v>5</v>
      </c>
      <c r="L6" s="11" t="s">
        <v>5</v>
      </c>
      <c r="M6" s="11" t="s">
        <v>5</v>
      </c>
      <c r="N6" s="11" t="s">
        <v>5</v>
      </c>
      <c r="O6" s="11" t="s">
        <v>5</v>
      </c>
      <c r="Q6" s="11" t="s">
        <v>6</v>
      </c>
      <c r="R6" s="11" t="s">
        <v>6</v>
      </c>
      <c r="S6" s="11" t="s">
        <v>6</v>
      </c>
      <c r="T6" s="11" t="s">
        <v>6</v>
      </c>
      <c r="U6" s="11" t="s">
        <v>6</v>
      </c>
      <c r="V6" s="11" t="s">
        <v>6</v>
      </c>
      <c r="W6" s="11" t="s">
        <v>6</v>
      </c>
      <c r="X6" s="11" t="s">
        <v>6</v>
      </c>
      <c r="Y6" s="11" t="s">
        <v>6</v>
      </c>
    </row>
    <row r="7" spans="1:28" ht="22.5" x14ac:dyDescent="0.5">
      <c r="A7" s="10" t="s">
        <v>3</v>
      </c>
      <c r="C7" s="12" t="s">
        <v>7</v>
      </c>
      <c r="E7" s="12" t="s">
        <v>8</v>
      </c>
      <c r="G7" s="12" t="s">
        <v>9</v>
      </c>
      <c r="I7" s="14" t="s">
        <v>10</v>
      </c>
      <c r="J7" s="14" t="s">
        <v>10</v>
      </c>
      <c r="K7" s="14" t="s">
        <v>10</v>
      </c>
      <c r="M7" s="14" t="s">
        <v>11</v>
      </c>
      <c r="N7" s="14" t="s">
        <v>11</v>
      </c>
      <c r="O7" s="14" t="s">
        <v>11</v>
      </c>
      <c r="Q7" s="12" t="s">
        <v>7</v>
      </c>
      <c r="S7" s="12" t="s">
        <v>12</v>
      </c>
      <c r="U7" s="12" t="s">
        <v>8</v>
      </c>
      <c r="W7" s="12" t="s">
        <v>9</v>
      </c>
      <c r="Y7" s="12" t="s">
        <v>13</v>
      </c>
    </row>
    <row r="8" spans="1:28" ht="22.5" x14ac:dyDescent="0.5">
      <c r="A8" s="11" t="s">
        <v>3</v>
      </c>
      <c r="C8" s="11" t="s">
        <v>7</v>
      </c>
      <c r="E8" s="11" t="s">
        <v>8</v>
      </c>
      <c r="G8" s="11" t="s">
        <v>9</v>
      </c>
      <c r="I8" s="14" t="s">
        <v>7</v>
      </c>
      <c r="K8" s="14" t="s">
        <v>8</v>
      </c>
      <c r="M8" s="14" t="s">
        <v>7</v>
      </c>
      <c r="O8" s="14" t="s">
        <v>14</v>
      </c>
      <c r="Q8" s="11" t="s">
        <v>7</v>
      </c>
      <c r="S8" s="11" t="s">
        <v>12</v>
      </c>
      <c r="U8" s="11" t="s">
        <v>8</v>
      </c>
      <c r="W8" s="11" t="s">
        <v>9</v>
      </c>
      <c r="Y8" s="11" t="s">
        <v>13</v>
      </c>
    </row>
    <row r="9" spans="1:28" x14ac:dyDescent="0.5">
      <c r="A9" s="1" t="s">
        <v>15</v>
      </c>
      <c r="C9" s="2">
        <v>900000</v>
      </c>
      <c r="E9" s="2">
        <v>16951681302</v>
      </c>
      <c r="G9" s="2">
        <v>24033291885</v>
      </c>
      <c r="I9" s="2">
        <v>0</v>
      </c>
      <c r="K9" s="2">
        <v>0</v>
      </c>
      <c r="M9" s="2">
        <v>0</v>
      </c>
      <c r="O9" s="2">
        <v>0</v>
      </c>
      <c r="Q9" s="2">
        <v>900000</v>
      </c>
      <c r="S9" s="2">
        <v>36750</v>
      </c>
      <c r="U9" s="2">
        <v>16951681302</v>
      </c>
      <c r="W9" s="2">
        <v>32862906562.5</v>
      </c>
      <c r="Y9" s="6">
        <v>1.6595240694228675E-3</v>
      </c>
      <c r="AB9" s="2"/>
    </row>
    <row r="10" spans="1:28" x14ac:dyDescent="0.5">
      <c r="A10" s="1" t="s">
        <v>16</v>
      </c>
      <c r="C10" s="2">
        <v>1600000</v>
      </c>
      <c r="E10" s="2">
        <v>47952333653</v>
      </c>
      <c r="G10" s="2">
        <v>116658300680</v>
      </c>
      <c r="I10" s="2">
        <v>0</v>
      </c>
      <c r="K10" s="2">
        <v>0</v>
      </c>
      <c r="M10" s="2">
        <v>0</v>
      </c>
      <c r="O10" s="2">
        <v>0</v>
      </c>
      <c r="Q10" s="2">
        <v>1600000</v>
      </c>
      <c r="S10" s="2">
        <v>107090</v>
      </c>
      <c r="U10" s="2">
        <v>47952333653</v>
      </c>
      <c r="W10" s="2">
        <v>170245256600</v>
      </c>
      <c r="Y10" s="6">
        <v>8.5971123855235615E-3</v>
      </c>
    </row>
    <row r="11" spans="1:28" x14ac:dyDescent="0.5">
      <c r="A11" s="1" t="s">
        <v>17</v>
      </c>
      <c r="C11" s="2">
        <v>13601508</v>
      </c>
      <c r="E11" s="2">
        <v>56012269461</v>
      </c>
      <c r="G11" s="2">
        <v>100857133806.41701</v>
      </c>
      <c r="I11" s="2">
        <v>0</v>
      </c>
      <c r="K11" s="2">
        <v>0</v>
      </c>
      <c r="M11" s="2">
        <v>0</v>
      </c>
      <c r="O11" s="2">
        <v>0</v>
      </c>
      <c r="Q11" s="2">
        <v>13601508</v>
      </c>
      <c r="S11" s="2">
        <v>9448</v>
      </c>
      <c r="U11" s="2">
        <v>56012269461</v>
      </c>
      <c r="W11" s="2">
        <v>127682996141.368</v>
      </c>
      <c r="Y11" s="6">
        <v>6.4477865020746315E-3</v>
      </c>
    </row>
    <row r="12" spans="1:28" x14ac:dyDescent="0.5">
      <c r="A12" s="1" t="s">
        <v>18</v>
      </c>
      <c r="C12" s="2">
        <v>105712170</v>
      </c>
      <c r="E12" s="2">
        <v>106414073411</v>
      </c>
      <c r="G12" s="2">
        <v>202085975325.79999</v>
      </c>
      <c r="I12" s="2">
        <v>63000000</v>
      </c>
      <c r="K12" s="2">
        <v>122247203411</v>
      </c>
      <c r="M12" s="2">
        <v>0</v>
      </c>
      <c r="O12" s="2">
        <v>0</v>
      </c>
      <c r="Q12" s="2">
        <v>168712170</v>
      </c>
      <c r="S12" s="2">
        <v>2470</v>
      </c>
      <c r="U12" s="2">
        <v>228661276822</v>
      </c>
      <c r="W12" s="2">
        <v>414046848928.39099</v>
      </c>
      <c r="Y12" s="6">
        <v>2.0908701741234142E-2</v>
      </c>
    </row>
    <row r="13" spans="1:28" x14ac:dyDescent="0.5">
      <c r="A13" s="1" t="s">
        <v>19</v>
      </c>
      <c r="C13" s="2">
        <v>150194698</v>
      </c>
      <c r="E13" s="2">
        <v>185123683585</v>
      </c>
      <c r="G13" s="2">
        <v>274138402354.80099</v>
      </c>
      <c r="I13" s="2">
        <v>0</v>
      </c>
      <c r="K13" s="2">
        <v>0</v>
      </c>
      <c r="M13" s="2">
        <v>0</v>
      </c>
      <c r="O13" s="2">
        <v>0</v>
      </c>
      <c r="Q13" s="2">
        <v>150194698</v>
      </c>
      <c r="S13" s="2">
        <v>2390</v>
      </c>
      <c r="U13" s="2">
        <v>185123683585</v>
      </c>
      <c r="W13" s="2">
        <v>356663463052.789</v>
      </c>
      <c r="Y13" s="6">
        <v>1.8010932797259842E-2</v>
      </c>
    </row>
    <row r="14" spans="1:28" x14ac:dyDescent="0.5">
      <c r="A14" s="1" t="s">
        <v>20</v>
      </c>
      <c r="C14" s="2">
        <v>28867049</v>
      </c>
      <c r="E14" s="2">
        <v>322591511045</v>
      </c>
      <c r="G14" s="2">
        <v>470039617123.336</v>
      </c>
      <c r="I14" s="2">
        <v>17300000</v>
      </c>
      <c r="K14" s="2">
        <v>361630414814</v>
      </c>
      <c r="M14" s="2">
        <v>0</v>
      </c>
      <c r="O14" s="2">
        <v>0</v>
      </c>
      <c r="Q14" s="2">
        <v>46167049</v>
      </c>
      <c r="S14" s="2">
        <v>23480</v>
      </c>
      <c r="U14" s="2">
        <v>684221925859</v>
      </c>
      <c r="W14" s="2">
        <v>1077051145703.79</v>
      </c>
      <c r="Y14" s="6">
        <v>5.4389355271895409E-2</v>
      </c>
    </row>
    <row r="15" spans="1:28" x14ac:dyDescent="0.5">
      <c r="A15" s="1" t="s">
        <v>21</v>
      </c>
      <c r="C15" s="2">
        <v>7148650</v>
      </c>
      <c r="E15" s="2">
        <v>477998400864</v>
      </c>
      <c r="G15" s="2">
        <v>694832317999.422</v>
      </c>
      <c r="I15" s="2">
        <v>1035486</v>
      </c>
      <c r="K15" s="2">
        <v>110079211036</v>
      </c>
      <c r="M15" s="2">
        <v>0</v>
      </c>
      <c r="O15" s="2">
        <v>0</v>
      </c>
      <c r="Q15" s="2">
        <v>8184136</v>
      </c>
      <c r="S15" s="2">
        <v>134340</v>
      </c>
      <c r="U15" s="2">
        <v>588077611900</v>
      </c>
      <c r="W15" s="2">
        <v>1092406563316.09</v>
      </c>
      <c r="Y15" s="6">
        <v>5.5164779231282185E-2</v>
      </c>
    </row>
    <row r="16" spans="1:28" x14ac:dyDescent="0.5">
      <c r="A16" s="1" t="s">
        <v>22</v>
      </c>
      <c r="C16" s="2">
        <v>1805000</v>
      </c>
      <c r="E16" s="2">
        <v>3898535080</v>
      </c>
      <c r="G16" s="2">
        <v>21207255798.4375</v>
      </c>
      <c r="I16" s="2">
        <v>100000</v>
      </c>
      <c r="K16" s="2">
        <v>1476742455</v>
      </c>
      <c r="M16" s="2">
        <v>0</v>
      </c>
      <c r="O16" s="2">
        <v>0</v>
      </c>
      <c r="Q16" s="2">
        <v>1905000</v>
      </c>
      <c r="S16" s="2">
        <v>19870</v>
      </c>
      <c r="U16" s="2">
        <v>5375277535</v>
      </c>
      <c r="W16" s="2">
        <v>37609621805.625</v>
      </c>
      <c r="Y16" s="6">
        <v>1.8992255754865814E-3</v>
      </c>
    </row>
    <row r="17" spans="1:25" x14ac:dyDescent="0.5">
      <c r="A17" s="1" t="s">
        <v>23</v>
      </c>
      <c r="C17" s="2">
        <v>18397430</v>
      </c>
      <c r="E17" s="2">
        <v>320431083266</v>
      </c>
      <c r="G17" s="2">
        <v>327001196972.95599</v>
      </c>
      <c r="I17" s="2">
        <v>0</v>
      </c>
      <c r="K17" s="2">
        <v>0</v>
      </c>
      <c r="M17" s="2">
        <v>0</v>
      </c>
      <c r="O17" s="2">
        <v>0</v>
      </c>
      <c r="Q17" s="2">
        <v>18397430</v>
      </c>
      <c r="S17" s="2">
        <v>25920</v>
      </c>
      <c r="U17" s="2">
        <v>320431083266</v>
      </c>
      <c r="W17" s="2">
        <v>473803511964.84003</v>
      </c>
      <c r="Y17" s="6">
        <v>2.3926317375103229E-2</v>
      </c>
    </row>
    <row r="18" spans="1:25" x14ac:dyDescent="0.5">
      <c r="A18" s="1" t="s">
        <v>24</v>
      </c>
      <c r="C18" s="2">
        <v>12950000</v>
      </c>
      <c r="E18" s="2">
        <v>304048616524</v>
      </c>
      <c r="G18" s="2">
        <v>323436726388.125</v>
      </c>
      <c r="I18" s="2">
        <v>14000000</v>
      </c>
      <c r="K18" s="2">
        <v>403426254498</v>
      </c>
      <c r="M18" s="2">
        <v>0</v>
      </c>
      <c r="O18" s="2">
        <v>0</v>
      </c>
      <c r="Q18" s="2">
        <v>26950000</v>
      </c>
      <c r="S18" s="2">
        <v>30420</v>
      </c>
      <c r="U18" s="2">
        <v>707474871022</v>
      </c>
      <c r="W18" s="2">
        <v>814561910662.5</v>
      </c>
      <c r="Y18" s="6">
        <v>4.1134069934094811E-2</v>
      </c>
    </row>
    <row r="19" spans="1:25" x14ac:dyDescent="0.5">
      <c r="A19" s="1" t="s">
        <v>25</v>
      </c>
      <c r="C19" s="2">
        <v>354890</v>
      </c>
      <c r="E19" s="2">
        <v>19215476932</v>
      </c>
      <c r="G19" s="2">
        <v>29928135985.890598</v>
      </c>
      <c r="I19" s="2">
        <v>0</v>
      </c>
      <c r="K19" s="2">
        <v>0</v>
      </c>
      <c r="M19" s="2">
        <v>0</v>
      </c>
      <c r="O19" s="2">
        <v>0</v>
      </c>
      <c r="Q19" s="2">
        <v>354890</v>
      </c>
      <c r="S19" s="2">
        <v>106449</v>
      </c>
      <c r="U19" s="2">
        <v>19215476932</v>
      </c>
      <c r="W19" s="2">
        <v>37535436201.025902</v>
      </c>
      <c r="Y19" s="6">
        <v>1.8954793214477686E-3</v>
      </c>
    </row>
    <row r="20" spans="1:25" x14ac:dyDescent="0.5">
      <c r="A20" s="1" t="s">
        <v>26</v>
      </c>
      <c r="C20" s="2">
        <v>1600000</v>
      </c>
      <c r="E20" s="2">
        <v>38792836719</v>
      </c>
      <c r="G20" s="2">
        <v>98425572620</v>
      </c>
      <c r="I20" s="2">
        <v>0</v>
      </c>
      <c r="K20" s="2">
        <v>0</v>
      </c>
      <c r="M20" s="2">
        <v>0</v>
      </c>
      <c r="O20" s="2">
        <v>0</v>
      </c>
      <c r="Q20" s="2">
        <v>1600000</v>
      </c>
      <c r="S20" s="2">
        <v>82710</v>
      </c>
      <c r="U20" s="2">
        <v>38792836719</v>
      </c>
      <c r="W20" s="2">
        <v>131487395400</v>
      </c>
      <c r="Y20" s="6">
        <v>6.6399025623928827E-3</v>
      </c>
    </row>
    <row r="21" spans="1:25" x14ac:dyDescent="0.5">
      <c r="A21" s="1" t="s">
        <v>27</v>
      </c>
      <c r="C21" s="2">
        <v>11507402</v>
      </c>
      <c r="E21" s="2">
        <v>199772905485</v>
      </c>
      <c r="G21" s="2">
        <v>346552742883.49902</v>
      </c>
      <c r="I21" s="2">
        <v>0</v>
      </c>
      <c r="K21" s="2">
        <v>0</v>
      </c>
      <c r="M21" s="2">
        <v>0</v>
      </c>
      <c r="O21" s="2">
        <v>0</v>
      </c>
      <c r="Q21" s="2">
        <v>11507402</v>
      </c>
      <c r="S21" s="2">
        <v>39750</v>
      </c>
      <c r="U21" s="2">
        <v>199772905485</v>
      </c>
      <c r="W21" s="2">
        <v>454486028690.83099</v>
      </c>
      <c r="Y21" s="6">
        <v>2.2950815454939145E-2</v>
      </c>
    </row>
    <row r="22" spans="1:25" x14ac:dyDescent="0.5">
      <c r="A22" s="1" t="s">
        <v>28</v>
      </c>
      <c r="C22" s="2">
        <v>650000</v>
      </c>
      <c r="E22" s="2">
        <v>5546578080</v>
      </c>
      <c r="G22" s="2">
        <v>37137270308.125</v>
      </c>
      <c r="I22" s="2">
        <v>0</v>
      </c>
      <c r="K22" s="2">
        <v>0</v>
      </c>
      <c r="M22" s="2">
        <v>0</v>
      </c>
      <c r="O22" s="2">
        <v>0</v>
      </c>
      <c r="Q22" s="2">
        <v>650000</v>
      </c>
      <c r="S22" s="2">
        <v>68220</v>
      </c>
      <c r="U22" s="2">
        <v>5546578080</v>
      </c>
      <c r="W22" s="2">
        <v>44058650512.5</v>
      </c>
      <c r="Y22" s="6">
        <v>2.2248911809650256E-3</v>
      </c>
    </row>
    <row r="23" spans="1:25" x14ac:dyDescent="0.5">
      <c r="A23" s="1" t="s">
        <v>29</v>
      </c>
      <c r="C23" s="2">
        <v>1500000</v>
      </c>
      <c r="E23" s="2">
        <v>20898521193</v>
      </c>
      <c r="G23" s="2">
        <v>40079332575</v>
      </c>
      <c r="I23" s="2">
        <v>0</v>
      </c>
      <c r="K23" s="2">
        <v>0</v>
      </c>
      <c r="M23" s="2">
        <v>0</v>
      </c>
      <c r="O23" s="2">
        <v>0</v>
      </c>
      <c r="Q23" s="2">
        <v>1500000</v>
      </c>
      <c r="S23" s="2">
        <v>30040</v>
      </c>
      <c r="U23" s="2">
        <v>20898521193</v>
      </c>
      <c r="W23" s="2">
        <v>44771052750</v>
      </c>
      <c r="Y23" s="6">
        <v>2.2608663512681607E-3</v>
      </c>
    </row>
    <row r="24" spans="1:25" x14ac:dyDescent="0.5">
      <c r="A24" s="1" t="s">
        <v>30</v>
      </c>
      <c r="C24" s="2">
        <v>2970823</v>
      </c>
      <c r="E24" s="2">
        <v>267376732443</v>
      </c>
      <c r="G24" s="2">
        <v>345935941338.07501</v>
      </c>
      <c r="I24" s="2">
        <v>0</v>
      </c>
      <c r="K24" s="2">
        <v>0</v>
      </c>
      <c r="M24" s="2">
        <v>0</v>
      </c>
      <c r="O24" s="2">
        <v>0</v>
      </c>
      <c r="Q24" s="2">
        <v>2970823</v>
      </c>
      <c r="S24" s="2">
        <v>154650</v>
      </c>
      <c r="U24" s="2">
        <v>267376732443</v>
      </c>
      <c r="W24" s="2">
        <v>456491632205.30798</v>
      </c>
      <c r="Y24" s="6">
        <v>2.3052095215439442E-2</v>
      </c>
    </row>
    <row r="25" spans="1:25" x14ac:dyDescent="0.5">
      <c r="A25" s="1" t="s">
        <v>31</v>
      </c>
      <c r="C25" s="2">
        <v>1600000</v>
      </c>
      <c r="E25" s="2">
        <v>17223093699</v>
      </c>
      <c r="G25" s="2">
        <v>50512398760</v>
      </c>
      <c r="I25" s="2">
        <v>0</v>
      </c>
      <c r="K25" s="2">
        <v>0</v>
      </c>
      <c r="M25" s="2">
        <v>0</v>
      </c>
      <c r="O25" s="2">
        <v>0</v>
      </c>
      <c r="Q25" s="2">
        <v>1600000</v>
      </c>
      <c r="S25" s="2">
        <v>42530</v>
      </c>
      <c r="U25" s="2">
        <v>17223093699</v>
      </c>
      <c r="W25" s="2">
        <v>67611642200</v>
      </c>
      <c r="Y25" s="6">
        <v>3.414279482270213E-3</v>
      </c>
    </row>
    <row r="26" spans="1:25" x14ac:dyDescent="0.5">
      <c r="A26" s="1" t="s">
        <v>32</v>
      </c>
      <c r="C26" s="2">
        <v>2200000</v>
      </c>
      <c r="E26" s="2">
        <v>121293145263</v>
      </c>
      <c r="G26" s="2">
        <v>133934005260</v>
      </c>
      <c r="I26" s="2">
        <v>0</v>
      </c>
      <c r="K26" s="2">
        <v>0</v>
      </c>
      <c r="M26" s="2">
        <v>0</v>
      </c>
      <c r="O26" s="2">
        <v>0</v>
      </c>
      <c r="Q26" s="2">
        <v>2200000</v>
      </c>
      <c r="S26" s="2">
        <v>68750</v>
      </c>
      <c r="U26" s="2">
        <v>121293145263</v>
      </c>
      <c r="W26" s="2">
        <v>150280109375</v>
      </c>
      <c r="Y26" s="6">
        <v>7.5889044746850712E-3</v>
      </c>
    </row>
    <row r="27" spans="1:25" x14ac:dyDescent="0.5">
      <c r="A27" s="1" t="s">
        <v>33</v>
      </c>
      <c r="C27" s="2">
        <v>1000000</v>
      </c>
      <c r="E27" s="2">
        <v>55425757175</v>
      </c>
      <c r="G27" s="2">
        <v>61136432462.5</v>
      </c>
      <c r="I27" s="2">
        <v>0</v>
      </c>
      <c r="K27" s="2">
        <v>0</v>
      </c>
      <c r="M27" s="2">
        <v>0</v>
      </c>
      <c r="O27" s="2">
        <v>0</v>
      </c>
      <c r="Q27" s="2">
        <v>1000000</v>
      </c>
      <c r="S27" s="2">
        <v>75550</v>
      </c>
      <c r="U27" s="2">
        <v>55425757175</v>
      </c>
      <c r="W27" s="2">
        <v>75065535625</v>
      </c>
      <c r="Y27" s="6">
        <v>3.7906891442145924E-3</v>
      </c>
    </row>
    <row r="28" spans="1:25" x14ac:dyDescent="0.5">
      <c r="A28" s="1" t="s">
        <v>34</v>
      </c>
      <c r="C28" s="2">
        <v>11822918</v>
      </c>
      <c r="E28" s="2">
        <v>136799414653</v>
      </c>
      <c r="G28" s="2">
        <v>124942193233.625</v>
      </c>
      <c r="I28" s="2">
        <v>0</v>
      </c>
      <c r="K28" s="2">
        <v>0</v>
      </c>
      <c r="M28" s="2">
        <v>0</v>
      </c>
      <c r="O28" s="2">
        <v>0</v>
      </c>
      <c r="Q28" s="2">
        <v>11822918</v>
      </c>
      <c r="S28" s="2">
        <v>18010</v>
      </c>
      <c r="U28" s="2">
        <v>136799414653</v>
      </c>
      <c r="W28" s="2">
        <v>211565334725.233</v>
      </c>
      <c r="Y28" s="6">
        <v>1.0683710053591818E-2</v>
      </c>
    </row>
    <row r="29" spans="1:25" x14ac:dyDescent="0.5">
      <c r="A29" s="1" t="s">
        <v>35</v>
      </c>
      <c r="C29" s="2">
        <v>18589014</v>
      </c>
      <c r="E29" s="2">
        <v>181214588030</v>
      </c>
      <c r="G29" s="2">
        <v>253239591615.25699</v>
      </c>
      <c r="I29" s="2">
        <v>1000000</v>
      </c>
      <c r="K29" s="2">
        <v>18655802456</v>
      </c>
      <c r="M29" s="2">
        <v>0</v>
      </c>
      <c r="O29" s="2">
        <v>0</v>
      </c>
      <c r="Q29" s="2">
        <v>19589014</v>
      </c>
      <c r="S29" s="2">
        <v>19940</v>
      </c>
      <c r="U29" s="2">
        <v>199870390486</v>
      </c>
      <c r="W29" s="2">
        <v>388100184987.63599</v>
      </c>
      <c r="Y29" s="6">
        <v>1.9598436830581222E-2</v>
      </c>
    </row>
    <row r="30" spans="1:25" x14ac:dyDescent="0.5">
      <c r="A30" s="1" t="s">
        <v>36</v>
      </c>
      <c r="C30" s="2">
        <v>36602401</v>
      </c>
      <c r="E30" s="2">
        <v>228039435911</v>
      </c>
      <c r="G30" s="2">
        <v>382515343473.53302</v>
      </c>
      <c r="I30" s="2">
        <v>29547769</v>
      </c>
      <c r="K30" s="2">
        <v>385853516262</v>
      </c>
      <c r="M30" s="2">
        <v>0</v>
      </c>
      <c r="O30" s="2">
        <v>0</v>
      </c>
      <c r="Q30" s="2">
        <v>66150170</v>
      </c>
      <c r="S30" s="2">
        <v>14350</v>
      </c>
      <c r="U30" s="2">
        <v>613892952173</v>
      </c>
      <c r="W30" s="2">
        <v>943167842200.45605</v>
      </c>
      <c r="Y30" s="6">
        <v>4.7628463193312098E-2</v>
      </c>
    </row>
    <row r="31" spans="1:25" x14ac:dyDescent="0.5">
      <c r="A31" s="1" t="s">
        <v>37</v>
      </c>
      <c r="C31" s="2">
        <v>5000000</v>
      </c>
      <c r="E31" s="2">
        <v>28962756268</v>
      </c>
      <c r="G31" s="2">
        <v>76009443750</v>
      </c>
      <c r="I31" s="2">
        <v>0</v>
      </c>
      <c r="K31" s="2">
        <v>0</v>
      </c>
      <c r="M31" s="2">
        <v>0</v>
      </c>
      <c r="O31" s="2">
        <v>0</v>
      </c>
      <c r="Q31" s="2">
        <v>5000000</v>
      </c>
      <c r="S31" s="2">
        <v>16360</v>
      </c>
      <c r="U31" s="2">
        <v>28962756268</v>
      </c>
      <c r="W31" s="2">
        <v>81275457500</v>
      </c>
      <c r="Y31" s="6">
        <v>4.1042802382098434E-3</v>
      </c>
    </row>
    <row r="32" spans="1:25" x14ac:dyDescent="0.5">
      <c r="A32" s="1" t="s">
        <v>38</v>
      </c>
      <c r="C32" s="2">
        <v>4894835</v>
      </c>
      <c r="E32" s="2">
        <v>19814551231</v>
      </c>
      <c r="G32" s="2">
        <v>117233386814.909</v>
      </c>
      <c r="I32" s="2">
        <v>0</v>
      </c>
      <c r="K32" s="2">
        <v>0</v>
      </c>
      <c r="M32" s="2">
        <v>0</v>
      </c>
      <c r="O32" s="2">
        <v>0</v>
      </c>
      <c r="Q32" s="2">
        <v>4894835</v>
      </c>
      <c r="S32" s="2">
        <v>30120</v>
      </c>
      <c r="U32" s="2">
        <v>19814551231</v>
      </c>
      <c r="W32" s="2">
        <v>146487019741.34299</v>
      </c>
      <c r="Y32" s="6">
        <v>7.397359532287459E-3</v>
      </c>
    </row>
    <row r="33" spans="1:25" x14ac:dyDescent="0.5">
      <c r="A33" s="1" t="s">
        <v>39</v>
      </c>
      <c r="C33" s="2">
        <v>1102076</v>
      </c>
      <c r="E33" s="2">
        <v>9634533191</v>
      </c>
      <c r="G33" s="2">
        <v>31981926041.9436</v>
      </c>
      <c r="I33" s="2">
        <v>0</v>
      </c>
      <c r="K33" s="2">
        <v>0</v>
      </c>
      <c r="M33" s="2">
        <v>0</v>
      </c>
      <c r="O33" s="2">
        <v>0</v>
      </c>
      <c r="Q33" s="2">
        <v>1102076</v>
      </c>
      <c r="S33" s="2">
        <v>41880</v>
      </c>
      <c r="U33" s="2">
        <v>9634533191</v>
      </c>
      <c r="W33" s="2">
        <v>45858974308.781998</v>
      </c>
      <c r="Y33" s="6">
        <v>2.3158046449644021E-3</v>
      </c>
    </row>
    <row r="34" spans="1:25" x14ac:dyDescent="0.5">
      <c r="A34" s="1" t="s">
        <v>40</v>
      </c>
      <c r="C34" s="2">
        <v>12000000</v>
      </c>
      <c r="E34" s="2">
        <v>79527143686</v>
      </c>
      <c r="G34" s="2">
        <v>134587388400</v>
      </c>
      <c r="I34" s="2">
        <v>0</v>
      </c>
      <c r="K34" s="2">
        <v>0</v>
      </c>
      <c r="M34" s="2">
        <v>0</v>
      </c>
      <c r="O34" s="2">
        <v>0</v>
      </c>
      <c r="Q34" s="2">
        <v>12000000</v>
      </c>
      <c r="S34" s="2">
        <v>13140</v>
      </c>
      <c r="U34" s="2">
        <v>79527143686</v>
      </c>
      <c r="W34" s="2">
        <v>156668877000</v>
      </c>
      <c r="Y34" s="6">
        <v>7.9115269921873847E-3</v>
      </c>
    </row>
    <row r="35" spans="1:25" x14ac:dyDescent="0.5">
      <c r="A35" s="1" t="s">
        <v>41</v>
      </c>
      <c r="C35" s="2">
        <v>6600000</v>
      </c>
      <c r="E35" s="2">
        <v>509004933434</v>
      </c>
      <c r="G35" s="2">
        <v>439528334437.5</v>
      </c>
      <c r="I35" s="2">
        <v>0</v>
      </c>
      <c r="K35" s="2">
        <v>0</v>
      </c>
      <c r="M35" s="2">
        <v>0</v>
      </c>
      <c r="O35" s="2">
        <v>0</v>
      </c>
      <c r="Q35" s="2">
        <v>6600000</v>
      </c>
      <c r="S35" s="2">
        <v>73315</v>
      </c>
      <c r="U35" s="2">
        <v>509004933434</v>
      </c>
      <c r="W35" s="2">
        <v>480776125912.5</v>
      </c>
      <c r="Y35" s="6">
        <v>2.4278423195412478E-2</v>
      </c>
    </row>
    <row r="36" spans="1:25" x14ac:dyDescent="0.5">
      <c r="A36" s="1" t="s">
        <v>42</v>
      </c>
      <c r="C36" s="2">
        <v>330000</v>
      </c>
      <c r="E36" s="2">
        <v>989670000</v>
      </c>
      <c r="G36" s="2">
        <v>3726400239.375</v>
      </c>
      <c r="I36" s="2">
        <v>0</v>
      </c>
      <c r="K36" s="2">
        <v>0</v>
      </c>
      <c r="M36" s="2">
        <v>0</v>
      </c>
      <c r="O36" s="2">
        <v>0</v>
      </c>
      <c r="Q36" s="2">
        <v>330000</v>
      </c>
      <c r="S36" s="2">
        <v>13090</v>
      </c>
      <c r="U36" s="2">
        <v>989670000</v>
      </c>
      <c r="W36" s="2">
        <v>4291999923.75</v>
      </c>
      <c r="Y36" s="6">
        <v>2.1673911179700563E-4</v>
      </c>
    </row>
    <row r="37" spans="1:25" x14ac:dyDescent="0.5">
      <c r="A37" s="1" t="s">
        <v>43</v>
      </c>
      <c r="C37" s="2">
        <v>3484142</v>
      </c>
      <c r="E37" s="2">
        <v>237401935286</v>
      </c>
      <c r="G37" s="2">
        <v>506707118933.57703</v>
      </c>
      <c r="I37" s="2">
        <v>1010000</v>
      </c>
      <c r="K37" s="2">
        <v>156362114778</v>
      </c>
      <c r="M37" s="2">
        <v>0</v>
      </c>
      <c r="O37" s="2">
        <v>0</v>
      </c>
      <c r="Q37" s="2">
        <v>4494142</v>
      </c>
      <c r="S37" s="2">
        <v>158150</v>
      </c>
      <c r="U37" s="2">
        <v>393764050064</v>
      </c>
      <c r="W37" s="2">
        <v>706190882176.31396</v>
      </c>
      <c r="Y37" s="6">
        <v>3.5661506822280531E-2</v>
      </c>
    </row>
    <row r="38" spans="1:25" x14ac:dyDescent="0.5">
      <c r="A38" s="1" t="s">
        <v>44</v>
      </c>
      <c r="C38" s="2">
        <v>1767900</v>
      </c>
      <c r="E38" s="2">
        <v>47760128617</v>
      </c>
      <c r="G38" s="2">
        <v>92676281884.350006</v>
      </c>
      <c r="I38" s="2">
        <v>0</v>
      </c>
      <c r="K38" s="2">
        <v>0</v>
      </c>
      <c r="M38" s="2">
        <v>0</v>
      </c>
      <c r="O38" s="2">
        <v>0</v>
      </c>
      <c r="Q38" s="2">
        <v>1767900</v>
      </c>
      <c r="S38" s="2">
        <v>53117</v>
      </c>
      <c r="U38" s="2">
        <v>47760128617</v>
      </c>
      <c r="W38" s="2">
        <v>93303374997.176193</v>
      </c>
      <c r="Y38" s="6">
        <v>4.7116707790810361E-3</v>
      </c>
    </row>
    <row r="39" spans="1:25" x14ac:dyDescent="0.5">
      <c r="A39" s="1" t="s">
        <v>45</v>
      </c>
      <c r="C39" s="2">
        <v>552000</v>
      </c>
      <c r="E39" s="2">
        <v>17901245253</v>
      </c>
      <c r="G39" s="2">
        <v>35613721120.199997</v>
      </c>
      <c r="I39" s="2">
        <v>111703</v>
      </c>
      <c r="K39" s="2">
        <v>0</v>
      </c>
      <c r="M39" s="2">
        <v>-552000</v>
      </c>
      <c r="O39" s="2">
        <v>33329932639</v>
      </c>
      <c r="Q39" s="2">
        <v>111703</v>
      </c>
      <c r="S39" s="2">
        <v>60610</v>
      </c>
      <c r="U39" s="2">
        <v>3012827726</v>
      </c>
      <c r="W39" s="2">
        <v>6726904160.5026197</v>
      </c>
      <c r="Y39" s="6">
        <v>3.3969787017541526E-4</v>
      </c>
    </row>
    <row r="40" spans="1:25" x14ac:dyDescent="0.5">
      <c r="A40" s="1" t="s">
        <v>46</v>
      </c>
      <c r="C40" s="2">
        <v>14088772</v>
      </c>
      <c r="E40" s="2">
        <v>174576891474</v>
      </c>
      <c r="G40" s="2">
        <v>173874471077.16101</v>
      </c>
      <c r="I40" s="2">
        <v>1970000</v>
      </c>
      <c r="K40" s="2">
        <v>29877803214</v>
      </c>
      <c r="M40" s="2">
        <v>0</v>
      </c>
      <c r="O40" s="2">
        <v>0</v>
      </c>
      <c r="Q40" s="2">
        <v>16058772</v>
      </c>
      <c r="S40" s="2">
        <v>18071</v>
      </c>
      <c r="U40" s="2">
        <v>204454694688</v>
      </c>
      <c r="W40" s="2">
        <v>288337173695.74298</v>
      </c>
      <c r="Y40" s="6">
        <v>1.4560564779850264E-2</v>
      </c>
    </row>
    <row r="41" spans="1:25" x14ac:dyDescent="0.5">
      <c r="A41" s="1" t="s">
        <v>47</v>
      </c>
      <c r="C41" s="2">
        <v>10017287</v>
      </c>
      <c r="E41" s="2">
        <v>139579587956</v>
      </c>
      <c r="G41" s="2">
        <v>263327874199.155</v>
      </c>
      <c r="I41" s="2">
        <v>411686</v>
      </c>
      <c r="K41" s="2">
        <v>9969379127</v>
      </c>
      <c r="M41" s="2">
        <v>0</v>
      </c>
      <c r="O41" s="2">
        <v>0</v>
      </c>
      <c r="Q41" s="2">
        <v>10428973</v>
      </c>
      <c r="S41" s="2">
        <v>27523</v>
      </c>
      <c r="U41" s="2">
        <v>149548967083</v>
      </c>
      <c r="W41" s="2">
        <v>285196001528.37598</v>
      </c>
      <c r="Y41" s="6">
        <v>1.4401940623827037E-2</v>
      </c>
    </row>
    <row r="42" spans="1:25" x14ac:dyDescent="0.5">
      <c r="A42" s="1" t="s">
        <v>48</v>
      </c>
      <c r="C42" s="2">
        <v>12000000</v>
      </c>
      <c r="E42" s="2">
        <v>117975390295</v>
      </c>
      <c r="G42" s="2">
        <v>101524770750</v>
      </c>
      <c r="I42" s="2">
        <v>27100000</v>
      </c>
      <c r="K42" s="2">
        <v>287338516333</v>
      </c>
      <c r="M42" s="2">
        <v>0</v>
      </c>
      <c r="O42" s="2">
        <v>0</v>
      </c>
      <c r="Q42" s="2">
        <v>39100000</v>
      </c>
      <c r="S42" s="2">
        <v>11930</v>
      </c>
      <c r="U42" s="2">
        <v>405313906628</v>
      </c>
      <c r="W42" s="2">
        <v>463471806012.5</v>
      </c>
      <c r="Y42" s="6">
        <v>2.3404582796529072E-2</v>
      </c>
    </row>
    <row r="43" spans="1:25" x14ac:dyDescent="0.5">
      <c r="A43" s="1" t="s">
        <v>49</v>
      </c>
      <c r="C43" s="2">
        <v>794043</v>
      </c>
      <c r="E43" s="2">
        <v>10458630740</v>
      </c>
      <c r="G43" s="2">
        <v>11592059970.763901</v>
      </c>
      <c r="I43" s="2">
        <v>0</v>
      </c>
      <c r="K43" s="2">
        <v>0</v>
      </c>
      <c r="M43" s="2">
        <v>0</v>
      </c>
      <c r="O43" s="2">
        <v>0</v>
      </c>
      <c r="Q43" s="2">
        <v>794043</v>
      </c>
      <c r="S43" s="2">
        <v>13880</v>
      </c>
      <c r="U43" s="2">
        <v>10458630740</v>
      </c>
      <c r="W43" s="2">
        <v>10950642645.7635</v>
      </c>
      <c r="Y43" s="6">
        <v>5.5298988881982106E-4</v>
      </c>
    </row>
    <row r="44" spans="1:25" x14ac:dyDescent="0.5">
      <c r="A44" s="1" t="s">
        <v>50</v>
      </c>
      <c r="C44" s="2">
        <v>7250000</v>
      </c>
      <c r="E44" s="2">
        <v>53749728672</v>
      </c>
      <c r="G44" s="2">
        <v>67597731975</v>
      </c>
      <c r="I44" s="2">
        <v>475000</v>
      </c>
      <c r="K44" s="2">
        <v>4296013204</v>
      </c>
      <c r="M44" s="2">
        <v>0</v>
      </c>
      <c r="O44" s="2">
        <v>0</v>
      </c>
      <c r="Q44" s="2">
        <v>7725000</v>
      </c>
      <c r="S44" s="2">
        <v>9241</v>
      </c>
      <c r="U44" s="2">
        <v>58045741876</v>
      </c>
      <c r="W44" s="2">
        <v>70928957625.9375</v>
      </c>
      <c r="Y44" s="6">
        <v>3.5817985903181001E-3</v>
      </c>
    </row>
    <row r="45" spans="1:25" x14ac:dyDescent="0.5">
      <c r="A45" s="1" t="s">
        <v>51</v>
      </c>
      <c r="C45" s="2">
        <v>3065493</v>
      </c>
      <c r="E45" s="2">
        <v>26485565229</v>
      </c>
      <c r="G45" s="2">
        <v>45934245569.679604</v>
      </c>
      <c r="I45" s="2">
        <v>0</v>
      </c>
      <c r="K45" s="2">
        <v>0</v>
      </c>
      <c r="M45" s="2">
        <v>0</v>
      </c>
      <c r="O45" s="2">
        <v>0</v>
      </c>
      <c r="Q45" s="2">
        <v>3065493</v>
      </c>
      <c r="S45" s="2">
        <v>19070</v>
      </c>
      <c r="U45" s="2">
        <v>26485565229</v>
      </c>
      <c r="W45" s="2">
        <v>58084083483.442101</v>
      </c>
      <c r="Y45" s="6">
        <v>2.9331530492537942E-3</v>
      </c>
    </row>
    <row r="46" spans="1:25" x14ac:dyDescent="0.5">
      <c r="A46" s="1" t="s">
        <v>52</v>
      </c>
      <c r="C46" s="2">
        <v>7698189</v>
      </c>
      <c r="E46" s="2">
        <v>92684740808</v>
      </c>
      <c r="G46" s="2">
        <v>161742039980.79099</v>
      </c>
      <c r="I46" s="2">
        <v>0</v>
      </c>
      <c r="K46" s="2">
        <v>0</v>
      </c>
      <c r="M46" s="2">
        <v>0</v>
      </c>
      <c r="O46" s="2">
        <v>0</v>
      </c>
      <c r="Q46" s="2">
        <v>7698189</v>
      </c>
      <c r="S46" s="2">
        <v>25322</v>
      </c>
      <c r="U46" s="2">
        <v>92684740808</v>
      </c>
      <c r="W46" s="2">
        <v>193683530520.836</v>
      </c>
      <c r="Y46" s="6">
        <v>9.7807076236191004E-3</v>
      </c>
    </row>
    <row r="47" spans="1:25" x14ac:dyDescent="0.5">
      <c r="A47" s="1" t="s">
        <v>53</v>
      </c>
      <c r="C47" s="2">
        <v>2550000</v>
      </c>
      <c r="E47" s="2">
        <v>24341345778</v>
      </c>
      <c r="G47" s="2">
        <v>144357135570</v>
      </c>
      <c r="I47" s="2">
        <v>0</v>
      </c>
      <c r="K47" s="2">
        <v>0</v>
      </c>
      <c r="M47" s="2">
        <v>0</v>
      </c>
      <c r="O47" s="2">
        <v>0</v>
      </c>
      <c r="Q47" s="2">
        <v>2550000</v>
      </c>
      <c r="S47" s="2">
        <v>66230</v>
      </c>
      <c r="U47" s="2">
        <v>24341345778</v>
      </c>
      <c r="W47" s="2">
        <v>167803515318.75</v>
      </c>
      <c r="Y47" s="6">
        <v>8.4738083673646294E-3</v>
      </c>
    </row>
    <row r="48" spans="1:25" x14ac:dyDescent="0.5">
      <c r="A48" s="1" t="s">
        <v>54</v>
      </c>
      <c r="C48" s="2">
        <v>6515645</v>
      </c>
      <c r="E48" s="2">
        <v>38233822325</v>
      </c>
      <c r="G48" s="2">
        <v>81143404186.967606</v>
      </c>
      <c r="I48" s="2">
        <v>0</v>
      </c>
      <c r="K48" s="2">
        <v>0</v>
      </c>
      <c r="M48" s="2">
        <v>0</v>
      </c>
      <c r="O48" s="2">
        <v>0</v>
      </c>
      <c r="Q48" s="2">
        <v>6515645</v>
      </c>
      <c r="S48" s="2">
        <v>15630</v>
      </c>
      <c r="U48" s="2">
        <v>38233822325</v>
      </c>
      <c r="W48" s="2">
        <v>101186485355.218</v>
      </c>
      <c r="Y48" s="6">
        <v>5.1097552076816172E-3</v>
      </c>
    </row>
    <row r="49" spans="1:25" x14ac:dyDescent="0.5">
      <c r="A49" s="1" t="s">
        <v>55</v>
      </c>
      <c r="C49" s="2">
        <v>6138358</v>
      </c>
      <c r="E49" s="2">
        <v>69242957459</v>
      </c>
      <c r="G49" s="2">
        <v>183024764341.76401</v>
      </c>
      <c r="I49" s="2">
        <v>1200000</v>
      </c>
      <c r="K49" s="2">
        <v>34618930443</v>
      </c>
      <c r="M49" s="2">
        <v>0</v>
      </c>
      <c r="O49" s="2">
        <v>0</v>
      </c>
      <c r="Q49" s="2">
        <v>7338358</v>
      </c>
      <c r="S49" s="2">
        <v>33047</v>
      </c>
      <c r="U49" s="2">
        <v>103861887902</v>
      </c>
      <c r="W49" s="2">
        <v>240955616854.353</v>
      </c>
      <c r="Y49" s="6">
        <v>1.2167872159206039E-2</v>
      </c>
    </row>
    <row r="50" spans="1:25" x14ac:dyDescent="0.5">
      <c r="A50" s="1" t="s">
        <v>56</v>
      </c>
      <c r="C50" s="2">
        <v>17109026</v>
      </c>
      <c r="E50" s="2">
        <v>307513115471</v>
      </c>
      <c r="G50" s="2">
        <v>416449203455.24597</v>
      </c>
      <c r="I50" s="2">
        <v>509600</v>
      </c>
      <c r="K50" s="2">
        <v>14769858857</v>
      </c>
      <c r="M50" s="2">
        <v>-220000</v>
      </c>
      <c r="O50" s="2">
        <v>5876285612</v>
      </c>
      <c r="Q50" s="2">
        <v>17398626</v>
      </c>
      <c r="S50" s="2">
        <v>31000</v>
      </c>
      <c r="U50" s="2">
        <v>318319448804</v>
      </c>
      <c r="W50" s="2">
        <v>535898776634.02502</v>
      </c>
      <c r="Y50" s="6">
        <v>2.7062028640316909E-2</v>
      </c>
    </row>
    <row r="51" spans="1:25" x14ac:dyDescent="0.5">
      <c r="A51" s="1" t="s">
        <v>57</v>
      </c>
      <c r="C51" s="2">
        <v>29678151</v>
      </c>
      <c r="E51" s="2">
        <v>180142237320</v>
      </c>
      <c r="G51" s="2">
        <v>312630078160.86603</v>
      </c>
      <c r="I51" s="2">
        <v>0</v>
      </c>
      <c r="K51" s="2">
        <v>0</v>
      </c>
      <c r="M51" s="2">
        <v>0</v>
      </c>
      <c r="O51" s="2">
        <v>0</v>
      </c>
      <c r="Q51" s="2">
        <v>29678151</v>
      </c>
      <c r="S51" s="2">
        <v>14500</v>
      </c>
      <c r="U51" s="2">
        <v>180142237320</v>
      </c>
      <c r="W51" s="2">
        <v>427573677922.33099</v>
      </c>
      <c r="Y51" s="6">
        <v>2.1591784908443285E-2</v>
      </c>
    </row>
    <row r="52" spans="1:25" x14ac:dyDescent="0.5">
      <c r="A52" s="1" t="s">
        <v>58</v>
      </c>
      <c r="C52" s="2">
        <v>21052995</v>
      </c>
      <c r="E52" s="2">
        <v>95204340488</v>
      </c>
      <c r="G52" s="2">
        <v>258044357571.72299</v>
      </c>
      <c r="I52" s="2">
        <v>0</v>
      </c>
      <c r="K52" s="2">
        <v>0</v>
      </c>
      <c r="M52" s="2">
        <v>0</v>
      </c>
      <c r="O52" s="2">
        <v>0</v>
      </c>
      <c r="Q52" s="2">
        <v>21052995</v>
      </c>
      <c r="S52" s="2">
        <v>15560</v>
      </c>
      <c r="U52" s="2">
        <v>95204340488</v>
      </c>
      <c r="W52" s="2">
        <v>325483965938.39203</v>
      </c>
      <c r="Y52" s="6">
        <v>1.6436418204783507E-2</v>
      </c>
    </row>
    <row r="53" spans="1:25" x14ac:dyDescent="0.5">
      <c r="A53" s="1" t="s">
        <v>59</v>
      </c>
      <c r="C53" s="2">
        <v>6000000</v>
      </c>
      <c r="E53" s="2">
        <v>12627012873</v>
      </c>
      <c r="G53" s="2">
        <v>51662575650</v>
      </c>
      <c r="I53" s="2">
        <v>0</v>
      </c>
      <c r="K53" s="2">
        <v>0</v>
      </c>
      <c r="M53" s="2">
        <v>0</v>
      </c>
      <c r="O53" s="2">
        <v>0</v>
      </c>
      <c r="Q53" s="2">
        <v>6000000</v>
      </c>
      <c r="S53" s="2">
        <v>12440</v>
      </c>
      <c r="U53" s="2">
        <v>12627012873</v>
      </c>
      <c r="W53" s="2">
        <v>74161371000</v>
      </c>
      <c r="Y53" s="6">
        <v>3.7450302809288838E-3</v>
      </c>
    </row>
    <row r="54" spans="1:25" x14ac:dyDescent="0.5">
      <c r="A54" s="1" t="s">
        <v>60</v>
      </c>
      <c r="C54" s="2">
        <v>550</v>
      </c>
      <c r="E54" s="2">
        <v>2177019114</v>
      </c>
      <c r="G54" s="2">
        <v>4185515158</v>
      </c>
      <c r="I54" s="2">
        <v>0</v>
      </c>
      <c r="K54" s="2">
        <v>0</v>
      </c>
      <c r="M54" s="2">
        <v>0</v>
      </c>
      <c r="O54" s="2">
        <v>0</v>
      </c>
      <c r="Q54" s="2">
        <v>550</v>
      </c>
      <c r="S54" s="2">
        <v>7851150</v>
      </c>
      <c r="U54" s="2">
        <v>2177019114</v>
      </c>
      <c r="W54" s="2">
        <v>4312734834.375</v>
      </c>
      <c r="Y54" s="6">
        <v>2.1778619152484642E-4</v>
      </c>
    </row>
    <row r="55" spans="1:25" x14ac:dyDescent="0.5">
      <c r="A55" s="1" t="s">
        <v>61</v>
      </c>
      <c r="C55" s="2">
        <v>500</v>
      </c>
      <c r="E55" s="2">
        <v>1979972374</v>
      </c>
      <c r="G55" s="2">
        <v>3789173605</v>
      </c>
      <c r="I55" s="2">
        <v>0</v>
      </c>
      <c r="K55" s="2">
        <v>0</v>
      </c>
      <c r="M55" s="2">
        <v>0</v>
      </c>
      <c r="O55" s="2">
        <v>0</v>
      </c>
      <c r="Q55" s="2">
        <v>500</v>
      </c>
      <c r="S55" s="2">
        <v>7937283</v>
      </c>
      <c r="U55" s="2">
        <v>1979972374</v>
      </c>
      <c r="W55" s="2">
        <v>3963680698.125</v>
      </c>
      <c r="Y55" s="6">
        <v>2.001595175257947E-4</v>
      </c>
    </row>
    <row r="56" spans="1:25" x14ac:dyDescent="0.5">
      <c r="A56" s="1" t="s">
        <v>62</v>
      </c>
      <c r="C56" s="2">
        <v>753846</v>
      </c>
      <c r="E56" s="2">
        <v>2281518159</v>
      </c>
      <c r="G56" s="2">
        <v>12834319977.8659</v>
      </c>
      <c r="I56" s="2">
        <v>0</v>
      </c>
      <c r="K56" s="2">
        <v>0</v>
      </c>
      <c r="M56" s="2">
        <v>0</v>
      </c>
      <c r="O56" s="2">
        <v>0</v>
      </c>
      <c r="Q56" s="2">
        <v>753846</v>
      </c>
      <c r="S56" s="2">
        <v>27450</v>
      </c>
      <c r="U56" s="2">
        <v>2281518159</v>
      </c>
      <c r="W56" s="2">
        <v>20560378371.311199</v>
      </c>
      <c r="Y56" s="6">
        <v>1.038266128978599E-3</v>
      </c>
    </row>
    <row r="57" spans="1:25" x14ac:dyDescent="0.5">
      <c r="A57" s="1" t="s">
        <v>63</v>
      </c>
      <c r="C57" s="2">
        <v>2000000</v>
      </c>
      <c r="E57" s="2">
        <v>19958944440</v>
      </c>
      <c r="G57" s="2">
        <v>45758678725</v>
      </c>
      <c r="I57" s="2">
        <v>0</v>
      </c>
      <c r="K57" s="2">
        <v>0</v>
      </c>
      <c r="M57" s="2">
        <v>0</v>
      </c>
      <c r="O57" s="2">
        <v>0</v>
      </c>
      <c r="Q57" s="2">
        <v>2000000</v>
      </c>
      <c r="S57" s="2">
        <v>23590</v>
      </c>
      <c r="U57" s="2">
        <v>19958944440</v>
      </c>
      <c r="W57" s="2">
        <v>46877458250</v>
      </c>
      <c r="Y57" s="6">
        <v>2.3672364503513495E-3</v>
      </c>
    </row>
    <row r="58" spans="1:25" x14ac:dyDescent="0.5">
      <c r="A58" s="1" t="s">
        <v>64</v>
      </c>
      <c r="C58" s="2">
        <v>16949350</v>
      </c>
      <c r="E58" s="2">
        <v>153303950242</v>
      </c>
      <c r="G58" s="2">
        <v>282872604537.62097</v>
      </c>
      <c r="I58" s="2">
        <v>521946</v>
      </c>
      <c r="K58" s="2">
        <v>10992966282</v>
      </c>
      <c r="M58" s="2">
        <v>0</v>
      </c>
      <c r="O58" s="2">
        <v>0</v>
      </c>
      <c r="Q58" s="2">
        <v>17471296</v>
      </c>
      <c r="S58" s="2">
        <v>23980</v>
      </c>
      <c r="U58" s="2">
        <v>164296916524</v>
      </c>
      <c r="W58" s="2">
        <v>416275086319.31201</v>
      </c>
      <c r="Y58" s="6">
        <v>2.1021224155390931E-2</v>
      </c>
    </row>
    <row r="59" spans="1:25" x14ac:dyDescent="0.5">
      <c r="A59" s="1" t="s">
        <v>65</v>
      </c>
      <c r="C59" s="2">
        <v>705000</v>
      </c>
      <c r="E59" s="2">
        <v>7027027385</v>
      </c>
      <c r="G59" s="2">
        <v>16991523651.1875</v>
      </c>
      <c r="I59" s="2">
        <v>0</v>
      </c>
      <c r="K59" s="2">
        <v>0</v>
      </c>
      <c r="M59" s="2">
        <v>0</v>
      </c>
      <c r="O59" s="2">
        <v>0</v>
      </c>
      <c r="Q59" s="2">
        <v>705000</v>
      </c>
      <c r="S59" s="2">
        <v>37760</v>
      </c>
      <c r="U59" s="2">
        <v>7027027385</v>
      </c>
      <c r="W59" s="2">
        <v>26450094120</v>
      </c>
      <c r="Y59" s="6">
        <v>1.3356873272046038E-3</v>
      </c>
    </row>
    <row r="60" spans="1:25" x14ac:dyDescent="0.5">
      <c r="A60" s="1" t="s">
        <v>66</v>
      </c>
      <c r="C60" s="2">
        <v>131310</v>
      </c>
      <c r="E60" s="2">
        <v>1644404515</v>
      </c>
      <c r="G60" s="2">
        <v>1657987021.5344999</v>
      </c>
      <c r="I60" s="2">
        <v>0</v>
      </c>
      <c r="K60" s="2">
        <v>0</v>
      </c>
      <c r="M60" s="2">
        <v>0</v>
      </c>
      <c r="O60" s="2">
        <v>0</v>
      </c>
      <c r="Q60" s="2">
        <v>131310</v>
      </c>
      <c r="S60" s="2">
        <v>13496</v>
      </c>
      <c r="U60" s="2">
        <v>1644404515</v>
      </c>
      <c r="W60" s="2">
        <v>1760795785.539</v>
      </c>
      <c r="Y60" s="6">
        <v>8.8917362859641791E-5</v>
      </c>
    </row>
    <row r="61" spans="1:25" x14ac:dyDescent="0.5">
      <c r="A61" s="1" t="s">
        <v>67</v>
      </c>
      <c r="C61" s="2">
        <v>150000</v>
      </c>
      <c r="E61" s="2">
        <v>14085934707</v>
      </c>
      <c r="G61" s="2">
        <v>13455460001.25</v>
      </c>
      <c r="I61" s="2">
        <v>0</v>
      </c>
      <c r="K61" s="2">
        <v>0</v>
      </c>
      <c r="M61" s="2">
        <v>0</v>
      </c>
      <c r="O61" s="2">
        <v>0</v>
      </c>
      <c r="Q61" s="2">
        <v>150000</v>
      </c>
      <c r="S61" s="2">
        <v>95700</v>
      </c>
      <c r="U61" s="2">
        <v>14085934707</v>
      </c>
      <c r="W61" s="2">
        <v>14262948562.5</v>
      </c>
      <c r="Y61" s="6">
        <v>7.2025602468829217E-4</v>
      </c>
    </row>
    <row r="62" spans="1:25" x14ac:dyDescent="0.5">
      <c r="A62" s="1" t="s">
        <v>68</v>
      </c>
      <c r="C62" s="2">
        <v>69042</v>
      </c>
      <c r="E62" s="2">
        <v>1380173467</v>
      </c>
      <c r="G62" s="2">
        <v>2045424379.17398</v>
      </c>
      <c r="I62" s="2">
        <v>0</v>
      </c>
      <c r="K62" s="2">
        <v>0</v>
      </c>
      <c r="M62" s="2">
        <v>0</v>
      </c>
      <c r="O62" s="2">
        <v>0</v>
      </c>
      <c r="Q62" s="2">
        <v>69042</v>
      </c>
      <c r="S62" s="2">
        <v>32139</v>
      </c>
      <c r="U62" s="2">
        <v>1380173467</v>
      </c>
      <c r="W62" s="2">
        <v>2204711879.8763299</v>
      </c>
      <c r="Y62" s="6">
        <v>1.1133441358386564E-4</v>
      </c>
    </row>
    <row r="63" spans="1:25" x14ac:dyDescent="0.5">
      <c r="A63" s="1" t="s">
        <v>69</v>
      </c>
      <c r="C63" s="2">
        <v>6591772</v>
      </c>
      <c r="E63" s="2">
        <v>233841482381</v>
      </c>
      <c r="G63" s="2">
        <v>199602630938.23599</v>
      </c>
      <c r="I63" s="2">
        <v>1000000</v>
      </c>
      <c r="K63" s="2">
        <v>32636599594</v>
      </c>
      <c r="M63" s="2">
        <v>0</v>
      </c>
      <c r="O63" s="2">
        <v>0</v>
      </c>
      <c r="Q63" s="2">
        <v>7591772</v>
      </c>
      <c r="S63" s="2">
        <v>32390</v>
      </c>
      <c r="U63" s="2">
        <v>266478081975</v>
      </c>
      <c r="W63" s="2">
        <v>244320677392.79999</v>
      </c>
      <c r="Y63" s="6">
        <v>1.2337802318852667E-2</v>
      </c>
    </row>
    <row r="64" spans="1:25" x14ac:dyDescent="0.5">
      <c r="A64" s="1" t="s">
        <v>70</v>
      </c>
      <c r="C64" s="2">
        <v>11607395</v>
      </c>
      <c r="E64" s="2">
        <v>259490667160</v>
      </c>
      <c r="G64" s="2">
        <v>280274056608.52802</v>
      </c>
      <c r="I64" s="2">
        <v>1100000</v>
      </c>
      <c r="K64" s="2">
        <v>30195064772</v>
      </c>
      <c r="M64" s="2">
        <v>0</v>
      </c>
      <c r="O64" s="2">
        <v>0</v>
      </c>
      <c r="Q64" s="2">
        <v>12707395</v>
      </c>
      <c r="S64" s="2">
        <v>28810</v>
      </c>
      <c r="U64" s="2">
        <v>289685731932</v>
      </c>
      <c r="W64" s="2">
        <v>363752433379.69598</v>
      </c>
      <c r="Y64" s="6">
        <v>1.8368914428085855E-2</v>
      </c>
    </row>
    <row r="65" spans="1:25" x14ac:dyDescent="0.5">
      <c r="A65" s="1" t="s">
        <v>71</v>
      </c>
      <c r="C65" s="2">
        <v>1700000</v>
      </c>
      <c r="E65" s="2">
        <v>231405552858</v>
      </c>
      <c r="G65" s="2">
        <v>241574903225</v>
      </c>
      <c r="I65" s="2">
        <v>0</v>
      </c>
      <c r="K65" s="2">
        <v>0</v>
      </c>
      <c r="M65" s="2">
        <v>0</v>
      </c>
      <c r="O65" s="2">
        <v>0</v>
      </c>
      <c r="Q65" s="2">
        <v>1700000</v>
      </c>
      <c r="S65" s="2">
        <v>171890</v>
      </c>
      <c r="U65" s="2">
        <v>231405552858</v>
      </c>
      <c r="W65" s="2">
        <v>290339184137.5</v>
      </c>
      <c r="Y65" s="6">
        <v>1.4661663095941479E-2</v>
      </c>
    </row>
    <row r="66" spans="1:25" x14ac:dyDescent="0.5">
      <c r="A66" s="1" t="s">
        <v>72</v>
      </c>
      <c r="C66" s="2">
        <v>60486461</v>
      </c>
      <c r="E66" s="2">
        <v>310122989489</v>
      </c>
      <c r="G66" s="2">
        <v>557354338209.39905</v>
      </c>
      <c r="I66" s="2">
        <v>12000000</v>
      </c>
      <c r="K66" s="2">
        <v>141961954753</v>
      </c>
      <c r="M66" s="2">
        <v>0</v>
      </c>
      <c r="O66" s="2">
        <v>0</v>
      </c>
      <c r="Q66" s="2">
        <v>72486461</v>
      </c>
      <c r="S66" s="2">
        <v>12260</v>
      </c>
      <c r="U66" s="2">
        <v>452084944242</v>
      </c>
      <c r="W66" s="2">
        <v>882985325633.948</v>
      </c>
      <c r="Y66" s="6">
        <v>4.4589342639242559E-2</v>
      </c>
    </row>
    <row r="67" spans="1:25" x14ac:dyDescent="0.5">
      <c r="A67" s="1" t="s">
        <v>73</v>
      </c>
      <c r="C67" s="2">
        <v>2900000</v>
      </c>
      <c r="E67" s="2">
        <v>22102668131</v>
      </c>
      <c r="G67" s="2">
        <v>60013877305</v>
      </c>
      <c r="I67" s="2">
        <v>0</v>
      </c>
      <c r="K67" s="2">
        <v>0</v>
      </c>
      <c r="M67" s="2">
        <v>0</v>
      </c>
      <c r="O67" s="2">
        <v>0</v>
      </c>
      <c r="Q67" s="2">
        <v>2900000</v>
      </c>
      <c r="S67" s="2">
        <v>31540</v>
      </c>
      <c r="U67" s="2">
        <v>22102668131</v>
      </c>
      <c r="W67" s="2">
        <v>90879474275</v>
      </c>
      <c r="Y67" s="6">
        <v>4.5892676805391382E-3</v>
      </c>
    </row>
    <row r="68" spans="1:25" x14ac:dyDescent="0.5">
      <c r="A68" s="1" t="s">
        <v>74</v>
      </c>
      <c r="C68" s="2">
        <v>20256142</v>
      </c>
      <c r="E68" s="2">
        <v>217158923036</v>
      </c>
      <c r="G68" s="2">
        <v>319705473139.51599</v>
      </c>
      <c r="I68" s="2">
        <v>200000</v>
      </c>
      <c r="K68" s="2">
        <v>3854631270</v>
      </c>
      <c r="M68" s="2">
        <v>0</v>
      </c>
      <c r="O68" s="2">
        <v>0</v>
      </c>
      <c r="Q68" s="2">
        <v>20456142</v>
      </c>
      <c r="S68" s="2">
        <v>22420</v>
      </c>
      <c r="U68" s="2">
        <v>221013554306</v>
      </c>
      <c r="W68" s="2">
        <v>455685759902.909</v>
      </c>
      <c r="Y68" s="6">
        <v>2.3011399956784553E-2</v>
      </c>
    </row>
    <row r="69" spans="1:25" x14ac:dyDescent="0.5">
      <c r="A69" s="1" t="s">
        <v>75</v>
      </c>
      <c r="C69" s="2">
        <v>5840907</v>
      </c>
      <c r="E69" s="2">
        <v>149175229758</v>
      </c>
      <c r="G69" s="2">
        <v>213137584904.534</v>
      </c>
      <c r="I69" s="2">
        <v>4665053</v>
      </c>
      <c r="K69" s="2">
        <v>184491921910</v>
      </c>
      <c r="M69" s="2">
        <v>0</v>
      </c>
      <c r="O69" s="2">
        <v>0</v>
      </c>
      <c r="Q69" s="2">
        <v>10505960</v>
      </c>
      <c r="S69" s="2">
        <v>41710</v>
      </c>
      <c r="U69" s="2">
        <v>333667151668</v>
      </c>
      <c r="W69" s="2">
        <v>435393611068.86499</v>
      </c>
      <c r="Y69" s="6">
        <v>2.1986678989198739E-2</v>
      </c>
    </row>
    <row r="70" spans="1:25" x14ac:dyDescent="0.5">
      <c r="A70" s="1" t="s">
        <v>76</v>
      </c>
      <c r="C70" s="2">
        <v>6020000</v>
      </c>
      <c r="E70" s="2">
        <v>63057165916</v>
      </c>
      <c r="G70" s="2">
        <v>140257772390.75</v>
      </c>
      <c r="I70" s="2">
        <v>0</v>
      </c>
      <c r="K70" s="2">
        <v>0</v>
      </c>
      <c r="M70" s="2">
        <v>0</v>
      </c>
      <c r="O70" s="2">
        <v>0</v>
      </c>
      <c r="Q70" s="2">
        <v>6020000</v>
      </c>
      <c r="S70" s="2">
        <v>29960</v>
      </c>
      <c r="U70" s="2">
        <v>63057165916</v>
      </c>
      <c r="W70" s="2">
        <v>179202646630</v>
      </c>
      <c r="Y70" s="6">
        <v>9.0494462144173199E-3</v>
      </c>
    </row>
    <row r="71" spans="1:25" x14ac:dyDescent="0.5">
      <c r="A71" s="1" t="s">
        <v>77</v>
      </c>
      <c r="C71" s="2">
        <v>12584667</v>
      </c>
      <c r="E71" s="2">
        <v>494823247409</v>
      </c>
      <c r="G71" s="2">
        <v>604516828364.10999</v>
      </c>
      <c r="I71" s="2">
        <v>3952286</v>
      </c>
      <c r="K71" s="2">
        <v>218130387705</v>
      </c>
      <c r="M71" s="2">
        <v>0</v>
      </c>
      <c r="O71" s="2">
        <v>0</v>
      </c>
      <c r="Q71" s="2">
        <v>16536953</v>
      </c>
      <c r="S71" s="2">
        <v>58890</v>
      </c>
      <c r="U71" s="2">
        <v>712953635114</v>
      </c>
      <c r="W71" s="2">
        <v>967616277467.58496</v>
      </c>
      <c r="Y71" s="6">
        <v>4.886306995910028E-2</v>
      </c>
    </row>
    <row r="72" spans="1:25" x14ac:dyDescent="0.5">
      <c r="A72" s="1" t="s">
        <v>78</v>
      </c>
      <c r="C72" s="2">
        <v>27990000</v>
      </c>
      <c r="E72" s="2">
        <v>314452174223</v>
      </c>
      <c r="G72" s="2">
        <v>384146631608.625</v>
      </c>
      <c r="I72" s="2">
        <v>0</v>
      </c>
      <c r="K72" s="2">
        <v>0</v>
      </c>
      <c r="M72" s="2">
        <v>0</v>
      </c>
      <c r="O72" s="2">
        <v>0</v>
      </c>
      <c r="Q72" s="2">
        <v>27990000</v>
      </c>
      <c r="S72" s="2">
        <v>21610</v>
      </c>
      <c r="U72" s="2">
        <v>314452174223</v>
      </c>
      <c r="W72" s="2">
        <v>600985210241.25</v>
      </c>
      <c r="Y72" s="6">
        <v>3.0348789139077442E-2</v>
      </c>
    </row>
    <row r="73" spans="1:25" x14ac:dyDescent="0.5">
      <c r="A73" s="1" t="s">
        <v>79</v>
      </c>
      <c r="C73" s="2">
        <v>1404812</v>
      </c>
      <c r="E73" s="2">
        <v>35071240817</v>
      </c>
      <c r="G73" s="2">
        <v>64151135434.578003</v>
      </c>
      <c r="I73" s="2">
        <v>0</v>
      </c>
      <c r="K73" s="2">
        <v>0</v>
      </c>
      <c r="M73" s="2">
        <v>0</v>
      </c>
      <c r="O73" s="2">
        <v>0</v>
      </c>
      <c r="Q73" s="2">
        <v>1404812</v>
      </c>
      <c r="S73" s="2">
        <v>58080</v>
      </c>
      <c r="U73" s="2">
        <v>35071240817</v>
      </c>
      <c r="W73" s="2">
        <v>81068275588.343994</v>
      </c>
      <c r="Y73" s="6">
        <v>4.093817883990253E-3</v>
      </c>
    </row>
    <row r="74" spans="1:25" x14ac:dyDescent="0.5">
      <c r="A74" s="1" t="s">
        <v>80</v>
      </c>
      <c r="C74" s="2">
        <v>2796338</v>
      </c>
      <c r="E74" s="2">
        <v>51244288204</v>
      </c>
      <c r="G74" s="2">
        <v>77034098135.874496</v>
      </c>
      <c r="I74" s="2">
        <v>0</v>
      </c>
      <c r="K74" s="2">
        <v>0</v>
      </c>
      <c r="M74" s="2">
        <v>0</v>
      </c>
      <c r="O74" s="2">
        <v>0</v>
      </c>
      <c r="Q74" s="2">
        <v>2796338</v>
      </c>
      <c r="S74" s="2">
        <v>35600</v>
      </c>
      <c r="U74" s="2">
        <v>51244288204</v>
      </c>
      <c r="W74" s="2">
        <v>98911270779.669998</v>
      </c>
      <c r="Y74" s="6">
        <v>4.9948605210524012E-3</v>
      </c>
    </row>
    <row r="75" spans="1:25" x14ac:dyDescent="0.5">
      <c r="A75" s="1" t="s">
        <v>81</v>
      </c>
      <c r="C75" s="2">
        <v>0</v>
      </c>
      <c r="E75" s="2">
        <v>0</v>
      </c>
      <c r="G75" s="2">
        <v>0</v>
      </c>
      <c r="I75" s="2">
        <v>4000000</v>
      </c>
      <c r="K75" s="2">
        <v>73730743626</v>
      </c>
      <c r="M75" s="2">
        <v>0</v>
      </c>
      <c r="O75" s="2">
        <v>0</v>
      </c>
      <c r="Q75" s="2">
        <v>4000000</v>
      </c>
      <c r="S75" s="2">
        <v>18330</v>
      </c>
      <c r="U75" s="2">
        <v>73730743626</v>
      </c>
      <c r="W75" s="2">
        <v>72849835500</v>
      </c>
      <c r="Y75" s="6">
        <v>3.6787998418770871E-3</v>
      </c>
    </row>
    <row r="76" spans="1:25" x14ac:dyDescent="0.5">
      <c r="A76" s="1" t="s">
        <v>82</v>
      </c>
      <c r="C76" s="2">
        <v>0</v>
      </c>
      <c r="E76" s="2">
        <v>0</v>
      </c>
      <c r="G76" s="2">
        <v>0</v>
      </c>
      <c r="I76" s="2">
        <v>2752961</v>
      </c>
      <c r="K76" s="2">
        <v>44513429217</v>
      </c>
      <c r="M76" s="2">
        <v>0</v>
      </c>
      <c r="O76" s="2">
        <v>0</v>
      </c>
      <c r="Q76" s="2">
        <v>2752961</v>
      </c>
      <c r="S76" s="2">
        <v>17620</v>
      </c>
      <c r="U76" s="2">
        <v>44513429217</v>
      </c>
      <c r="W76" s="2">
        <v>48196120574.291702</v>
      </c>
      <c r="Y76" s="6">
        <v>2.4338267825984774E-3</v>
      </c>
    </row>
    <row r="77" spans="1:25" x14ac:dyDescent="0.5">
      <c r="A77" s="1" t="s">
        <v>83</v>
      </c>
      <c r="C77" s="2">
        <v>0</v>
      </c>
      <c r="E77" s="2">
        <v>0</v>
      </c>
      <c r="G77" s="2">
        <v>0</v>
      </c>
      <c r="I77" s="2">
        <v>1143316</v>
      </c>
      <c r="K77" s="2">
        <v>35275930254</v>
      </c>
      <c r="M77" s="2">
        <v>0</v>
      </c>
      <c r="O77" s="2">
        <v>0</v>
      </c>
      <c r="Q77" s="2">
        <v>1143316</v>
      </c>
      <c r="S77" s="2">
        <v>35110</v>
      </c>
      <c r="U77" s="2">
        <v>35275930254</v>
      </c>
      <c r="W77" s="2">
        <v>39884415308.726501</v>
      </c>
      <c r="Y77" s="6">
        <v>2.0140989986326477E-3</v>
      </c>
    </row>
    <row r="78" spans="1:25" x14ac:dyDescent="0.5">
      <c r="A78" s="1" t="s">
        <v>84</v>
      </c>
      <c r="C78" s="2">
        <v>0</v>
      </c>
      <c r="E78" s="2">
        <v>0</v>
      </c>
      <c r="G78" s="2">
        <v>0</v>
      </c>
      <c r="I78" s="2">
        <v>1158430</v>
      </c>
      <c r="K78" s="2">
        <v>75532738176</v>
      </c>
      <c r="M78" s="2">
        <v>0</v>
      </c>
      <c r="O78" s="2">
        <v>0</v>
      </c>
      <c r="Q78" s="2">
        <v>1158430</v>
      </c>
      <c r="S78" s="2">
        <v>90975</v>
      </c>
      <c r="U78" s="2">
        <v>75532738176</v>
      </c>
      <c r="W78" s="2">
        <v>104712367614.68401</v>
      </c>
      <c r="Y78" s="6">
        <v>5.2878066062822466E-3</v>
      </c>
    </row>
    <row r="79" spans="1:25" x14ac:dyDescent="0.5">
      <c r="A79" s="1" t="s">
        <v>85</v>
      </c>
      <c r="C79" s="2">
        <v>0</v>
      </c>
      <c r="E79" s="2">
        <v>0</v>
      </c>
      <c r="G79" s="2">
        <v>0</v>
      </c>
      <c r="I79" s="2">
        <v>296640</v>
      </c>
      <c r="K79" s="2">
        <v>11985695771</v>
      </c>
      <c r="M79" s="2">
        <v>0</v>
      </c>
      <c r="O79" s="2">
        <v>0</v>
      </c>
      <c r="Q79" s="2">
        <v>296640</v>
      </c>
      <c r="S79" s="2">
        <v>45752</v>
      </c>
      <c r="U79" s="2">
        <v>11985695771</v>
      </c>
      <c r="W79" s="2">
        <v>13484843642.591999</v>
      </c>
      <c r="Y79" s="6">
        <v>6.8096297431041817E-4</v>
      </c>
    </row>
    <row r="80" spans="1:25" ht="22.5" thickBot="1" x14ac:dyDescent="0.55000000000000004">
      <c r="E80" s="5">
        <f>SUM(E9:E79)</f>
        <v>8012617511413</v>
      </c>
      <c r="G80" s="5">
        <f>SUM(G9:G79)</f>
        <v>11694957910251.553</v>
      </c>
      <c r="K80" s="5">
        <f>SUM(K9:K79)</f>
        <v>2803903824218</v>
      </c>
      <c r="O80" s="5">
        <f>SUM(O9:O79)</f>
        <v>39206218251</v>
      </c>
      <c r="U80" s="5">
        <f>SUM(U9:U79)</f>
        <v>10797669392580</v>
      </c>
      <c r="W80" s="5">
        <f>SUM(W9:W79)</f>
        <v>18073785907825.82</v>
      </c>
      <c r="Y80" s="7">
        <f>SUM(Y9:Y79)</f>
        <v>0.91269719805791372</v>
      </c>
    </row>
    <row r="81" ht="22.5" thickTop="1" x14ac:dyDescent="0.5"/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2"/>
  <sheetViews>
    <sheetView rightToLeft="1" workbookViewId="0">
      <selection activeCell="U18" sqref="U18"/>
    </sheetView>
  </sheetViews>
  <sheetFormatPr defaultRowHeight="21.75" x14ac:dyDescent="0.5"/>
  <cols>
    <col min="1" max="1" width="24.28515625" style="1" bestFit="1" customWidth="1"/>
    <col min="2" max="2" width="1" style="1" customWidth="1"/>
    <col min="3" max="3" width="16.8554687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20.570312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20.5703125" style="1" bestFit="1" customWidth="1"/>
    <col min="18" max="18" width="1" style="1" customWidth="1"/>
    <col min="19" max="19" width="27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2.5" x14ac:dyDescent="0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2.5" x14ac:dyDescent="0.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22.5" x14ac:dyDescent="0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22.5" x14ac:dyDescent="0.5">
      <c r="A6" s="10" t="s">
        <v>89</v>
      </c>
      <c r="C6" s="11" t="s">
        <v>90</v>
      </c>
      <c r="D6" s="11" t="s">
        <v>90</v>
      </c>
      <c r="E6" s="11" t="s">
        <v>90</v>
      </c>
      <c r="F6" s="11" t="s">
        <v>90</v>
      </c>
      <c r="G6" s="11" t="s">
        <v>90</v>
      </c>
      <c r="H6" s="11" t="s">
        <v>90</v>
      </c>
      <c r="I6" s="11" t="s">
        <v>90</v>
      </c>
      <c r="K6" s="11" t="s">
        <v>131</v>
      </c>
      <c r="M6" s="11" t="s">
        <v>5</v>
      </c>
      <c r="N6" s="11" t="s">
        <v>5</v>
      </c>
      <c r="O6" s="11" t="s">
        <v>5</v>
      </c>
      <c r="Q6" s="11" t="s">
        <v>6</v>
      </c>
      <c r="R6" s="11" t="s">
        <v>6</v>
      </c>
      <c r="S6" s="11" t="s">
        <v>6</v>
      </c>
    </row>
    <row r="7" spans="1:19" ht="22.5" x14ac:dyDescent="0.5">
      <c r="A7" s="11" t="s">
        <v>89</v>
      </c>
      <c r="C7" s="14" t="s">
        <v>91</v>
      </c>
      <c r="E7" s="14" t="s">
        <v>92</v>
      </c>
      <c r="G7" s="14" t="s">
        <v>93</v>
      </c>
      <c r="I7" s="14" t="s">
        <v>87</v>
      </c>
      <c r="K7" s="14" t="s">
        <v>94</v>
      </c>
      <c r="M7" s="14" t="s">
        <v>95</v>
      </c>
      <c r="O7" s="14" t="s">
        <v>96</v>
      </c>
      <c r="Q7" s="14" t="s">
        <v>94</v>
      </c>
      <c r="S7" s="14" t="s">
        <v>88</v>
      </c>
    </row>
    <row r="8" spans="1:19" x14ac:dyDescent="0.5">
      <c r="A8" s="1" t="s">
        <v>97</v>
      </c>
      <c r="C8" s="1" t="s">
        <v>98</v>
      </c>
      <c r="E8" s="1" t="s">
        <v>99</v>
      </c>
      <c r="G8" s="1" t="s">
        <v>100</v>
      </c>
      <c r="I8" s="1">
        <v>0</v>
      </c>
      <c r="K8" s="2">
        <v>1309604579186</v>
      </c>
      <c r="M8" s="2">
        <v>3920140860564</v>
      </c>
      <c r="O8" s="2">
        <v>3568413808855</v>
      </c>
      <c r="Q8" s="2">
        <v>1661331630895</v>
      </c>
      <c r="S8" s="6">
        <v>8.3894582590264444E-2</v>
      </c>
    </row>
    <row r="9" spans="1:19" x14ac:dyDescent="0.5">
      <c r="A9" s="1" t="s">
        <v>97</v>
      </c>
      <c r="C9" s="1" t="s">
        <v>101</v>
      </c>
      <c r="E9" s="1" t="s">
        <v>102</v>
      </c>
      <c r="G9" s="1" t="s">
        <v>103</v>
      </c>
      <c r="I9" s="1">
        <v>0</v>
      </c>
      <c r="K9" s="2">
        <v>50500000</v>
      </c>
      <c r="M9" s="2">
        <v>45000000</v>
      </c>
      <c r="O9" s="2">
        <v>0</v>
      </c>
      <c r="Q9" s="2">
        <v>95500000</v>
      </c>
      <c r="S9" s="6">
        <v>4.8225968183450714E-6</v>
      </c>
    </row>
    <row r="10" spans="1:19" ht="22.5" thickBot="1" x14ac:dyDescent="0.55000000000000004">
      <c r="K10" s="5">
        <f>SUM(K8:K9)</f>
        <v>1309655079186</v>
      </c>
      <c r="M10" s="5">
        <f>SUM(M8:M9)</f>
        <v>3920185860564</v>
      </c>
      <c r="O10" s="5">
        <f>SUM(O8:O9)</f>
        <v>3568413808855</v>
      </c>
      <c r="Q10" s="5">
        <f>SUM(Q8:Q9)</f>
        <v>1661427130895</v>
      </c>
      <c r="S10" s="7">
        <f>SUM(S8:S9)</f>
        <v>8.389940518708279E-2</v>
      </c>
    </row>
    <row r="11" spans="1:19" ht="22.5" thickTop="1" x14ac:dyDescent="0.5"/>
    <row r="12" spans="1:19" x14ac:dyDescent="0.5">
      <c r="S12" s="2"/>
    </row>
  </sheetData>
  <mergeCells count="17"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  <ignoredErrors>
    <ignoredError sqref="C8:C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4"/>
  <sheetViews>
    <sheetView rightToLeft="1" workbookViewId="0">
      <selection activeCell="M18" sqref="M18"/>
    </sheetView>
  </sheetViews>
  <sheetFormatPr defaultRowHeight="21.75" x14ac:dyDescent="0.5"/>
  <cols>
    <col min="1" max="1" width="24.8554687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9" ht="22.5" x14ac:dyDescent="0.5">
      <c r="A2" s="13" t="s">
        <v>0</v>
      </c>
      <c r="B2" s="13"/>
      <c r="C2" s="13"/>
      <c r="D2" s="13"/>
      <c r="E2" s="13"/>
      <c r="F2" s="13"/>
      <c r="G2" s="13"/>
      <c r="H2" s="4"/>
      <c r="I2" s="4"/>
    </row>
    <row r="3" spans="1:9" ht="22.5" x14ac:dyDescent="0.5">
      <c r="A3" s="13" t="s">
        <v>104</v>
      </c>
      <c r="B3" s="13"/>
      <c r="C3" s="13"/>
      <c r="D3" s="13"/>
      <c r="E3" s="13"/>
      <c r="F3" s="13"/>
      <c r="G3" s="13"/>
    </row>
    <row r="4" spans="1:9" ht="22.5" x14ac:dyDescent="0.5">
      <c r="A4" s="13" t="s">
        <v>2</v>
      </c>
      <c r="B4" s="13"/>
      <c r="C4" s="13"/>
      <c r="D4" s="13"/>
      <c r="E4" s="13"/>
      <c r="F4" s="13"/>
      <c r="G4" s="13"/>
    </row>
    <row r="6" spans="1:9" ht="22.5" x14ac:dyDescent="0.5">
      <c r="A6" s="11" t="s">
        <v>108</v>
      </c>
      <c r="C6" s="11" t="s">
        <v>94</v>
      </c>
      <c r="E6" s="11" t="s">
        <v>199</v>
      </c>
      <c r="G6" s="11" t="s">
        <v>13</v>
      </c>
    </row>
    <row r="7" spans="1:9" x14ac:dyDescent="0.5">
      <c r="A7" s="1" t="s">
        <v>209</v>
      </c>
      <c r="C7" s="2">
        <f>'سرمایه‌گذاری در سهام '!I112</f>
        <v>3625170843440</v>
      </c>
      <c r="E7" s="6">
        <f>C7/$C$11</f>
        <v>0.99952637664214661</v>
      </c>
      <c r="G7" s="6">
        <v>0.18306531283278599</v>
      </c>
    </row>
    <row r="8" spans="1:9" x14ac:dyDescent="0.5">
      <c r="A8" s="1" t="s">
        <v>210</v>
      </c>
      <c r="C8" s="2">
        <v>0</v>
      </c>
      <c r="E8" s="6">
        <f t="shared" ref="E8:E10" si="0">C8/$C$11</f>
        <v>0</v>
      </c>
      <c r="G8" s="6">
        <v>0</v>
      </c>
    </row>
    <row r="9" spans="1:9" x14ac:dyDescent="0.5">
      <c r="A9" s="1" t="s">
        <v>211</v>
      </c>
      <c r="C9" s="2">
        <v>1554275361</v>
      </c>
      <c r="E9" s="6">
        <f t="shared" si="0"/>
        <v>4.2854234654781363E-4</v>
      </c>
      <c r="G9" s="6">
        <v>7.8488412678437034E-5</v>
      </c>
    </row>
    <row r="10" spans="1:9" x14ac:dyDescent="0.5">
      <c r="A10" s="1" t="s">
        <v>207</v>
      </c>
      <c r="C10" s="2">
        <f>'سایر درآمدها '!C10</f>
        <v>163503807</v>
      </c>
      <c r="E10" s="6">
        <f t="shared" si="0"/>
        <v>4.5081011305615641E-5</v>
      </c>
      <c r="G10" s="6">
        <v>8.2566799939843622E-6</v>
      </c>
    </row>
    <row r="11" spans="1:9" ht="22.5" thickBot="1" x14ac:dyDescent="0.55000000000000004">
      <c r="C11" s="5">
        <f>SUM(C7:C10)</f>
        <v>3626888622608</v>
      </c>
      <c r="E11" s="9">
        <f>SUM(E7:E10)</f>
        <v>1</v>
      </c>
      <c r="G11" s="8">
        <f>SUM(G7:G10)</f>
        <v>0.18315205792545841</v>
      </c>
    </row>
    <row r="12" spans="1:9" ht="22.5" thickTop="1" x14ac:dyDescent="0.5"/>
    <row r="14" spans="1:9" x14ac:dyDescent="0.5">
      <c r="G14" s="2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8"/>
  <sheetViews>
    <sheetView rightToLeft="1" workbookViewId="0">
      <selection activeCell="Q10" sqref="Q10"/>
    </sheetView>
  </sheetViews>
  <sheetFormatPr defaultRowHeight="21.75" x14ac:dyDescent="0.5"/>
  <cols>
    <col min="1" max="1" width="24.2851562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1.85546875" style="1" bestFit="1" customWidth="1"/>
    <col min="8" max="8" width="1" style="1" customWidth="1"/>
    <col min="9" max="9" width="16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6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2.5" x14ac:dyDescent="0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2.5" x14ac:dyDescent="0.5">
      <c r="A3" s="13" t="s">
        <v>104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22.5" x14ac:dyDescent="0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22.5" x14ac:dyDescent="0.5">
      <c r="A6" s="11" t="s">
        <v>105</v>
      </c>
      <c r="B6" s="11" t="s">
        <v>105</v>
      </c>
      <c r="C6" s="11" t="s">
        <v>105</v>
      </c>
      <c r="D6" s="11" t="s">
        <v>105</v>
      </c>
      <c r="E6" s="11" t="s">
        <v>105</v>
      </c>
      <c r="F6" s="11" t="s">
        <v>105</v>
      </c>
      <c r="G6" s="11" t="s">
        <v>105</v>
      </c>
      <c r="I6" s="11" t="s">
        <v>106</v>
      </c>
      <c r="J6" s="11" t="s">
        <v>106</v>
      </c>
      <c r="K6" s="11" t="s">
        <v>106</v>
      </c>
      <c r="L6" s="11" t="s">
        <v>106</v>
      </c>
      <c r="M6" s="11" t="s">
        <v>106</v>
      </c>
      <c r="O6" s="11" t="s">
        <v>107</v>
      </c>
      <c r="P6" s="11" t="s">
        <v>107</v>
      </c>
      <c r="Q6" s="11" t="s">
        <v>107</v>
      </c>
      <c r="R6" s="11" t="s">
        <v>107</v>
      </c>
      <c r="S6" s="11" t="s">
        <v>107</v>
      </c>
    </row>
    <row r="7" spans="1:19" ht="22.5" x14ac:dyDescent="0.5">
      <c r="A7" s="14" t="s">
        <v>108</v>
      </c>
      <c r="C7" s="14" t="s">
        <v>109</v>
      </c>
      <c r="E7" s="14" t="s">
        <v>86</v>
      </c>
      <c r="G7" s="14" t="s">
        <v>87</v>
      </c>
      <c r="I7" s="14" t="s">
        <v>110</v>
      </c>
      <c r="K7" s="14" t="s">
        <v>111</v>
      </c>
      <c r="M7" s="14" t="s">
        <v>112</v>
      </c>
      <c r="O7" s="14" t="s">
        <v>110</v>
      </c>
      <c r="Q7" s="14" t="s">
        <v>111</v>
      </c>
      <c r="S7" s="14" t="s">
        <v>112</v>
      </c>
    </row>
    <row r="8" spans="1:19" x14ac:dyDescent="0.5">
      <c r="A8" s="1" t="s">
        <v>97</v>
      </c>
      <c r="C8" s="2">
        <v>1</v>
      </c>
      <c r="E8" s="1" t="s">
        <v>113</v>
      </c>
      <c r="G8" s="1">
        <v>0</v>
      </c>
      <c r="I8" s="2">
        <v>1554275361</v>
      </c>
      <c r="K8" s="2">
        <v>0</v>
      </c>
      <c r="M8" s="2">
        <v>1554275361</v>
      </c>
      <c r="O8" s="2">
        <v>7945557651</v>
      </c>
      <c r="Q8" s="2">
        <v>0</v>
      </c>
      <c r="S8" s="2">
        <v>7945557651</v>
      </c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33"/>
  <sheetViews>
    <sheetView rightToLeft="1" topLeftCell="A16" workbookViewId="0">
      <selection activeCell="A15" sqref="A15:XFD15"/>
    </sheetView>
  </sheetViews>
  <sheetFormatPr defaultRowHeight="21.75" x14ac:dyDescent="0.5"/>
  <cols>
    <col min="1" max="1" width="28.4257812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2.5" x14ac:dyDescent="0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2.5" x14ac:dyDescent="0.5">
      <c r="A3" s="13" t="s">
        <v>104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22.5" x14ac:dyDescent="0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22.5" x14ac:dyDescent="0.5">
      <c r="A6" s="10" t="s">
        <v>3</v>
      </c>
      <c r="C6" s="11" t="s">
        <v>114</v>
      </c>
      <c r="D6" s="11" t="s">
        <v>114</v>
      </c>
      <c r="E6" s="11" t="s">
        <v>114</v>
      </c>
      <c r="F6" s="11" t="s">
        <v>114</v>
      </c>
      <c r="G6" s="11" t="s">
        <v>114</v>
      </c>
      <c r="I6" s="11" t="s">
        <v>106</v>
      </c>
      <c r="J6" s="11" t="s">
        <v>106</v>
      </c>
      <c r="K6" s="11" t="s">
        <v>106</v>
      </c>
      <c r="L6" s="11" t="s">
        <v>106</v>
      </c>
      <c r="M6" s="11" t="s">
        <v>106</v>
      </c>
      <c r="O6" s="11" t="s">
        <v>107</v>
      </c>
      <c r="P6" s="11" t="s">
        <v>107</v>
      </c>
      <c r="Q6" s="11" t="s">
        <v>107</v>
      </c>
      <c r="R6" s="11" t="s">
        <v>107</v>
      </c>
      <c r="S6" s="11" t="s">
        <v>107</v>
      </c>
    </row>
    <row r="7" spans="1:19" ht="22.5" x14ac:dyDescent="0.5">
      <c r="A7" s="11" t="s">
        <v>3</v>
      </c>
      <c r="C7" s="14" t="s">
        <v>115</v>
      </c>
      <c r="E7" s="14" t="s">
        <v>116</v>
      </c>
      <c r="G7" s="14" t="s">
        <v>117</v>
      </c>
      <c r="I7" s="14" t="s">
        <v>118</v>
      </c>
      <c r="K7" s="14" t="s">
        <v>111</v>
      </c>
      <c r="M7" s="14" t="s">
        <v>119</v>
      </c>
      <c r="O7" s="14" t="s">
        <v>118</v>
      </c>
      <c r="Q7" s="14" t="s">
        <v>111</v>
      </c>
      <c r="S7" s="14" t="s">
        <v>119</v>
      </c>
    </row>
    <row r="8" spans="1:19" x14ac:dyDescent="0.5">
      <c r="A8" s="1" t="s">
        <v>79</v>
      </c>
      <c r="C8" s="1" t="s">
        <v>120</v>
      </c>
      <c r="E8" s="2">
        <v>100000</v>
      </c>
      <c r="G8" s="2">
        <v>2000</v>
      </c>
      <c r="I8" s="2">
        <v>0</v>
      </c>
      <c r="K8" s="2">
        <v>0</v>
      </c>
      <c r="M8" s="2">
        <v>0</v>
      </c>
      <c r="O8" s="2">
        <v>200000000</v>
      </c>
      <c r="Q8" s="2">
        <v>7387863</v>
      </c>
      <c r="S8" s="2">
        <v>192612137</v>
      </c>
    </row>
    <row r="9" spans="1:19" x14ac:dyDescent="0.5">
      <c r="A9" s="1" t="s">
        <v>57</v>
      </c>
      <c r="C9" s="1" t="s">
        <v>121</v>
      </c>
      <c r="E9" s="2">
        <v>9278151</v>
      </c>
      <c r="G9" s="2">
        <v>500</v>
      </c>
      <c r="I9" s="2">
        <v>0</v>
      </c>
      <c r="K9" s="2">
        <v>0</v>
      </c>
      <c r="M9" s="2">
        <v>0</v>
      </c>
      <c r="O9" s="2">
        <v>4639075500</v>
      </c>
      <c r="Q9" s="2">
        <v>147662881</v>
      </c>
      <c r="S9" s="2">
        <v>4491412619</v>
      </c>
    </row>
    <row r="10" spans="1:19" x14ac:dyDescent="0.5">
      <c r="A10" s="1" t="s">
        <v>59</v>
      </c>
      <c r="C10" s="1" t="s">
        <v>122</v>
      </c>
      <c r="E10" s="2">
        <v>6000000</v>
      </c>
      <c r="G10" s="2">
        <v>490</v>
      </c>
      <c r="I10" s="2">
        <v>0</v>
      </c>
      <c r="K10" s="2">
        <v>0</v>
      </c>
      <c r="M10" s="2">
        <v>0</v>
      </c>
      <c r="O10" s="2">
        <v>2940000000</v>
      </c>
      <c r="Q10" s="2">
        <v>0</v>
      </c>
      <c r="S10" s="2">
        <v>2940000000</v>
      </c>
    </row>
    <row r="11" spans="1:19" x14ac:dyDescent="0.5">
      <c r="A11" s="1" t="s">
        <v>73</v>
      </c>
      <c r="C11" s="1" t="s">
        <v>4</v>
      </c>
      <c r="E11" s="2">
        <v>2900000</v>
      </c>
      <c r="G11" s="2">
        <v>500</v>
      </c>
      <c r="I11" s="2">
        <v>0</v>
      </c>
      <c r="K11" s="2">
        <v>0</v>
      </c>
      <c r="M11" s="2">
        <v>0</v>
      </c>
      <c r="O11" s="2">
        <v>1450000000</v>
      </c>
      <c r="Q11" s="2">
        <v>112665824</v>
      </c>
      <c r="S11" s="2">
        <v>1337334176</v>
      </c>
    </row>
    <row r="12" spans="1:19" x14ac:dyDescent="0.5">
      <c r="A12" s="1" t="s">
        <v>123</v>
      </c>
      <c r="C12" s="1" t="s">
        <v>124</v>
      </c>
      <c r="E12" s="2">
        <v>1800000</v>
      </c>
      <c r="G12" s="2">
        <v>25</v>
      </c>
      <c r="I12" s="2">
        <v>0</v>
      </c>
      <c r="K12" s="2">
        <v>0</v>
      </c>
      <c r="M12" s="2">
        <v>0</v>
      </c>
      <c r="O12" s="2">
        <v>45000000</v>
      </c>
      <c r="Q12" s="2">
        <v>0</v>
      </c>
      <c r="S12" s="2">
        <v>45000000</v>
      </c>
    </row>
    <row r="13" spans="1:19" x14ac:dyDescent="0.5">
      <c r="A13" s="1" t="s">
        <v>45</v>
      </c>
      <c r="C13" s="1" t="s">
        <v>125</v>
      </c>
      <c r="E13" s="2">
        <v>552000</v>
      </c>
      <c r="G13" s="2">
        <v>2250</v>
      </c>
      <c r="I13" s="2">
        <v>1242000000</v>
      </c>
      <c r="K13" s="2">
        <v>151609140</v>
      </c>
      <c r="M13" s="2">
        <v>1090390860</v>
      </c>
      <c r="O13" s="2">
        <v>1242000000</v>
      </c>
      <c r="Q13" s="2">
        <v>151609140</v>
      </c>
      <c r="S13" s="2">
        <v>1090390860</v>
      </c>
    </row>
    <row r="14" spans="1:19" x14ac:dyDescent="0.5">
      <c r="A14" s="1" t="s">
        <v>75</v>
      </c>
      <c r="C14" s="1" t="s">
        <v>126</v>
      </c>
      <c r="E14" s="2">
        <v>1807321</v>
      </c>
      <c r="G14" s="2">
        <v>1100</v>
      </c>
      <c r="I14" s="2">
        <v>0</v>
      </c>
      <c r="K14" s="2">
        <v>0</v>
      </c>
      <c r="M14" s="2">
        <v>0</v>
      </c>
      <c r="O14" s="2">
        <v>1988053100</v>
      </c>
      <c r="Q14" s="2">
        <v>0</v>
      </c>
      <c r="S14" s="2">
        <v>1988053100</v>
      </c>
    </row>
    <row r="15" spans="1:19" x14ac:dyDescent="0.5">
      <c r="A15" s="1" t="s">
        <v>65</v>
      </c>
      <c r="C15" s="1" t="s">
        <v>127</v>
      </c>
      <c r="E15" s="2">
        <v>705000</v>
      </c>
      <c r="G15" s="2">
        <v>1465</v>
      </c>
      <c r="I15" s="2">
        <v>0</v>
      </c>
      <c r="K15" s="2">
        <v>0</v>
      </c>
      <c r="M15" s="2">
        <v>0</v>
      </c>
      <c r="O15" s="2">
        <v>1032825000</v>
      </c>
      <c r="Q15" s="2">
        <v>119484903</v>
      </c>
      <c r="S15" s="2">
        <v>913340097</v>
      </c>
    </row>
    <row r="16" spans="1:19" x14ac:dyDescent="0.5">
      <c r="A16" s="1" t="s">
        <v>128</v>
      </c>
      <c r="C16" s="1" t="s">
        <v>129</v>
      </c>
      <c r="E16" s="2">
        <v>188571</v>
      </c>
      <c r="G16" s="2">
        <v>4000</v>
      </c>
      <c r="I16" s="2">
        <v>0</v>
      </c>
      <c r="K16" s="2">
        <v>0</v>
      </c>
      <c r="M16" s="2">
        <v>0</v>
      </c>
      <c r="O16" s="2">
        <v>754284000</v>
      </c>
      <c r="Q16" s="2">
        <v>93266809</v>
      </c>
      <c r="S16" s="2">
        <v>661017191</v>
      </c>
    </row>
    <row r="17" spans="1:19" x14ac:dyDescent="0.5">
      <c r="A17" s="1" t="s">
        <v>26</v>
      </c>
      <c r="C17" s="1" t="s">
        <v>130</v>
      </c>
      <c r="E17" s="2">
        <v>600000</v>
      </c>
      <c r="G17" s="2">
        <v>2080</v>
      </c>
      <c r="I17" s="2">
        <v>0</v>
      </c>
      <c r="K17" s="2">
        <v>0</v>
      </c>
      <c r="M17" s="2">
        <v>0</v>
      </c>
      <c r="O17" s="2">
        <v>1248000000</v>
      </c>
      <c r="Q17" s="2">
        <v>0</v>
      </c>
      <c r="S17" s="2">
        <v>1248000000</v>
      </c>
    </row>
    <row r="18" spans="1:19" x14ac:dyDescent="0.5">
      <c r="A18" s="1" t="s">
        <v>37</v>
      </c>
      <c r="C18" s="1" t="s">
        <v>131</v>
      </c>
      <c r="E18" s="2">
        <v>5000000</v>
      </c>
      <c r="G18" s="2">
        <v>260</v>
      </c>
      <c r="I18" s="2">
        <v>1300000000</v>
      </c>
      <c r="K18" s="2">
        <v>166865672</v>
      </c>
      <c r="M18" s="2">
        <v>1133134328</v>
      </c>
      <c r="O18" s="2">
        <v>1300000000</v>
      </c>
      <c r="Q18" s="2">
        <v>166865672</v>
      </c>
      <c r="S18" s="2">
        <v>1133134328</v>
      </c>
    </row>
    <row r="19" spans="1:19" x14ac:dyDescent="0.5">
      <c r="A19" s="1" t="s">
        <v>132</v>
      </c>
      <c r="C19" s="1" t="s">
        <v>133</v>
      </c>
      <c r="E19" s="2">
        <v>1344246</v>
      </c>
      <c r="G19" s="2">
        <v>250</v>
      </c>
      <c r="I19" s="2">
        <v>0</v>
      </c>
      <c r="K19" s="2">
        <v>0</v>
      </c>
      <c r="M19" s="2">
        <v>0</v>
      </c>
      <c r="O19" s="2">
        <v>336061500</v>
      </c>
      <c r="Q19" s="2">
        <v>0</v>
      </c>
      <c r="S19" s="2">
        <v>336061500</v>
      </c>
    </row>
    <row r="20" spans="1:19" x14ac:dyDescent="0.5">
      <c r="A20" s="1" t="s">
        <v>62</v>
      </c>
      <c r="C20" s="1" t="s">
        <v>134</v>
      </c>
      <c r="E20" s="2">
        <v>753846</v>
      </c>
      <c r="G20" s="2">
        <v>1000</v>
      </c>
      <c r="I20" s="2">
        <v>753846000</v>
      </c>
      <c r="K20" s="2">
        <v>71854496</v>
      </c>
      <c r="M20" s="2">
        <v>681991504</v>
      </c>
      <c r="O20" s="2">
        <v>753846000</v>
      </c>
      <c r="Q20" s="2">
        <v>71854496</v>
      </c>
      <c r="S20" s="2">
        <v>681991504</v>
      </c>
    </row>
    <row r="21" spans="1:19" x14ac:dyDescent="0.5">
      <c r="A21" s="1" t="s">
        <v>44</v>
      </c>
      <c r="C21" s="1" t="s">
        <v>135</v>
      </c>
      <c r="E21" s="2">
        <v>1767900</v>
      </c>
      <c r="G21" s="2">
        <v>2220</v>
      </c>
      <c r="I21" s="2">
        <v>3924738000</v>
      </c>
      <c r="K21" s="2">
        <v>437143673</v>
      </c>
      <c r="M21" s="2">
        <v>3487594327</v>
      </c>
      <c r="O21" s="2">
        <v>3924738000</v>
      </c>
      <c r="Q21" s="2">
        <v>437143673</v>
      </c>
      <c r="S21" s="2">
        <v>3487594327</v>
      </c>
    </row>
    <row r="22" spans="1:19" x14ac:dyDescent="0.5">
      <c r="A22" s="1" t="s">
        <v>136</v>
      </c>
      <c r="C22" s="1" t="s">
        <v>137</v>
      </c>
      <c r="E22" s="2">
        <v>4218434</v>
      </c>
      <c r="G22" s="2">
        <v>370</v>
      </c>
      <c r="I22" s="2">
        <v>0</v>
      </c>
      <c r="K22" s="2">
        <v>0</v>
      </c>
      <c r="M22" s="2">
        <v>0</v>
      </c>
      <c r="O22" s="2">
        <v>1560820580</v>
      </c>
      <c r="Q22" s="2">
        <v>0</v>
      </c>
      <c r="S22" s="2">
        <v>1560820580</v>
      </c>
    </row>
    <row r="23" spans="1:19" x14ac:dyDescent="0.5">
      <c r="A23" s="1" t="s">
        <v>77</v>
      </c>
      <c r="C23" s="1" t="s">
        <v>138</v>
      </c>
      <c r="E23" s="2">
        <v>3016756</v>
      </c>
      <c r="G23" s="2">
        <v>1650</v>
      </c>
      <c r="I23" s="2">
        <v>0</v>
      </c>
      <c r="K23" s="2">
        <v>0</v>
      </c>
      <c r="M23" s="2">
        <v>0</v>
      </c>
      <c r="O23" s="2">
        <v>4977647400</v>
      </c>
      <c r="Q23" s="2">
        <v>298081911</v>
      </c>
      <c r="S23" s="2">
        <v>4679565489</v>
      </c>
    </row>
    <row r="24" spans="1:19" x14ac:dyDescent="0.5">
      <c r="A24" s="1" t="s">
        <v>35</v>
      </c>
      <c r="C24" s="1" t="s">
        <v>139</v>
      </c>
      <c r="E24" s="2">
        <v>8189014</v>
      </c>
      <c r="G24" s="2">
        <v>620</v>
      </c>
      <c r="I24" s="2">
        <v>0</v>
      </c>
      <c r="K24" s="2">
        <v>0</v>
      </c>
      <c r="M24" s="2">
        <v>0</v>
      </c>
      <c r="O24" s="2">
        <v>5077188680</v>
      </c>
      <c r="Q24" s="2">
        <v>349704322</v>
      </c>
      <c r="S24" s="2">
        <v>4727484358</v>
      </c>
    </row>
    <row r="25" spans="1:19" x14ac:dyDescent="0.5">
      <c r="A25" s="1" t="s">
        <v>28</v>
      </c>
      <c r="C25" s="1" t="s">
        <v>140</v>
      </c>
      <c r="E25" s="2">
        <v>650000</v>
      </c>
      <c r="G25" s="2">
        <v>4200</v>
      </c>
      <c r="I25" s="2">
        <v>2730000000</v>
      </c>
      <c r="K25" s="2">
        <v>367344398</v>
      </c>
      <c r="M25" s="2">
        <v>2362655602</v>
      </c>
      <c r="O25" s="2">
        <v>2730000000</v>
      </c>
      <c r="Q25" s="2">
        <v>367344398</v>
      </c>
      <c r="S25" s="2">
        <v>2362655602</v>
      </c>
    </row>
    <row r="26" spans="1:19" x14ac:dyDescent="0.5">
      <c r="A26" s="1" t="s">
        <v>36</v>
      </c>
      <c r="C26" s="1" t="s">
        <v>141</v>
      </c>
      <c r="E26" s="2">
        <v>31602401</v>
      </c>
      <c r="G26" s="2">
        <v>750</v>
      </c>
      <c r="I26" s="2">
        <v>0</v>
      </c>
      <c r="K26" s="2">
        <v>0</v>
      </c>
      <c r="M26" s="2">
        <v>0</v>
      </c>
      <c r="O26" s="2">
        <v>23701800750</v>
      </c>
      <c r="Q26" s="2">
        <v>0</v>
      </c>
      <c r="S26" s="2">
        <v>23701800750</v>
      </c>
    </row>
    <row r="27" spans="1:19" x14ac:dyDescent="0.5">
      <c r="A27" s="1" t="s">
        <v>69</v>
      </c>
      <c r="C27" s="1" t="s">
        <v>142</v>
      </c>
      <c r="E27" s="2">
        <v>7591772</v>
      </c>
      <c r="G27" s="2">
        <v>350</v>
      </c>
      <c r="I27" s="2">
        <v>2657120200</v>
      </c>
      <c r="K27" s="2">
        <v>372434987</v>
      </c>
      <c r="M27" s="2">
        <v>2284685213</v>
      </c>
      <c r="O27" s="2">
        <v>2657120200</v>
      </c>
      <c r="Q27" s="2">
        <v>372434987</v>
      </c>
      <c r="S27" s="2">
        <v>2284685213</v>
      </c>
    </row>
    <row r="28" spans="1:19" x14ac:dyDescent="0.5">
      <c r="A28" s="1" t="s">
        <v>33</v>
      </c>
      <c r="C28" s="1" t="s">
        <v>143</v>
      </c>
      <c r="E28" s="2">
        <v>1000000</v>
      </c>
      <c r="G28" s="2">
        <v>5500</v>
      </c>
      <c r="I28" s="2">
        <v>0</v>
      </c>
      <c r="K28" s="2">
        <v>0</v>
      </c>
      <c r="M28" s="2">
        <v>0</v>
      </c>
      <c r="O28" s="2">
        <v>5500000000</v>
      </c>
      <c r="Q28" s="2">
        <v>697368421</v>
      </c>
      <c r="S28" s="2">
        <v>4802631579</v>
      </c>
    </row>
    <row r="29" spans="1:19" x14ac:dyDescent="0.5">
      <c r="A29" s="1" t="s">
        <v>144</v>
      </c>
      <c r="C29" s="1" t="s">
        <v>145</v>
      </c>
      <c r="E29" s="2">
        <v>76806</v>
      </c>
      <c r="G29" s="2">
        <v>2300</v>
      </c>
      <c r="I29" s="2">
        <v>0</v>
      </c>
      <c r="K29" s="2">
        <v>0</v>
      </c>
      <c r="M29" s="2">
        <v>0</v>
      </c>
      <c r="O29" s="2">
        <v>176653800</v>
      </c>
      <c r="Q29" s="2">
        <v>21563873</v>
      </c>
      <c r="S29" s="2">
        <v>155089927</v>
      </c>
    </row>
    <row r="30" spans="1:19" x14ac:dyDescent="0.5">
      <c r="A30" s="1" t="s">
        <v>66</v>
      </c>
      <c r="C30" s="1" t="s">
        <v>146</v>
      </c>
      <c r="E30" s="2">
        <v>131310</v>
      </c>
      <c r="G30" s="2">
        <v>326</v>
      </c>
      <c r="I30" s="2">
        <v>0</v>
      </c>
      <c r="K30" s="2">
        <v>0</v>
      </c>
      <c r="M30" s="2">
        <v>0</v>
      </c>
      <c r="O30" s="2">
        <v>42807060</v>
      </c>
      <c r="Q30" s="2">
        <v>2563462</v>
      </c>
      <c r="S30" s="2">
        <v>40243598</v>
      </c>
    </row>
    <row r="31" spans="1:19" x14ac:dyDescent="0.5">
      <c r="A31" s="1" t="s">
        <v>34</v>
      </c>
      <c r="C31" s="1" t="s">
        <v>147</v>
      </c>
      <c r="E31" s="2">
        <v>11822918</v>
      </c>
      <c r="G31" s="2">
        <v>500</v>
      </c>
      <c r="I31" s="2">
        <v>0</v>
      </c>
      <c r="K31" s="2">
        <v>0</v>
      </c>
      <c r="M31" s="2">
        <v>0</v>
      </c>
      <c r="O31" s="2">
        <v>5911459000</v>
      </c>
      <c r="Q31" s="2">
        <v>240808448</v>
      </c>
      <c r="S31" s="2">
        <v>5670650552</v>
      </c>
    </row>
    <row r="32" spans="1:19" ht="22.5" thickBot="1" x14ac:dyDescent="0.55000000000000004">
      <c r="I32" s="5">
        <f>SUM(I8:I31)</f>
        <v>12607704200</v>
      </c>
      <c r="K32" s="5">
        <f>SUM(K8:K31)</f>
        <v>1567252366</v>
      </c>
      <c r="M32" s="5">
        <f>SUM(M8:M31)</f>
        <v>11040451834</v>
      </c>
      <c r="O32" s="5">
        <f>SUM(O8:O31)</f>
        <v>74189380570</v>
      </c>
      <c r="Q32" s="5">
        <f>SUM(Q8:Q31)</f>
        <v>3657811083</v>
      </c>
      <c r="S32" s="5">
        <f>SUM(S8:S31)</f>
        <v>70531569487</v>
      </c>
    </row>
    <row r="33" ht="22.5" thickTop="1" x14ac:dyDescent="0.5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82"/>
  <sheetViews>
    <sheetView rightToLeft="1" workbookViewId="0">
      <selection activeCell="S76" sqref="S76"/>
    </sheetView>
  </sheetViews>
  <sheetFormatPr defaultRowHeight="21.75" x14ac:dyDescent="0.5"/>
  <cols>
    <col min="1" max="1" width="30.1406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19.570312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6384" width="9.140625" style="1"/>
  </cols>
  <sheetData>
    <row r="2" spans="1:17" ht="22.5" x14ac:dyDescent="0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22.5" x14ac:dyDescent="0.5">
      <c r="A3" s="13" t="s">
        <v>104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2.5" x14ac:dyDescent="0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22.5" x14ac:dyDescent="0.5">
      <c r="A6" s="10" t="s">
        <v>3</v>
      </c>
      <c r="C6" s="11" t="s">
        <v>106</v>
      </c>
      <c r="D6" s="11" t="s">
        <v>106</v>
      </c>
      <c r="E6" s="11" t="s">
        <v>106</v>
      </c>
      <c r="F6" s="11" t="s">
        <v>106</v>
      </c>
      <c r="G6" s="11" t="s">
        <v>106</v>
      </c>
      <c r="H6" s="11" t="s">
        <v>106</v>
      </c>
      <c r="I6" s="11" t="s">
        <v>106</v>
      </c>
      <c r="K6" s="11" t="s">
        <v>107</v>
      </c>
      <c r="L6" s="11" t="s">
        <v>107</v>
      </c>
      <c r="M6" s="11" t="s">
        <v>107</v>
      </c>
      <c r="N6" s="11" t="s">
        <v>107</v>
      </c>
      <c r="O6" s="11" t="s">
        <v>107</v>
      </c>
      <c r="P6" s="11" t="s">
        <v>107</v>
      </c>
      <c r="Q6" s="11" t="s">
        <v>107</v>
      </c>
    </row>
    <row r="7" spans="1:17" ht="22.5" x14ac:dyDescent="0.5">
      <c r="A7" s="11" t="s">
        <v>3</v>
      </c>
      <c r="C7" s="14" t="s">
        <v>7</v>
      </c>
      <c r="E7" s="14" t="s">
        <v>148</v>
      </c>
      <c r="G7" s="14" t="s">
        <v>149</v>
      </c>
      <c r="I7" s="14" t="s">
        <v>150</v>
      </c>
      <c r="K7" s="14" t="s">
        <v>7</v>
      </c>
      <c r="M7" s="14" t="s">
        <v>148</v>
      </c>
      <c r="O7" s="14" t="s">
        <v>149</v>
      </c>
      <c r="Q7" s="14" t="s">
        <v>150</v>
      </c>
    </row>
    <row r="8" spans="1:17" x14ac:dyDescent="0.5">
      <c r="A8" s="1" t="s">
        <v>25</v>
      </c>
      <c r="C8" s="2">
        <v>354890</v>
      </c>
      <c r="E8" s="2">
        <v>37535436201</v>
      </c>
      <c r="G8" s="2">
        <v>29928135985</v>
      </c>
      <c r="I8" s="2">
        <v>7607300216</v>
      </c>
      <c r="K8" s="2">
        <v>354890</v>
      </c>
      <c r="M8" s="2">
        <v>37535436201</v>
      </c>
      <c r="O8" s="2">
        <v>19215476932</v>
      </c>
      <c r="Q8" s="2">
        <v>18319959269</v>
      </c>
    </row>
    <row r="9" spans="1:17" x14ac:dyDescent="0.5">
      <c r="A9" s="1" t="s">
        <v>23</v>
      </c>
      <c r="C9" s="2">
        <v>18397430</v>
      </c>
      <c r="E9" s="2">
        <v>473803511964</v>
      </c>
      <c r="G9" s="2">
        <v>327001196972</v>
      </c>
      <c r="I9" s="2">
        <v>146802314992</v>
      </c>
      <c r="K9" s="2">
        <v>18397430</v>
      </c>
      <c r="M9" s="2">
        <v>473803511964</v>
      </c>
      <c r="O9" s="2">
        <v>320431083266</v>
      </c>
      <c r="Q9" s="2">
        <v>153372428698</v>
      </c>
    </row>
    <row r="10" spans="1:17" x14ac:dyDescent="0.5">
      <c r="A10" s="1" t="s">
        <v>74</v>
      </c>
      <c r="C10" s="2">
        <v>20456142</v>
      </c>
      <c r="E10" s="2">
        <v>455685759902</v>
      </c>
      <c r="G10" s="2">
        <v>323560104409</v>
      </c>
      <c r="I10" s="2">
        <v>132125655493</v>
      </c>
      <c r="K10" s="2">
        <v>20456142</v>
      </c>
      <c r="M10" s="2">
        <v>455685759902</v>
      </c>
      <c r="O10" s="2">
        <v>221013554306</v>
      </c>
      <c r="Q10" s="2">
        <v>234672205596</v>
      </c>
    </row>
    <row r="11" spans="1:17" x14ac:dyDescent="0.5">
      <c r="A11" s="1" t="s">
        <v>26</v>
      </c>
      <c r="C11" s="2">
        <v>1600000</v>
      </c>
      <c r="E11" s="2">
        <v>131487395400</v>
      </c>
      <c r="G11" s="2">
        <v>98425572620</v>
      </c>
      <c r="I11" s="2">
        <v>33061822780</v>
      </c>
      <c r="K11" s="2">
        <v>1600000</v>
      </c>
      <c r="M11" s="2">
        <v>131487395400</v>
      </c>
      <c r="O11" s="2">
        <v>44998542291</v>
      </c>
      <c r="Q11" s="2">
        <v>86488853109</v>
      </c>
    </row>
    <row r="12" spans="1:17" x14ac:dyDescent="0.5">
      <c r="A12" s="1" t="s">
        <v>37</v>
      </c>
      <c r="C12" s="2">
        <v>5000000</v>
      </c>
      <c r="E12" s="2">
        <v>81275457500</v>
      </c>
      <c r="G12" s="2">
        <v>76009443750</v>
      </c>
      <c r="I12" s="2">
        <v>5266013750</v>
      </c>
      <c r="K12" s="2">
        <v>5000000</v>
      </c>
      <c r="M12" s="2">
        <v>81275457500</v>
      </c>
      <c r="O12" s="2">
        <v>28962756268</v>
      </c>
      <c r="Q12" s="2">
        <v>52312701232</v>
      </c>
    </row>
    <row r="13" spans="1:17" x14ac:dyDescent="0.5">
      <c r="A13" s="1" t="s">
        <v>17</v>
      </c>
      <c r="C13" s="2">
        <v>13601508</v>
      </c>
      <c r="E13" s="2">
        <v>127682996141</v>
      </c>
      <c r="G13" s="2">
        <v>100857133806</v>
      </c>
      <c r="I13" s="2">
        <v>26825862335</v>
      </c>
      <c r="K13" s="2">
        <v>13601508</v>
      </c>
      <c r="M13" s="2">
        <v>127682996141</v>
      </c>
      <c r="O13" s="2">
        <v>56012269461</v>
      </c>
      <c r="Q13" s="2">
        <v>71670726680</v>
      </c>
    </row>
    <row r="14" spans="1:17" x14ac:dyDescent="0.5">
      <c r="A14" s="1" t="s">
        <v>53</v>
      </c>
      <c r="C14" s="2">
        <v>2550000</v>
      </c>
      <c r="E14" s="2">
        <v>167803515318</v>
      </c>
      <c r="G14" s="2">
        <v>144357135570</v>
      </c>
      <c r="I14" s="2">
        <v>23446379748</v>
      </c>
      <c r="K14" s="2">
        <v>2550000</v>
      </c>
      <c r="M14" s="2">
        <v>167803515318</v>
      </c>
      <c r="O14" s="2">
        <v>37342874421</v>
      </c>
      <c r="Q14" s="2">
        <v>130460640897</v>
      </c>
    </row>
    <row r="15" spans="1:17" x14ac:dyDescent="0.5">
      <c r="A15" s="1" t="s">
        <v>55</v>
      </c>
      <c r="C15" s="2">
        <v>7338358</v>
      </c>
      <c r="E15" s="2">
        <v>240955616854</v>
      </c>
      <c r="G15" s="2">
        <v>217643694784</v>
      </c>
      <c r="I15" s="2">
        <v>23311922070</v>
      </c>
      <c r="K15" s="2">
        <v>7338358</v>
      </c>
      <c r="M15" s="2">
        <v>240955616854</v>
      </c>
      <c r="O15" s="2">
        <v>103861887902</v>
      </c>
      <c r="Q15" s="2">
        <v>137093728952</v>
      </c>
    </row>
    <row r="16" spans="1:17" x14ac:dyDescent="0.5">
      <c r="A16" s="1" t="s">
        <v>49</v>
      </c>
      <c r="C16" s="2">
        <v>794043</v>
      </c>
      <c r="E16" s="2">
        <v>10950642645</v>
      </c>
      <c r="G16" s="2">
        <v>11592059969</v>
      </c>
      <c r="I16" s="2">
        <v>-641417324</v>
      </c>
      <c r="K16" s="2">
        <v>794043</v>
      </c>
      <c r="M16" s="2">
        <v>10950642645</v>
      </c>
      <c r="O16" s="2">
        <v>10458630740</v>
      </c>
      <c r="Q16" s="2">
        <v>492011905</v>
      </c>
    </row>
    <row r="17" spans="1:17" x14ac:dyDescent="0.5">
      <c r="A17" s="1" t="s">
        <v>62</v>
      </c>
      <c r="C17" s="2">
        <v>753846</v>
      </c>
      <c r="E17" s="2">
        <v>20560378371</v>
      </c>
      <c r="G17" s="2">
        <v>12834319977</v>
      </c>
      <c r="I17" s="2">
        <v>7726058394</v>
      </c>
      <c r="K17" s="2">
        <v>753846</v>
      </c>
      <c r="M17" s="2">
        <v>20560378371</v>
      </c>
      <c r="O17" s="2">
        <v>3978823687</v>
      </c>
      <c r="Q17" s="2">
        <v>16581554684</v>
      </c>
    </row>
    <row r="18" spans="1:17" x14ac:dyDescent="0.5">
      <c r="A18" s="1" t="s">
        <v>44</v>
      </c>
      <c r="C18" s="2">
        <v>1767900</v>
      </c>
      <c r="E18" s="2">
        <v>93303374997</v>
      </c>
      <c r="G18" s="2">
        <v>92676281884</v>
      </c>
      <c r="I18" s="2">
        <v>627093113</v>
      </c>
      <c r="K18" s="2">
        <v>1767900</v>
      </c>
      <c r="M18" s="2">
        <v>93303374997</v>
      </c>
      <c r="O18" s="2">
        <v>47760128617</v>
      </c>
      <c r="Q18" s="2">
        <v>45543246380</v>
      </c>
    </row>
    <row r="19" spans="1:17" x14ac:dyDescent="0.5">
      <c r="A19" s="1" t="s">
        <v>76</v>
      </c>
      <c r="C19" s="2">
        <v>6020000</v>
      </c>
      <c r="E19" s="2">
        <v>179202646630</v>
      </c>
      <c r="G19" s="2">
        <v>140257772390</v>
      </c>
      <c r="I19" s="2">
        <v>38944874240</v>
      </c>
      <c r="K19" s="2">
        <v>6020000</v>
      </c>
      <c r="M19" s="2">
        <v>179202646630</v>
      </c>
      <c r="O19" s="2">
        <v>71193406207</v>
      </c>
      <c r="Q19" s="2">
        <v>108009240423</v>
      </c>
    </row>
    <row r="20" spans="1:17" x14ac:dyDescent="0.5">
      <c r="A20" s="1" t="s">
        <v>27</v>
      </c>
      <c r="C20" s="2">
        <v>11507402</v>
      </c>
      <c r="E20" s="2">
        <v>454486028690</v>
      </c>
      <c r="G20" s="2">
        <v>346552742883</v>
      </c>
      <c r="I20" s="2">
        <v>107933285807</v>
      </c>
      <c r="K20" s="2">
        <v>11507402</v>
      </c>
      <c r="M20" s="2">
        <v>454486028690</v>
      </c>
      <c r="O20" s="2">
        <v>201399797728</v>
      </c>
      <c r="Q20" s="2">
        <v>253086230962</v>
      </c>
    </row>
    <row r="21" spans="1:17" x14ac:dyDescent="0.5">
      <c r="A21" s="1" t="s">
        <v>41</v>
      </c>
      <c r="C21" s="2">
        <v>6600000</v>
      </c>
      <c r="E21" s="2">
        <v>480776125912</v>
      </c>
      <c r="G21" s="2">
        <v>439528334437</v>
      </c>
      <c r="I21" s="2">
        <v>41247791475</v>
      </c>
      <c r="K21" s="2">
        <v>6600000</v>
      </c>
      <c r="M21" s="2">
        <v>480776125912</v>
      </c>
      <c r="O21" s="2">
        <v>509004933433</v>
      </c>
      <c r="Q21" s="2">
        <v>-28228807521</v>
      </c>
    </row>
    <row r="22" spans="1:17" x14ac:dyDescent="0.5">
      <c r="A22" s="1" t="s">
        <v>82</v>
      </c>
      <c r="C22" s="2">
        <v>2752961</v>
      </c>
      <c r="E22" s="2">
        <v>48196120574</v>
      </c>
      <c r="G22" s="2">
        <v>44513429217</v>
      </c>
      <c r="I22" s="2">
        <v>3682691357</v>
      </c>
      <c r="K22" s="2">
        <v>2752961</v>
      </c>
      <c r="M22" s="2">
        <v>48196120574</v>
      </c>
      <c r="O22" s="2">
        <v>44513429217</v>
      </c>
      <c r="Q22" s="2">
        <v>3682691357</v>
      </c>
    </row>
    <row r="23" spans="1:17" x14ac:dyDescent="0.5">
      <c r="A23" s="1" t="s">
        <v>46</v>
      </c>
      <c r="C23" s="2">
        <v>16058772</v>
      </c>
      <c r="E23" s="2">
        <v>288337173695</v>
      </c>
      <c r="G23" s="2">
        <v>203752274291</v>
      </c>
      <c r="I23" s="2">
        <v>84584899404</v>
      </c>
      <c r="K23" s="2">
        <v>16058772</v>
      </c>
      <c r="M23" s="2">
        <v>288337173695</v>
      </c>
      <c r="O23" s="2">
        <v>204454694688</v>
      </c>
      <c r="Q23" s="2">
        <v>83882479007</v>
      </c>
    </row>
    <row r="24" spans="1:17" x14ac:dyDescent="0.5">
      <c r="A24" s="1" t="s">
        <v>77</v>
      </c>
      <c r="C24" s="2">
        <v>16536953</v>
      </c>
      <c r="E24" s="2">
        <v>967616277467</v>
      </c>
      <c r="G24" s="2">
        <v>822647216069</v>
      </c>
      <c r="I24" s="2">
        <v>144969061398</v>
      </c>
      <c r="K24" s="2">
        <v>16536953</v>
      </c>
      <c r="M24" s="2">
        <v>967616277467</v>
      </c>
      <c r="O24" s="2">
        <v>716429464556</v>
      </c>
      <c r="Q24" s="2">
        <v>251186812911</v>
      </c>
    </row>
    <row r="25" spans="1:17" x14ac:dyDescent="0.5">
      <c r="A25" s="1" t="s">
        <v>60</v>
      </c>
      <c r="C25" s="2">
        <v>550</v>
      </c>
      <c r="E25" s="2">
        <v>4312734834</v>
      </c>
      <c r="G25" s="2">
        <v>4185515158</v>
      </c>
      <c r="I25" s="2">
        <v>127219676</v>
      </c>
      <c r="K25" s="2">
        <v>550</v>
      </c>
      <c r="M25" s="2">
        <v>4312734834</v>
      </c>
      <c r="O25" s="2">
        <v>2177019114</v>
      </c>
      <c r="Q25" s="2">
        <v>2135715720</v>
      </c>
    </row>
    <row r="26" spans="1:17" x14ac:dyDescent="0.5">
      <c r="A26" s="1" t="s">
        <v>71</v>
      </c>
      <c r="C26" s="2">
        <v>1700000</v>
      </c>
      <c r="E26" s="2">
        <v>290339184137</v>
      </c>
      <c r="G26" s="2">
        <v>241574903225</v>
      </c>
      <c r="I26" s="2">
        <v>48764280912</v>
      </c>
      <c r="K26" s="2">
        <v>1700000</v>
      </c>
      <c r="M26" s="2">
        <v>290339184137</v>
      </c>
      <c r="O26" s="2">
        <v>231405552858</v>
      </c>
      <c r="Q26" s="2">
        <v>58933631279</v>
      </c>
    </row>
    <row r="27" spans="1:17" x14ac:dyDescent="0.5">
      <c r="A27" s="1" t="s">
        <v>35</v>
      </c>
      <c r="C27" s="2">
        <v>19589014</v>
      </c>
      <c r="E27" s="2">
        <v>388100184987</v>
      </c>
      <c r="G27" s="2">
        <v>271895394071</v>
      </c>
      <c r="I27" s="2">
        <v>116204790916</v>
      </c>
      <c r="K27" s="2">
        <v>19589014</v>
      </c>
      <c r="M27" s="2">
        <v>388100184987</v>
      </c>
      <c r="O27" s="2">
        <v>199870390486</v>
      </c>
      <c r="Q27" s="2">
        <v>188229794501</v>
      </c>
    </row>
    <row r="28" spans="1:17" x14ac:dyDescent="0.5">
      <c r="A28" s="1" t="s">
        <v>28</v>
      </c>
      <c r="C28" s="2">
        <v>650000</v>
      </c>
      <c r="E28" s="2">
        <v>44058650512</v>
      </c>
      <c r="G28" s="2">
        <v>37137270308</v>
      </c>
      <c r="I28" s="2">
        <v>6921380204</v>
      </c>
      <c r="K28" s="2">
        <v>650000</v>
      </c>
      <c r="M28" s="2">
        <v>44058650512</v>
      </c>
      <c r="O28" s="2">
        <v>11986606730</v>
      </c>
      <c r="Q28" s="2">
        <v>32072043782</v>
      </c>
    </row>
    <row r="29" spans="1:17" x14ac:dyDescent="0.5">
      <c r="A29" s="1" t="s">
        <v>36</v>
      </c>
      <c r="C29" s="2">
        <v>66150170</v>
      </c>
      <c r="E29" s="2">
        <v>943167842200</v>
      </c>
      <c r="G29" s="2">
        <v>768368859735</v>
      </c>
      <c r="I29" s="2">
        <v>174798982465</v>
      </c>
      <c r="K29" s="2">
        <v>66150170</v>
      </c>
      <c r="M29" s="2">
        <v>943167842200</v>
      </c>
      <c r="O29" s="2">
        <v>613892952173</v>
      </c>
      <c r="Q29" s="2">
        <v>329274890027</v>
      </c>
    </row>
    <row r="30" spans="1:17" x14ac:dyDescent="0.5">
      <c r="A30" s="1" t="s">
        <v>30</v>
      </c>
      <c r="C30" s="2">
        <v>2970823</v>
      </c>
      <c r="E30" s="2">
        <v>456491632205</v>
      </c>
      <c r="G30" s="2">
        <v>345935941338</v>
      </c>
      <c r="I30" s="2">
        <v>110555690867</v>
      </c>
      <c r="K30" s="2">
        <v>2970823</v>
      </c>
      <c r="M30" s="2">
        <v>456491632205</v>
      </c>
      <c r="O30" s="2">
        <v>267376732443</v>
      </c>
      <c r="Q30" s="2">
        <v>189114899762</v>
      </c>
    </row>
    <row r="31" spans="1:17" x14ac:dyDescent="0.5">
      <c r="A31" s="1" t="s">
        <v>61</v>
      </c>
      <c r="C31" s="2">
        <v>500</v>
      </c>
      <c r="E31" s="2">
        <v>3963680698</v>
      </c>
      <c r="G31" s="2">
        <v>3789173605</v>
      </c>
      <c r="I31" s="2">
        <v>174507093</v>
      </c>
      <c r="K31" s="2">
        <v>500</v>
      </c>
      <c r="M31" s="2">
        <v>3963680698</v>
      </c>
      <c r="O31" s="2">
        <v>1979972374</v>
      </c>
      <c r="Q31" s="2">
        <v>1983708324</v>
      </c>
    </row>
    <row r="32" spans="1:17" x14ac:dyDescent="0.5">
      <c r="A32" s="1" t="s">
        <v>69</v>
      </c>
      <c r="C32" s="2">
        <v>7591772</v>
      </c>
      <c r="E32" s="2">
        <v>244320677392</v>
      </c>
      <c r="G32" s="2">
        <v>232239230532</v>
      </c>
      <c r="I32" s="2">
        <v>12081446860</v>
      </c>
      <c r="K32" s="2">
        <v>7591772</v>
      </c>
      <c r="M32" s="2">
        <v>244320677392</v>
      </c>
      <c r="O32" s="2">
        <v>266478081974</v>
      </c>
      <c r="Q32" s="2">
        <v>-22157404582</v>
      </c>
    </row>
    <row r="33" spans="1:17" x14ac:dyDescent="0.5">
      <c r="A33" s="1" t="s">
        <v>33</v>
      </c>
      <c r="C33" s="2">
        <v>1000000</v>
      </c>
      <c r="E33" s="2">
        <v>75065535625</v>
      </c>
      <c r="G33" s="2">
        <v>61136432462</v>
      </c>
      <c r="I33" s="2">
        <v>13929103163</v>
      </c>
      <c r="K33" s="2">
        <v>1000000</v>
      </c>
      <c r="M33" s="2">
        <v>75065535625</v>
      </c>
      <c r="O33" s="2">
        <v>55425757175</v>
      </c>
      <c r="Q33" s="2">
        <v>19639778450</v>
      </c>
    </row>
    <row r="34" spans="1:17" x14ac:dyDescent="0.5">
      <c r="A34" s="1" t="s">
        <v>54</v>
      </c>
      <c r="C34" s="2">
        <v>6515645</v>
      </c>
      <c r="E34" s="2">
        <v>101186485355</v>
      </c>
      <c r="G34" s="2">
        <v>81143404186</v>
      </c>
      <c r="I34" s="2">
        <v>20043081169</v>
      </c>
      <c r="K34" s="2">
        <v>6515645</v>
      </c>
      <c r="M34" s="2">
        <v>101186485355</v>
      </c>
      <c r="O34" s="2">
        <v>38233822325</v>
      </c>
      <c r="Q34" s="2">
        <v>62952663030</v>
      </c>
    </row>
    <row r="35" spans="1:17" x14ac:dyDescent="0.5">
      <c r="A35" s="1" t="s">
        <v>50</v>
      </c>
      <c r="C35" s="2">
        <v>7725000</v>
      </c>
      <c r="E35" s="2">
        <v>70928957625</v>
      </c>
      <c r="G35" s="2">
        <v>71893745178</v>
      </c>
      <c r="I35" s="2">
        <v>-964787553</v>
      </c>
      <c r="K35" s="2">
        <v>7725000</v>
      </c>
      <c r="M35" s="2">
        <v>70928957625</v>
      </c>
      <c r="O35" s="2">
        <v>58045741876</v>
      </c>
      <c r="Q35" s="2">
        <v>12883215749</v>
      </c>
    </row>
    <row r="36" spans="1:17" x14ac:dyDescent="0.5">
      <c r="A36" s="1" t="s">
        <v>68</v>
      </c>
      <c r="C36" s="2">
        <v>69042</v>
      </c>
      <c r="E36" s="2">
        <v>2204711879</v>
      </c>
      <c r="G36" s="2">
        <v>2045424379</v>
      </c>
      <c r="I36" s="2">
        <v>159287500</v>
      </c>
      <c r="K36" s="2">
        <v>69042</v>
      </c>
      <c r="M36" s="2">
        <v>2204711879</v>
      </c>
      <c r="O36" s="2">
        <v>1380173467</v>
      </c>
      <c r="Q36" s="2">
        <v>824538412</v>
      </c>
    </row>
    <row r="37" spans="1:17" x14ac:dyDescent="0.5">
      <c r="A37" s="1" t="s">
        <v>85</v>
      </c>
      <c r="C37" s="2">
        <v>296640</v>
      </c>
      <c r="E37" s="2">
        <v>13484843642</v>
      </c>
      <c r="G37" s="2">
        <v>11985695771</v>
      </c>
      <c r="I37" s="2">
        <v>1499147871</v>
      </c>
      <c r="K37" s="2">
        <v>296640</v>
      </c>
      <c r="M37" s="2">
        <v>13484843642</v>
      </c>
      <c r="O37" s="2">
        <v>11985695771</v>
      </c>
      <c r="Q37" s="2">
        <v>1499147871</v>
      </c>
    </row>
    <row r="38" spans="1:17" x14ac:dyDescent="0.5">
      <c r="A38" s="1" t="s">
        <v>32</v>
      </c>
      <c r="C38" s="2">
        <v>2200000</v>
      </c>
      <c r="E38" s="2">
        <v>150280109375</v>
      </c>
      <c r="G38" s="2">
        <v>133934005260</v>
      </c>
      <c r="I38" s="2">
        <v>16346104115</v>
      </c>
      <c r="K38" s="2">
        <v>2200000</v>
      </c>
      <c r="M38" s="2">
        <v>150280109375</v>
      </c>
      <c r="O38" s="2">
        <v>121293145263</v>
      </c>
      <c r="Q38" s="2">
        <v>28986964112</v>
      </c>
    </row>
    <row r="39" spans="1:17" x14ac:dyDescent="0.5">
      <c r="A39" s="1" t="s">
        <v>66</v>
      </c>
      <c r="C39" s="2">
        <v>131310</v>
      </c>
      <c r="E39" s="2">
        <v>1760795785</v>
      </c>
      <c r="G39" s="2">
        <v>1657987021</v>
      </c>
      <c r="I39" s="2">
        <v>102808764</v>
      </c>
      <c r="K39" s="2">
        <v>131310</v>
      </c>
      <c r="M39" s="2">
        <v>1760795785</v>
      </c>
      <c r="O39" s="2">
        <v>1644404515</v>
      </c>
      <c r="Q39" s="2">
        <v>116391270</v>
      </c>
    </row>
    <row r="40" spans="1:17" x14ac:dyDescent="0.5">
      <c r="A40" s="1" t="s">
        <v>34</v>
      </c>
      <c r="C40" s="2">
        <v>11822918</v>
      </c>
      <c r="E40" s="2">
        <v>211565334725</v>
      </c>
      <c r="G40" s="2">
        <v>124942193233</v>
      </c>
      <c r="I40" s="2">
        <v>86623141492</v>
      </c>
      <c r="K40" s="2">
        <v>11822918</v>
      </c>
      <c r="M40" s="2">
        <v>211565334725</v>
      </c>
      <c r="O40" s="2">
        <v>136799414653</v>
      </c>
      <c r="Q40" s="2">
        <v>74765920072</v>
      </c>
    </row>
    <row r="41" spans="1:17" x14ac:dyDescent="0.5">
      <c r="A41" s="1" t="s">
        <v>84</v>
      </c>
      <c r="C41" s="2">
        <v>1158430</v>
      </c>
      <c r="E41" s="2">
        <v>104712367614</v>
      </c>
      <c r="G41" s="2">
        <v>75532738176</v>
      </c>
      <c r="I41" s="2">
        <v>29179629438</v>
      </c>
      <c r="K41" s="2">
        <v>1158430</v>
      </c>
      <c r="M41" s="2">
        <v>104712367614</v>
      </c>
      <c r="O41" s="2">
        <v>75532738176</v>
      </c>
      <c r="Q41" s="2">
        <v>29179629438</v>
      </c>
    </row>
    <row r="42" spans="1:17" x14ac:dyDescent="0.5">
      <c r="A42" s="1" t="s">
        <v>52</v>
      </c>
      <c r="C42" s="2">
        <v>7698189</v>
      </c>
      <c r="E42" s="2">
        <v>193683530520</v>
      </c>
      <c r="G42" s="2">
        <v>161742039980</v>
      </c>
      <c r="I42" s="2">
        <v>31941490540</v>
      </c>
      <c r="K42" s="2">
        <v>7698189</v>
      </c>
      <c r="M42" s="2">
        <v>193683530520</v>
      </c>
      <c r="O42" s="2">
        <v>92684740808</v>
      </c>
      <c r="Q42" s="2">
        <v>100998789712</v>
      </c>
    </row>
    <row r="43" spans="1:17" x14ac:dyDescent="0.5">
      <c r="A43" s="1" t="s">
        <v>51</v>
      </c>
      <c r="C43" s="2">
        <v>3065493</v>
      </c>
      <c r="E43" s="2">
        <v>58084083483</v>
      </c>
      <c r="G43" s="2">
        <v>45934245569</v>
      </c>
      <c r="I43" s="2">
        <v>12149837914</v>
      </c>
      <c r="K43" s="2">
        <v>3065493</v>
      </c>
      <c r="M43" s="2">
        <v>58084083483</v>
      </c>
      <c r="O43" s="2">
        <v>26485565229</v>
      </c>
      <c r="Q43" s="2">
        <v>31598518254</v>
      </c>
    </row>
    <row r="44" spans="1:17" x14ac:dyDescent="0.5">
      <c r="A44" s="1" t="s">
        <v>63</v>
      </c>
      <c r="C44" s="2">
        <v>2000000</v>
      </c>
      <c r="E44" s="2">
        <v>46877458250</v>
      </c>
      <c r="G44" s="2">
        <v>45758678725</v>
      </c>
      <c r="I44" s="2">
        <v>1118779525</v>
      </c>
      <c r="K44" s="2">
        <v>2000000</v>
      </c>
      <c r="M44" s="2">
        <v>46877458250</v>
      </c>
      <c r="O44" s="2">
        <v>19958944440</v>
      </c>
      <c r="Q44" s="2">
        <v>26918513810</v>
      </c>
    </row>
    <row r="45" spans="1:17" x14ac:dyDescent="0.5">
      <c r="A45" s="1" t="s">
        <v>79</v>
      </c>
      <c r="C45" s="2">
        <v>1404812</v>
      </c>
      <c r="E45" s="2">
        <v>81068275588</v>
      </c>
      <c r="G45" s="2">
        <v>64151135434</v>
      </c>
      <c r="I45" s="2">
        <v>16917140154</v>
      </c>
      <c r="K45" s="2">
        <v>1404812</v>
      </c>
      <c r="M45" s="2">
        <v>81068275588</v>
      </c>
      <c r="O45" s="2">
        <v>35071240832</v>
      </c>
      <c r="Q45" s="2">
        <v>45997034756</v>
      </c>
    </row>
    <row r="46" spans="1:17" x14ac:dyDescent="0.5">
      <c r="A46" s="1" t="s">
        <v>81</v>
      </c>
      <c r="C46" s="2">
        <v>4000000</v>
      </c>
      <c r="E46" s="2">
        <v>72849835500</v>
      </c>
      <c r="G46" s="2">
        <v>73730743626</v>
      </c>
      <c r="I46" s="2">
        <v>-880908126</v>
      </c>
      <c r="K46" s="2">
        <v>4000000</v>
      </c>
      <c r="M46" s="2">
        <v>72849835500</v>
      </c>
      <c r="O46" s="2">
        <v>73730743626</v>
      </c>
      <c r="Q46" s="2">
        <v>-880908126</v>
      </c>
    </row>
    <row r="47" spans="1:17" x14ac:dyDescent="0.5">
      <c r="A47" s="1" t="s">
        <v>70</v>
      </c>
      <c r="C47" s="2">
        <v>12707395</v>
      </c>
      <c r="E47" s="2">
        <v>363752433379</v>
      </c>
      <c r="G47" s="2">
        <v>310469121380</v>
      </c>
      <c r="I47" s="2">
        <v>53283311999</v>
      </c>
      <c r="K47" s="2">
        <v>12707395</v>
      </c>
      <c r="M47" s="2">
        <v>363752433379</v>
      </c>
      <c r="O47" s="2">
        <v>289685731932</v>
      </c>
      <c r="Q47" s="2">
        <v>74066701447</v>
      </c>
    </row>
    <row r="48" spans="1:17" x14ac:dyDescent="0.5">
      <c r="A48" s="1" t="s">
        <v>57</v>
      </c>
      <c r="C48" s="2">
        <v>29678151</v>
      </c>
      <c r="E48" s="2">
        <v>427573677922</v>
      </c>
      <c r="G48" s="2">
        <v>312630078160</v>
      </c>
      <c r="I48" s="2">
        <v>114943599762</v>
      </c>
      <c r="K48" s="2">
        <v>29678151</v>
      </c>
      <c r="M48" s="2">
        <v>427573677922</v>
      </c>
      <c r="O48" s="2">
        <v>182701045354</v>
      </c>
      <c r="Q48" s="2">
        <v>244872632568</v>
      </c>
    </row>
    <row r="49" spans="1:17" x14ac:dyDescent="0.5">
      <c r="A49" s="1" t="s">
        <v>56</v>
      </c>
      <c r="C49" s="2">
        <v>17398626</v>
      </c>
      <c r="E49" s="2">
        <v>535898776634</v>
      </c>
      <c r="G49" s="2">
        <v>427255536788</v>
      </c>
      <c r="I49" s="2">
        <v>108643239846</v>
      </c>
      <c r="K49" s="2">
        <v>17398626</v>
      </c>
      <c r="M49" s="2">
        <v>535898776634</v>
      </c>
      <c r="O49" s="2">
        <v>318319448804</v>
      </c>
      <c r="Q49" s="2">
        <v>217579327830</v>
      </c>
    </row>
    <row r="50" spans="1:17" x14ac:dyDescent="0.5">
      <c r="A50" s="1" t="s">
        <v>58</v>
      </c>
      <c r="C50" s="2">
        <v>21052995</v>
      </c>
      <c r="E50" s="2">
        <v>325483965938</v>
      </c>
      <c r="G50" s="2">
        <v>258044357571</v>
      </c>
      <c r="I50" s="2">
        <v>67439608367</v>
      </c>
      <c r="K50" s="2">
        <v>21052995</v>
      </c>
      <c r="M50" s="2">
        <v>325483965938</v>
      </c>
      <c r="O50" s="2">
        <v>105189011074</v>
      </c>
      <c r="Q50" s="2">
        <v>220294954864</v>
      </c>
    </row>
    <row r="51" spans="1:17" x14ac:dyDescent="0.5">
      <c r="A51" s="1" t="s">
        <v>59</v>
      </c>
      <c r="C51" s="2">
        <v>6000000</v>
      </c>
      <c r="E51" s="2">
        <v>74161371000</v>
      </c>
      <c r="G51" s="2">
        <v>51662575650</v>
      </c>
      <c r="I51" s="2">
        <v>22498795350</v>
      </c>
      <c r="K51" s="2">
        <v>6000000</v>
      </c>
      <c r="M51" s="2">
        <v>74161371000</v>
      </c>
      <c r="O51" s="2">
        <v>16625457700</v>
      </c>
      <c r="Q51" s="2">
        <v>57535913300</v>
      </c>
    </row>
    <row r="52" spans="1:17" x14ac:dyDescent="0.5">
      <c r="A52" s="1" t="s">
        <v>64</v>
      </c>
      <c r="C52" s="2">
        <v>17471296</v>
      </c>
      <c r="E52" s="2">
        <v>416275086319</v>
      </c>
      <c r="G52" s="2">
        <v>293865570819</v>
      </c>
      <c r="I52" s="2">
        <v>122409515500</v>
      </c>
      <c r="K52" s="2">
        <v>17471296</v>
      </c>
      <c r="M52" s="2">
        <v>416275086319</v>
      </c>
      <c r="O52" s="2">
        <v>164296916524</v>
      </c>
      <c r="Q52" s="2">
        <v>251978169795</v>
      </c>
    </row>
    <row r="53" spans="1:17" x14ac:dyDescent="0.5">
      <c r="A53" s="1" t="s">
        <v>78</v>
      </c>
      <c r="C53" s="2">
        <v>27990000</v>
      </c>
      <c r="E53" s="2">
        <v>600985210241</v>
      </c>
      <c r="G53" s="2">
        <v>384146631608</v>
      </c>
      <c r="I53" s="2">
        <v>216838578633</v>
      </c>
      <c r="K53" s="2">
        <v>27990000</v>
      </c>
      <c r="M53" s="2">
        <v>600985210241</v>
      </c>
      <c r="O53" s="2">
        <v>326734952912</v>
      </c>
      <c r="Q53" s="2">
        <v>274250257329</v>
      </c>
    </row>
    <row r="54" spans="1:17" x14ac:dyDescent="0.5">
      <c r="A54" s="1" t="s">
        <v>67</v>
      </c>
      <c r="C54" s="2">
        <v>150000</v>
      </c>
      <c r="E54" s="2">
        <v>14262948562</v>
      </c>
      <c r="G54" s="2">
        <v>13455460001</v>
      </c>
      <c r="I54" s="2">
        <v>807488561</v>
      </c>
      <c r="K54" s="2">
        <v>150000</v>
      </c>
      <c r="M54" s="2">
        <v>14262948562</v>
      </c>
      <c r="O54" s="2">
        <v>14085934707</v>
      </c>
      <c r="Q54" s="2">
        <v>177013855</v>
      </c>
    </row>
    <row r="55" spans="1:17" x14ac:dyDescent="0.5">
      <c r="A55" s="1" t="s">
        <v>38</v>
      </c>
      <c r="C55" s="2">
        <v>4894835</v>
      </c>
      <c r="E55" s="2">
        <v>146487019741</v>
      </c>
      <c r="G55" s="2">
        <v>117233386814</v>
      </c>
      <c r="I55" s="2">
        <v>29253632927</v>
      </c>
      <c r="K55" s="2">
        <v>4894835</v>
      </c>
      <c r="M55" s="2">
        <v>146487019741</v>
      </c>
      <c r="O55" s="2">
        <v>36340647342</v>
      </c>
      <c r="Q55" s="2">
        <v>110146372399</v>
      </c>
    </row>
    <row r="56" spans="1:17" x14ac:dyDescent="0.5">
      <c r="A56" s="1" t="s">
        <v>73</v>
      </c>
      <c r="C56" s="2">
        <v>2900000</v>
      </c>
      <c r="E56" s="2">
        <v>90879474275</v>
      </c>
      <c r="G56" s="2">
        <v>60013877305</v>
      </c>
      <c r="I56" s="2">
        <v>30865596970</v>
      </c>
      <c r="K56" s="2">
        <v>2900000</v>
      </c>
      <c r="M56" s="2">
        <v>90879474275</v>
      </c>
      <c r="O56" s="2">
        <v>22102668131</v>
      </c>
      <c r="Q56" s="2">
        <v>68776806144</v>
      </c>
    </row>
    <row r="57" spans="1:17" x14ac:dyDescent="0.5">
      <c r="A57" s="1" t="s">
        <v>40</v>
      </c>
      <c r="C57" s="2">
        <v>12000000</v>
      </c>
      <c r="E57" s="2">
        <v>156668877000</v>
      </c>
      <c r="G57" s="2">
        <v>134587388400</v>
      </c>
      <c r="I57" s="2">
        <v>22081488600</v>
      </c>
      <c r="K57" s="2">
        <v>12000000</v>
      </c>
      <c r="M57" s="2">
        <v>156668877000</v>
      </c>
      <c r="O57" s="2">
        <v>79527143686</v>
      </c>
      <c r="Q57" s="2">
        <v>77141733314</v>
      </c>
    </row>
    <row r="58" spans="1:17" x14ac:dyDescent="0.5">
      <c r="A58" s="1" t="s">
        <v>45</v>
      </c>
      <c r="C58" s="2">
        <v>111703</v>
      </c>
      <c r="E58" s="2">
        <v>6726904160</v>
      </c>
      <c r="G58" s="2">
        <v>20725303592</v>
      </c>
      <c r="I58" s="2">
        <v>-13998399432</v>
      </c>
      <c r="K58" s="2">
        <v>111703</v>
      </c>
      <c r="M58" s="2">
        <v>6726904160</v>
      </c>
      <c r="O58" s="2">
        <v>3012827726</v>
      </c>
      <c r="Q58" s="2">
        <v>3714076434</v>
      </c>
    </row>
    <row r="59" spans="1:17" x14ac:dyDescent="0.5">
      <c r="A59" s="1" t="s">
        <v>75</v>
      </c>
      <c r="C59" s="2">
        <v>10505960</v>
      </c>
      <c r="E59" s="2">
        <v>435393611068</v>
      </c>
      <c r="G59" s="2">
        <v>397629506814</v>
      </c>
      <c r="I59" s="2">
        <v>37764104254</v>
      </c>
      <c r="K59" s="2">
        <v>10505960</v>
      </c>
      <c r="M59" s="2">
        <v>435393611068</v>
      </c>
      <c r="O59" s="2">
        <v>333667151668</v>
      </c>
      <c r="Q59" s="2">
        <v>101726459400</v>
      </c>
    </row>
    <row r="60" spans="1:17" x14ac:dyDescent="0.5">
      <c r="A60" s="1" t="s">
        <v>80</v>
      </c>
      <c r="C60" s="2">
        <v>2796338</v>
      </c>
      <c r="E60" s="2">
        <v>98911270779</v>
      </c>
      <c r="G60" s="2">
        <v>77034098135</v>
      </c>
      <c r="I60" s="2">
        <v>21877172644</v>
      </c>
      <c r="K60" s="2">
        <v>2796338</v>
      </c>
      <c r="M60" s="2">
        <v>98911270779</v>
      </c>
      <c r="O60" s="2">
        <v>51244288204</v>
      </c>
      <c r="Q60" s="2">
        <v>47666982575</v>
      </c>
    </row>
    <row r="61" spans="1:17" x14ac:dyDescent="0.5">
      <c r="A61" s="1" t="s">
        <v>31</v>
      </c>
      <c r="C61" s="2">
        <v>1600000</v>
      </c>
      <c r="E61" s="2">
        <v>67611642200</v>
      </c>
      <c r="G61" s="2">
        <v>50512398760</v>
      </c>
      <c r="I61" s="2">
        <v>17099243440</v>
      </c>
      <c r="K61" s="2">
        <v>1600000</v>
      </c>
      <c r="M61" s="2">
        <v>67611642200</v>
      </c>
      <c r="O61" s="2">
        <v>17618274343</v>
      </c>
      <c r="Q61" s="2">
        <v>49993367857</v>
      </c>
    </row>
    <row r="62" spans="1:17" x14ac:dyDescent="0.5">
      <c r="A62" s="1" t="s">
        <v>83</v>
      </c>
      <c r="C62" s="2">
        <v>1143316</v>
      </c>
      <c r="E62" s="2">
        <v>39884415308</v>
      </c>
      <c r="G62" s="2">
        <v>35275930254</v>
      </c>
      <c r="I62" s="2">
        <v>4608485054</v>
      </c>
      <c r="K62" s="2">
        <v>1143316</v>
      </c>
      <c r="M62" s="2">
        <v>39884415308</v>
      </c>
      <c r="O62" s="2">
        <v>35275930254</v>
      </c>
      <c r="Q62" s="2">
        <v>4608485054</v>
      </c>
    </row>
    <row r="63" spans="1:17" x14ac:dyDescent="0.5">
      <c r="A63" s="1" t="s">
        <v>21</v>
      </c>
      <c r="C63" s="2">
        <v>8184136</v>
      </c>
      <c r="E63" s="2">
        <v>1092406563316</v>
      </c>
      <c r="G63" s="2">
        <v>804911529035</v>
      </c>
      <c r="I63" s="2">
        <v>287495034281</v>
      </c>
      <c r="K63" s="2">
        <v>8184136</v>
      </c>
      <c r="M63" s="2">
        <v>1092406563316</v>
      </c>
      <c r="O63" s="2">
        <v>588077611900</v>
      </c>
      <c r="Q63" s="2">
        <v>504328951416</v>
      </c>
    </row>
    <row r="64" spans="1:17" x14ac:dyDescent="0.5">
      <c r="A64" s="1" t="s">
        <v>43</v>
      </c>
      <c r="C64" s="2">
        <v>4494142</v>
      </c>
      <c r="E64" s="2">
        <v>706190882176</v>
      </c>
      <c r="G64" s="2">
        <v>663069233711</v>
      </c>
      <c r="I64" s="2">
        <v>43121648465</v>
      </c>
      <c r="K64" s="2">
        <v>4494142</v>
      </c>
      <c r="M64" s="2">
        <v>706190882176</v>
      </c>
      <c r="O64" s="2">
        <v>400651886277</v>
      </c>
      <c r="Q64" s="2">
        <v>305538995899</v>
      </c>
    </row>
    <row r="65" spans="1:17" x14ac:dyDescent="0.5">
      <c r="A65" s="1" t="s">
        <v>16</v>
      </c>
      <c r="C65" s="2">
        <v>1600000</v>
      </c>
      <c r="E65" s="2">
        <v>170245256600</v>
      </c>
      <c r="G65" s="2">
        <v>116658300680</v>
      </c>
      <c r="I65" s="2">
        <v>53586955920</v>
      </c>
      <c r="K65" s="2">
        <v>1600000</v>
      </c>
      <c r="M65" s="2">
        <v>170245256600</v>
      </c>
      <c r="O65" s="2">
        <v>51383369609</v>
      </c>
      <c r="Q65" s="2">
        <v>118861886991</v>
      </c>
    </row>
    <row r="66" spans="1:17" x14ac:dyDescent="0.5">
      <c r="A66" s="1" t="s">
        <v>65</v>
      </c>
      <c r="C66" s="2">
        <v>705000</v>
      </c>
      <c r="E66" s="2">
        <v>26450094120</v>
      </c>
      <c r="G66" s="2">
        <v>16991523651</v>
      </c>
      <c r="I66" s="2">
        <v>9458570469</v>
      </c>
      <c r="K66" s="2">
        <v>705000</v>
      </c>
      <c r="M66" s="2">
        <v>26450094120</v>
      </c>
      <c r="O66" s="2">
        <v>7027027385</v>
      </c>
      <c r="Q66" s="2">
        <v>19423066735</v>
      </c>
    </row>
    <row r="67" spans="1:17" x14ac:dyDescent="0.5">
      <c r="A67" s="1" t="s">
        <v>24</v>
      </c>
      <c r="C67" s="2">
        <v>26950000</v>
      </c>
      <c r="E67" s="2">
        <v>814561910662</v>
      </c>
      <c r="G67" s="2">
        <v>726862980886</v>
      </c>
      <c r="I67" s="2">
        <v>87698929776</v>
      </c>
      <c r="K67" s="2">
        <v>26950000</v>
      </c>
      <c r="M67" s="2">
        <v>814561910662</v>
      </c>
      <c r="O67" s="2">
        <v>707474871022</v>
      </c>
      <c r="Q67" s="2">
        <v>107087039640</v>
      </c>
    </row>
    <row r="68" spans="1:17" x14ac:dyDescent="0.5">
      <c r="A68" s="1" t="s">
        <v>22</v>
      </c>
      <c r="C68" s="2">
        <v>1905000</v>
      </c>
      <c r="E68" s="2">
        <v>37609621805</v>
      </c>
      <c r="G68" s="2">
        <v>22683998253</v>
      </c>
      <c r="I68" s="2">
        <v>14925623552</v>
      </c>
      <c r="K68" s="2">
        <v>1905000</v>
      </c>
      <c r="M68" s="2">
        <v>37609621805</v>
      </c>
      <c r="O68" s="2">
        <v>11190678169</v>
      </c>
      <c r="Q68" s="2">
        <v>26418943636</v>
      </c>
    </row>
    <row r="69" spans="1:17" x14ac:dyDescent="0.5">
      <c r="A69" s="1" t="s">
        <v>39</v>
      </c>
      <c r="C69" s="2">
        <v>1102076</v>
      </c>
      <c r="E69" s="2">
        <v>45858974308</v>
      </c>
      <c r="G69" s="2">
        <v>31981926041</v>
      </c>
      <c r="I69" s="2">
        <v>13877048267</v>
      </c>
      <c r="K69" s="2">
        <v>1102076</v>
      </c>
      <c r="M69" s="2">
        <v>45858974308</v>
      </c>
      <c r="O69" s="2">
        <v>10377214071</v>
      </c>
      <c r="Q69" s="2">
        <v>35481760237</v>
      </c>
    </row>
    <row r="70" spans="1:17" x14ac:dyDescent="0.5">
      <c r="A70" s="1" t="s">
        <v>72</v>
      </c>
      <c r="C70" s="2">
        <v>72486461</v>
      </c>
      <c r="E70" s="2">
        <v>882985325633</v>
      </c>
      <c r="G70" s="2">
        <v>699316292962</v>
      </c>
      <c r="I70" s="2">
        <v>183669032671</v>
      </c>
      <c r="K70" s="2">
        <v>72486461</v>
      </c>
      <c r="M70" s="2">
        <v>882985325633</v>
      </c>
      <c r="O70" s="2">
        <v>466718261258</v>
      </c>
      <c r="Q70" s="2">
        <v>416267064375</v>
      </c>
    </row>
    <row r="71" spans="1:17" x14ac:dyDescent="0.5">
      <c r="A71" s="1" t="s">
        <v>29</v>
      </c>
      <c r="C71" s="2">
        <v>1500000</v>
      </c>
      <c r="E71" s="2">
        <v>44771052750</v>
      </c>
      <c r="G71" s="2">
        <v>40079332575</v>
      </c>
      <c r="I71" s="2">
        <v>4691720175</v>
      </c>
      <c r="K71" s="2">
        <v>1500000</v>
      </c>
      <c r="M71" s="2">
        <v>44771052750</v>
      </c>
      <c r="O71" s="2">
        <v>20898521193</v>
      </c>
      <c r="Q71" s="2">
        <v>23872531557</v>
      </c>
    </row>
    <row r="72" spans="1:17" x14ac:dyDescent="0.5">
      <c r="A72" s="1" t="s">
        <v>15</v>
      </c>
      <c r="C72" s="2">
        <v>900000</v>
      </c>
      <c r="E72" s="2">
        <v>32862906562</v>
      </c>
      <c r="G72" s="2">
        <v>24033291885</v>
      </c>
      <c r="I72" s="2">
        <v>8829614677</v>
      </c>
      <c r="K72" s="2">
        <v>900000</v>
      </c>
      <c r="M72" s="2">
        <v>32862906562</v>
      </c>
      <c r="O72" s="2">
        <v>16951681302</v>
      </c>
      <c r="Q72" s="2">
        <v>15911225260</v>
      </c>
    </row>
    <row r="73" spans="1:17" x14ac:dyDescent="0.5">
      <c r="A73" s="1" t="s">
        <v>20</v>
      </c>
      <c r="C73" s="2">
        <v>46167049</v>
      </c>
      <c r="E73" s="2">
        <v>1077051145703</v>
      </c>
      <c r="G73" s="2">
        <v>831670031937</v>
      </c>
      <c r="I73" s="2">
        <v>245381113766</v>
      </c>
      <c r="K73" s="2">
        <v>46167049</v>
      </c>
      <c r="M73" s="2">
        <v>1077051145703</v>
      </c>
      <c r="O73" s="2">
        <v>686494113946</v>
      </c>
      <c r="Q73" s="2">
        <v>390557031757</v>
      </c>
    </row>
    <row r="74" spans="1:17" x14ac:dyDescent="0.5">
      <c r="A74" s="1" t="s">
        <v>18</v>
      </c>
      <c r="C74" s="2">
        <v>168712170</v>
      </c>
      <c r="E74" s="2">
        <v>414046848928</v>
      </c>
      <c r="G74" s="2">
        <v>324333178736</v>
      </c>
      <c r="I74" s="2">
        <v>89713670192</v>
      </c>
      <c r="K74" s="2">
        <v>168712170</v>
      </c>
      <c r="M74" s="2">
        <v>414046848928</v>
      </c>
      <c r="O74" s="2">
        <v>228661276822</v>
      </c>
      <c r="Q74" s="2">
        <v>185385572106</v>
      </c>
    </row>
    <row r="75" spans="1:17" x14ac:dyDescent="0.5">
      <c r="A75" s="1" t="s">
        <v>19</v>
      </c>
      <c r="C75" s="2">
        <v>150194698</v>
      </c>
      <c r="E75" s="2">
        <v>356663463052</v>
      </c>
      <c r="G75" s="2">
        <v>274138402354</v>
      </c>
      <c r="I75" s="2">
        <v>82525060698</v>
      </c>
      <c r="K75" s="2">
        <v>150194698</v>
      </c>
      <c r="M75" s="2">
        <v>356663463052</v>
      </c>
      <c r="O75" s="2">
        <v>185123683585</v>
      </c>
      <c r="Q75" s="2">
        <v>171539779467</v>
      </c>
    </row>
    <row r="76" spans="1:17" x14ac:dyDescent="0.5">
      <c r="A76" s="1" t="s">
        <v>47</v>
      </c>
      <c r="C76" s="2">
        <v>10428973</v>
      </c>
      <c r="E76" s="2">
        <v>285196001528</v>
      </c>
      <c r="G76" s="2">
        <v>273297253326</v>
      </c>
      <c r="I76" s="2">
        <v>11898748202</v>
      </c>
      <c r="K76" s="2">
        <v>10428973</v>
      </c>
      <c r="M76" s="2">
        <v>285196001528</v>
      </c>
      <c r="O76" s="2">
        <v>149548967083</v>
      </c>
      <c r="Q76" s="2">
        <v>135647034445</v>
      </c>
    </row>
    <row r="77" spans="1:17" x14ac:dyDescent="0.5">
      <c r="A77" s="1" t="s">
        <v>48</v>
      </c>
      <c r="C77" s="2">
        <v>39100000</v>
      </c>
      <c r="E77" s="2">
        <v>463471806012</v>
      </c>
      <c r="G77" s="2">
        <v>388863287083</v>
      </c>
      <c r="I77" s="2">
        <v>74608518929</v>
      </c>
      <c r="K77" s="2">
        <v>39100000</v>
      </c>
      <c r="M77" s="2">
        <v>463471806012</v>
      </c>
      <c r="O77" s="2">
        <v>405313906708</v>
      </c>
      <c r="Q77" s="2">
        <f>M77-O77</f>
        <v>58157899304</v>
      </c>
    </row>
    <row r="78" spans="1:17" x14ac:dyDescent="0.5">
      <c r="A78" s="1" t="s">
        <v>42</v>
      </c>
      <c r="C78" s="2">
        <v>330000</v>
      </c>
      <c r="E78" s="2">
        <v>4291999923</v>
      </c>
      <c r="G78" s="2">
        <v>3726400239</v>
      </c>
      <c r="I78" s="2">
        <v>565599684</v>
      </c>
      <c r="K78" s="2">
        <v>330000</v>
      </c>
      <c r="M78" s="2">
        <v>4291999923</v>
      </c>
      <c r="O78" s="2">
        <v>989670000</v>
      </c>
      <c r="Q78" s="2">
        <v>3302329923</v>
      </c>
    </row>
    <row r="79" spans="1:17" ht="22.5" thickBot="1" x14ac:dyDescent="0.55000000000000004">
      <c r="E79" s="5">
        <f>SUM(E8:E78)</f>
        <v>18073785907796</v>
      </c>
      <c r="G79" s="5">
        <f>SUM(G8:G78)</f>
        <v>14480009791390</v>
      </c>
      <c r="I79" s="5">
        <f>SUM(I8:I78)</f>
        <v>3593776116406</v>
      </c>
      <c r="M79" s="5">
        <f>SUM(M8:M78)</f>
        <v>18073785907796</v>
      </c>
      <c r="O79" s="5">
        <f>SUM(O8:O78)</f>
        <v>10917781360719</v>
      </c>
      <c r="Q79" s="5">
        <f>SUM(Q8:Q78)</f>
        <v>7156004547077</v>
      </c>
    </row>
    <row r="80" spans="1:17" ht="22.5" thickTop="1" x14ac:dyDescent="0.5"/>
    <row r="81" spans="9:17" x14ac:dyDescent="0.5">
      <c r="Q81" s="2"/>
    </row>
    <row r="82" spans="9:17" x14ac:dyDescent="0.5">
      <c r="I82" s="2"/>
      <c r="O82" s="2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79"/>
  <sheetViews>
    <sheetView rightToLeft="1" topLeftCell="A52" workbookViewId="0">
      <selection activeCell="Q60" sqref="Q60:Q75"/>
    </sheetView>
  </sheetViews>
  <sheetFormatPr defaultRowHeight="21.75" x14ac:dyDescent="0.5"/>
  <cols>
    <col min="1" max="1" width="29.5703125" style="1" bestFit="1" customWidth="1"/>
    <col min="2" max="2" width="1" style="1" customWidth="1"/>
    <col min="3" max="3" width="9.57031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 x14ac:dyDescent="0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22.5" x14ac:dyDescent="0.5">
      <c r="A3" s="13" t="s">
        <v>104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2.5" x14ac:dyDescent="0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22.5" x14ac:dyDescent="0.5">
      <c r="A6" s="10" t="s">
        <v>3</v>
      </c>
      <c r="C6" s="11" t="s">
        <v>106</v>
      </c>
      <c r="D6" s="11" t="s">
        <v>106</v>
      </c>
      <c r="E6" s="11" t="s">
        <v>106</v>
      </c>
      <c r="F6" s="11" t="s">
        <v>106</v>
      </c>
      <c r="G6" s="11" t="s">
        <v>106</v>
      </c>
      <c r="H6" s="11" t="s">
        <v>106</v>
      </c>
      <c r="I6" s="11" t="s">
        <v>106</v>
      </c>
      <c r="K6" s="11" t="s">
        <v>107</v>
      </c>
      <c r="L6" s="11" t="s">
        <v>107</v>
      </c>
      <c r="M6" s="11" t="s">
        <v>107</v>
      </c>
      <c r="N6" s="11" t="s">
        <v>107</v>
      </c>
      <c r="O6" s="11" t="s">
        <v>107</v>
      </c>
      <c r="P6" s="11" t="s">
        <v>107</v>
      </c>
      <c r="Q6" s="11" t="s">
        <v>107</v>
      </c>
    </row>
    <row r="7" spans="1:17" ht="22.5" x14ac:dyDescent="0.5">
      <c r="A7" s="11" t="s">
        <v>3</v>
      </c>
      <c r="C7" s="14" t="s">
        <v>7</v>
      </c>
      <c r="E7" s="14" t="s">
        <v>148</v>
      </c>
      <c r="G7" s="14" t="s">
        <v>149</v>
      </c>
      <c r="I7" s="14" t="s">
        <v>158</v>
      </c>
      <c r="K7" s="14" t="s">
        <v>7</v>
      </c>
      <c r="M7" s="14" t="s">
        <v>148</v>
      </c>
      <c r="O7" s="14" t="s">
        <v>149</v>
      </c>
      <c r="Q7" s="14" t="s">
        <v>158</v>
      </c>
    </row>
    <row r="8" spans="1:17" x14ac:dyDescent="0.5">
      <c r="A8" s="1" t="s">
        <v>56</v>
      </c>
      <c r="C8" s="2">
        <v>220000</v>
      </c>
      <c r="E8" s="2">
        <v>5876285612</v>
      </c>
      <c r="G8" s="2">
        <v>3963525524</v>
      </c>
      <c r="I8" s="2">
        <v>1912760088</v>
      </c>
      <c r="K8" s="2">
        <v>220000</v>
      </c>
      <c r="M8" s="2">
        <v>5876285612</v>
      </c>
      <c r="O8" s="2">
        <v>3963525524</v>
      </c>
      <c r="Q8" s="2">
        <v>1912760088</v>
      </c>
    </row>
    <row r="9" spans="1:17" x14ac:dyDescent="0.5">
      <c r="A9" s="1" t="s">
        <v>45</v>
      </c>
      <c r="C9" s="2">
        <v>552000</v>
      </c>
      <c r="E9" s="2">
        <v>33329932639</v>
      </c>
      <c r="G9" s="2">
        <v>14888417527</v>
      </c>
      <c r="I9" s="2">
        <v>18441515112</v>
      </c>
      <c r="K9" s="2">
        <v>1052000</v>
      </c>
      <c r="M9" s="2">
        <v>64604989984</v>
      </c>
      <c r="O9" s="2">
        <v>31103313568</v>
      </c>
      <c r="Q9" s="2">
        <v>33501676416</v>
      </c>
    </row>
    <row r="10" spans="1:17" x14ac:dyDescent="0.5">
      <c r="A10" s="1" t="s">
        <v>79</v>
      </c>
      <c r="C10" s="2">
        <v>0</v>
      </c>
      <c r="E10" s="2">
        <v>0</v>
      </c>
      <c r="G10" s="2">
        <v>0</v>
      </c>
      <c r="I10" s="2">
        <v>0</v>
      </c>
      <c r="K10" s="2">
        <v>100000</v>
      </c>
      <c r="M10" s="2">
        <v>2369371246</v>
      </c>
      <c r="O10" s="2">
        <v>1940462135</v>
      </c>
      <c r="Q10" s="2">
        <v>428909111</v>
      </c>
    </row>
    <row r="11" spans="1:17" x14ac:dyDescent="0.5">
      <c r="A11" s="1" t="s">
        <v>159</v>
      </c>
      <c r="C11" s="2">
        <v>0</v>
      </c>
      <c r="E11" s="2">
        <v>0</v>
      </c>
      <c r="G11" s="2">
        <v>0</v>
      </c>
      <c r="I11" s="2">
        <v>0</v>
      </c>
      <c r="K11" s="2">
        <v>200000</v>
      </c>
      <c r="M11" s="2">
        <v>4904472730</v>
      </c>
      <c r="O11" s="2">
        <v>1774329950</v>
      </c>
      <c r="Q11" s="2">
        <v>3130142780</v>
      </c>
    </row>
    <row r="12" spans="1:17" x14ac:dyDescent="0.5">
      <c r="A12" s="1" t="s">
        <v>156</v>
      </c>
      <c r="C12" s="2">
        <v>0</v>
      </c>
      <c r="E12" s="2">
        <v>0</v>
      </c>
      <c r="G12" s="2">
        <v>0</v>
      </c>
      <c r="I12" s="2">
        <v>0</v>
      </c>
      <c r="K12" s="2">
        <v>400000</v>
      </c>
      <c r="M12" s="2">
        <v>4938466729</v>
      </c>
      <c r="O12" s="2">
        <v>3707925221</v>
      </c>
      <c r="Q12" s="2">
        <v>1230541508</v>
      </c>
    </row>
    <row r="13" spans="1:17" x14ac:dyDescent="0.5">
      <c r="A13" s="1" t="s">
        <v>160</v>
      </c>
      <c r="C13" s="2">
        <v>0</v>
      </c>
      <c r="E13" s="2">
        <v>0</v>
      </c>
      <c r="G13" s="2">
        <v>0</v>
      </c>
      <c r="I13" s="2">
        <v>0</v>
      </c>
      <c r="K13" s="2">
        <v>600000</v>
      </c>
      <c r="M13" s="2">
        <v>8735631500</v>
      </c>
      <c r="O13" s="2">
        <v>3134919300</v>
      </c>
      <c r="Q13" s="2">
        <v>5600712200</v>
      </c>
    </row>
    <row r="14" spans="1:17" x14ac:dyDescent="0.5">
      <c r="A14" s="1" t="s">
        <v>151</v>
      </c>
      <c r="C14" s="2">
        <v>0</v>
      </c>
      <c r="E14" s="2">
        <v>0</v>
      </c>
      <c r="G14" s="2">
        <v>0</v>
      </c>
      <c r="I14" s="2">
        <v>0</v>
      </c>
      <c r="K14" s="2">
        <v>278920</v>
      </c>
      <c r="M14" s="2">
        <v>2682284127</v>
      </c>
      <c r="O14" s="2">
        <v>2054886149</v>
      </c>
      <c r="Q14" s="2">
        <v>627397978</v>
      </c>
    </row>
    <row r="15" spans="1:17" x14ac:dyDescent="0.5">
      <c r="A15" s="1" t="s">
        <v>161</v>
      </c>
      <c r="C15" s="2">
        <v>0</v>
      </c>
      <c r="E15" s="2">
        <v>0</v>
      </c>
      <c r="G15" s="2">
        <v>0</v>
      </c>
      <c r="I15" s="2">
        <v>0</v>
      </c>
      <c r="K15" s="2">
        <v>150000</v>
      </c>
      <c r="M15" s="2">
        <v>8624191658</v>
      </c>
      <c r="O15" s="2">
        <v>6889614862</v>
      </c>
      <c r="Q15" s="2">
        <v>1734576796</v>
      </c>
    </row>
    <row r="16" spans="1:17" x14ac:dyDescent="0.5">
      <c r="A16" s="1" t="s">
        <v>162</v>
      </c>
      <c r="C16" s="2">
        <v>0</v>
      </c>
      <c r="E16" s="2">
        <v>0</v>
      </c>
      <c r="G16" s="2">
        <v>0</v>
      </c>
      <c r="I16" s="2">
        <v>0</v>
      </c>
      <c r="K16" s="2">
        <v>1513296</v>
      </c>
      <c r="M16" s="2">
        <v>37166053742</v>
      </c>
      <c r="O16" s="2">
        <v>19946568133</v>
      </c>
      <c r="Q16" s="2">
        <v>17219485609</v>
      </c>
    </row>
    <row r="17" spans="1:17" x14ac:dyDescent="0.5">
      <c r="A17" s="1" t="s">
        <v>163</v>
      </c>
      <c r="C17" s="2">
        <v>0</v>
      </c>
      <c r="E17" s="2">
        <v>0</v>
      </c>
      <c r="G17" s="2">
        <v>0</v>
      </c>
      <c r="I17" s="2">
        <v>0</v>
      </c>
      <c r="K17" s="2">
        <v>1400000</v>
      </c>
      <c r="M17" s="2">
        <v>23222057712</v>
      </c>
      <c r="O17" s="2">
        <v>5233471250</v>
      </c>
      <c r="Q17" s="2">
        <v>17988586462</v>
      </c>
    </row>
    <row r="18" spans="1:17" x14ac:dyDescent="0.5">
      <c r="A18" s="1" t="s">
        <v>21</v>
      </c>
      <c r="C18" s="2">
        <v>0</v>
      </c>
      <c r="E18" s="2">
        <v>0</v>
      </c>
      <c r="G18" s="2">
        <v>0</v>
      </c>
      <c r="I18" s="2">
        <v>0</v>
      </c>
      <c r="K18" s="2">
        <v>50000</v>
      </c>
      <c r="M18" s="2">
        <v>3260255044</v>
      </c>
      <c r="O18" s="2">
        <v>3091634292</v>
      </c>
      <c r="Q18" s="2">
        <v>168620752</v>
      </c>
    </row>
    <row r="19" spans="1:17" x14ac:dyDescent="0.5">
      <c r="A19" s="1" t="s">
        <v>164</v>
      </c>
      <c r="C19" s="2">
        <v>0</v>
      </c>
      <c r="E19" s="2">
        <v>0</v>
      </c>
      <c r="G19" s="2">
        <v>0</v>
      </c>
      <c r="I19" s="2">
        <v>0</v>
      </c>
      <c r="K19" s="2">
        <v>2894835</v>
      </c>
      <c r="M19" s="2">
        <v>12161691674</v>
      </c>
      <c r="O19" s="2">
        <v>12161691674</v>
      </c>
      <c r="Q19" s="2">
        <v>0</v>
      </c>
    </row>
    <row r="20" spans="1:17" x14ac:dyDescent="0.5">
      <c r="A20" s="1" t="s">
        <v>128</v>
      </c>
      <c r="C20" s="2">
        <v>0</v>
      </c>
      <c r="E20" s="2">
        <v>0</v>
      </c>
      <c r="G20" s="2">
        <v>0</v>
      </c>
      <c r="I20" s="2">
        <v>0</v>
      </c>
      <c r="K20" s="2">
        <v>188571</v>
      </c>
      <c r="M20" s="2">
        <v>16300488012</v>
      </c>
      <c r="O20" s="2">
        <v>6509119140</v>
      </c>
      <c r="Q20" s="2">
        <v>9791368872</v>
      </c>
    </row>
    <row r="21" spans="1:17" x14ac:dyDescent="0.5">
      <c r="A21" s="1" t="s">
        <v>165</v>
      </c>
      <c r="C21" s="2">
        <v>0</v>
      </c>
      <c r="E21" s="2">
        <v>0</v>
      </c>
      <c r="G21" s="2">
        <v>0</v>
      </c>
      <c r="I21" s="2">
        <v>0</v>
      </c>
      <c r="K21" s="2">
        <v>100000</v>
      </c>
      <c r="M21" s="2">
        <v>12246597748</v>
      </c>
      <c r="O21" s="2">
        <v>7456284786</v>
      </c>
      <c r="Q21" s="2">
        <v>4790312962</v>
      </c>
    </row>
    <row r="22" spans="1:17" x14ac:dyDescent="0.5">
      <c r="A22" s="1" t="s">
        <v>132</v>
      </c>
      <c r="C22" s="2">
        <v>0</v>
      </c>
      <c r="E22" s="2">
        <v>0</v>
      </c>
      <c r="G22" s="2">
        <v>0</v>
      </c>
      <c r="I22" s="2">
        <v>0</v>
      </c>
      <c r="K22" s="2">
        <v>1344246</v>
      </c>
      <c r="M22" s="2">
        <v>10188778436</v>
      </c>
      <c r="O22" s="2">
        <v>3264118053</v>
      </c>
      <c r="Q22" s="2">
        <v>6924660383</v>
      </c>
    </row>
    <row r="23" spans="1:17" x14ac:dyDescent="0.5">
      <c r="A23" s="1" t="s">
        <v>166</v>
      </c>
      <c r="C23" s="2">
        <v>0</v>
      </c>
      <c r="E23" s="2">
        <v>0</v>
      </c>
      <c r="G23" s="2">
        <v>0</v>
      </c>
      <c r="I23" s="2">
        <v>0</v>
      </c>
      <c r="K23" s="2">
        <v>540000</v>
      </c>
      <c r="M23" s="2">
        <v>11909281178</v>
      </c>
      <c r="O23" s="2">
        <v>5378641900</v>
      </c>
      <c r="Q23" s="2">
        <v>6530639278</v>
      </c>
    </row>
    <row r="24" spans="1:17" x14ac:dyDescent="0.5">
      <c r="A24" s="1" t="s">
        <v>167</v>
      </c>
      <c r="C24" s="2">
        <v>0</v>
      </c>
      <c r="E24" s="2">
        <v>0</v>
      </c>
      <c r="G24" s="2">
        <v>0</v>
      </c>
      <c r="I24" s="2">
        <v>0</v>
      </c>
      <c r="K24" s="2">
        <v>1642938</v>
      </c>
      <c r="M24" s="2">
        <v>14269149576</v>
      </c>
      <c r="O24" s="2">
        <v>7228738586</v>
      </c>
      <c r="Q24" s="2">
        <v>7040410990</v>
      </c>
    </row>
    <row r="25" spans="1:17" x14ac:dyDescent="0.5">
      <c r="A25" s="1" t="s">
        <v>52</v>
      </c>
      <c r="C25" s="2">
        <v>0</v>
      </c>
      <c r="E25" s="2">
        <v>0</v>
      </c>
      <c r="G25" s="2">
        <v>0</v>
      </c>
      <c r="I25" s="2">
        <v>0</v>
      </c>
      <c r="K25" s="2">
        <v>2000811</v>
      </c>
      <c r="M25" s="2">
        <v>43656064656</v>
      </c>
      <c r="O25" s="2">
        <v>24089386312</v>
      </c>
      <c r="Q25" s="2">
        <v>19566678344</v>
      </c>
    </row>
    <row r="26" spans="1:17" x14ac:dyDescent="0.5">
      <c r="A26" s="1" t="s">
        <v>168</v>
      </c>
      <c r="C26" s="2">
        <v>0</v>
      </c>
      <c r="E26" s="2">
        <v>0</v>
      </c>
      <c r="G26" s="2">
        <v>0</v>
      </c>
      <c r="I26" s="2">
        <v>0</v>
      </c>
      <c r="K26" s="2">
        <v>1300000</v>
      </c>
      <c r="M26" s="2">
        <v>18627976095</v>
      </c>
      <c r="O26" s="2">
        <v>9241706175</v>
      </c>
      <c r="Q26" s="2">
        <v>9386269920</v>
      </c>
    </row>
    <row r="27" spans="1:17" x14ac:dyDescent="0.5">
      <c r="A27" s="1" t="s">
        <v>38</v>
      </c>
      <c r="C27" s="2">
        <v>0</v>
      </c>
      <c r="E27" s="2">
        <v>0</v>
      </c>
      <c r="G27" s="2">
        <v>0</v>
      </c>
      <c r="I27" s="2">
        <v>0</v>
      </c>
      <c r="K27" s="2">
        <v>200000</v>
      </c>
      <c r="M27" s="2">
        <v>1742840313</v>
      </c>
      <c r="O27" s="2">
        <v>2128412018</v>
      </c>
      <c r="Q27" s="2">
        <v>-385571705</v>
      </c>
    </row>
    <row r="28" spans="1:17" x14ac:dyDescent="0.5">
      <c r="A28" s="1" t="s">
        <v>65</v>
      </c>
      <c r="C28" s="2">
        <v>0</v>
      </c>
      <c r="E28" s="2">
        <v>0</v>
      </c>
      <c r="G28" s="2">
        <v>0</v>
      </c>
      <c r="I28" s="2">
        <v>0</v>
      </c>
      <c r="K28" s="2">
        <v>795000</v>
      </c>
      <c r="M28" s="2">
        <v>12007712951</v>
      </c>
      <c r="O28" s="2">
        <v>7924094704</v>
      </c>
      <c r="Q28" s="2">
        <v>4083618247</v>
      </c>
    </row>
    <row r="29" spans="1:17" x14ac:dyDescent="0.5">
      <c r="A29" s="1" t="s">
        <v>169</v>
      </c>
      <c r="C29" s="2">
        <v>0</v>
      </c>
      <c r="E29" s="2">
        <v>0</v>
      </c>
      <c r="G29" s="2">
        <v>0</v>
      </c>
      <c r="I29" s="2">
        <v>0</v>
      </c>
      <c r="K29" s="2">
        <v>450000</v>
      </c>
      <c r="M29" s="2">
        <v>12808943931</v>
      </c>
      <c r="O29" s="2">
        <v>6241636425</v>
      </c>
      <c r="Q29" s="2">
        <v>6567307506</v>
      </c>
    </row>
    <row r="30" spans="1:17" x14ac:dyDescent="0.5">
      <c r="A30" s="1" t="s">
        <v>170</v>
      </c>
      <c r="C30" s="2">
        <v>0</v>
      </c>
      <c r="E30" s="2">
        <v>0</v>
      </c>
      <c r="G30" s="2">
        <v>0</v>
      </c>
      <c r="I30" s="2">
        <v>0</v>
      </c>
      <c r="K30" s="2">
        <v>1521428</v>
      </c>
      <c r="M30" s="2">
        <v>17136031392</v>
      </c>
      <c r="O30" s="2">
        <v>5428258459</v>
      </c>
      <c r="Q30" s="2">
        <v>11707772933</v>
      </c>
    </row>
    <row r="31" spans="1:17" x14ac:dyDescent="0.5">
      <c r="A31" s="1" t="s">
        <v>152</v>
      </c>
      <c r="C31" s="2">
        <v>0</v>
      </c>
      <c r="E31" s="2">
        <v>0</v>
      </c>
      <c r="G31" s="2">
        <v>0</v>
      </c>
      <c r="I31" s="2">
        <v>0</v>
      </c>
      <c r="K31" s="2">
        <v>1020990</v>
      </c>
      <c r="M31" s="2">
        <v>7816162045</v>
      </c>
      <c r="O31" s="2">
        <v>6678899481</v>
      </c>
      <c r="Q31" s="2">
        <v>1137262564</v>
      </c>
    </row>
    <row r="32" spans="1:17" x14ac:dyDescent="0.5">
      <c r="A32" s="1" t="s">
        <v>34</v>
      </c>
      <c r="C32" s="2">
        <v>0</v>
      </c>
      <c r="E32" s="2">
        <v>0</v>
      </c>
      <c r="G32" s="2">
        <v>0</v>
      </c>
      <c r="I32" s="2">
        <v>0</v>
      </c>
      <c r="K32" s="2">
        <v>220417</v>
      </c>
      <c r="M32" s="2">
        <v>1449299140</v>
      </c>
      <c r="O32" s="2">
        <v>829809271</v>
      </c>
      <c r="Q32" s="2">
        <v>619489869</v>
      </c>
    </row>
    <row r="33" spans="1:17" x14ac:dyDescent="0.5">
      <c r="A33" s="1" t="s">
        <v>24</v>
      </c>
      <c r="C33" s="2">
        <v>0</v>
      </c>
      <c r="E33" s="2">
        <v>0</v>
      </c>
      <c r="G33" s="2">
        <v>0</v>
      </c>
      <c r="I33" s="2">
        <v>0</v>
      </c>
      <c r="K33" s="2">
        <v>300000</v>
      </c>
      <c r="M33" s="2">
        <v>8414559071</v>
      </c>
      <c r="O33" s="2">
        <v>6001508034</v>
      </c>
      <c r="Q33" s="2">
        <v>2413051037</v>
      </c>
    </row>
    <row r="34" spans="1:17" x14ac:dyDescent="0.5">
      <c r="A34" s="1" t="s">
        <v>39</v>
      </c>
      <c r="C34" s="2">
        <v>0</v>
      </c>
      <c r="E34" s="2">
        <v>0</v>
      </c>
      <c r="G34" s="2">
        <v>0</v>
      </c>
      <c r="I34" s="2">
        <v>0</v>
      </c>
      <c r="K34" s="2">
        <v>1000000</v>
      </c>
      <c r="M34" s="2">
        <v>15267674550</v>
      </c>
      <c r="O34" s="2">
        <v>9416060310</v>
      </c>
      <c r="Q34" s="2">
        <v>5851614240</v>
      </c>
    </row>
    <row r="35" spans="1:17" x14ac:dyDescent="0.5">
      <c r="A35" s="1" t="s">
        <v>72</v>
      </c>
      <c r="C35" s="2">
        <v>0</v>
      </c>
      <c r="E35" s="2">
        <v>0</v>
      </c>
      <c r="G35" s="2">
        <v>0</v>
      </c>
      <c r="I35" s="2">
        <v>0</v>
      </c>
      <c r="K35" s="2">
        <v>10200000</v>
      </c>
      <c r="M35" s="2">
        <v>112041895851</v>
      </c>
      <c r="O35" s="2">
        <v>54764558355</v>
      </c>
      <c r="Q35" s="2">
        <v>57277337496</v>
      </c>
    </row>
    <row r="36" spans="1:17" x14ac:dyDescent="0.5">
      <c r="A36" s="1" t="s">
        <v>171</v>
      </c>
      <c r="C36" s="2">
        <v>0</v>
      </c>
      <c r="E36" s="2">
        <v>0</v>
      </c>
      <c r="G36" s="2">
        <v>0</v>
      </c>
      <c r="I36" s="2">
        <v>0</v>
      </c>
      <c r="K36" s="2">
        <v>1200000</v>
      </c>
      <c r="M36" s="2">
        <v>25095679450</v>
      </c>
      <c r="O36" s="2">
        <v>25095679450</v>
      </c>
      <c r="Q36" s="2">
        <v>0</v>
      </c>
    </row>
    <row r="37" spans="1:17" x14ac:dyDescent="0.5">
      <c r="A37" s="1" t="s">
        <v>172</v>
      </c>
      <c r="C37" s="2">
        <v>0</v>
      </c>
      <c r="E37" s="2">
        <v>0</v>
      </c>
      <c r="G37" s="2">
        <v>0</v>
      </c>
      <c r="I37" s="2">
        <v>0</v>
      </c>
      <c r="K37" s="2">
        <v>1000000</v>
      </c>
      <c r="M37" s="2">
        <v>3566471950</v>
      </c>
      <c r="O37" s="2">
        <v>3566471950</v>
      </c>
      <c r="Q37" s="2">
        <v>0</v>
      </c>
    </row>
    <row r="38" spans="1:17" x14ac:dyDescent="0.5">
      <c r="A38" s="1" t="s">
        <v>173</v>
      </c>
      <c r="C38" s="2">
        <v>0</v>
      </c>
      <c r="E38" s="2">
        <v>0</v>
      </c>
      <c r="G38" s="2">
        <v>0</v>
      </c>
      <c r="I38" s="2">
        <v>0</v>
      </c>
      <c r="K38" s="2">
        <v>1530000</v>
      </c>
      <c r="M38" s="2">
        <v>44409255765</v>
      </c>
      <c r="O38" s="2">
        <v>28792009303</v>
      </c>
      <c r="Q38" s="2">
        <v>15617246462</v>
      </c>
    </row>
    <row r="39" spans="1:17" x14ac:dyDescent="0.5">
      <c r="A39" s="1" t="s">
        <v>154</v>
      </c>
      <c r="C39" s="2">
        <v>0</v>
      </c>
      <c r="E39" s="2">
        <v>0</v>
      </c>
      <c r="G39" s="2">
        <v>0</v>
      </c>
      <c r="I39" s="2">
        <v>0</v>
      </c>
      <c r="K39" s="2">
        <v>150000</v>
      </c>
      <c r="M39" s="2">
        <v>1431619691</v>
      </c>
      <c r="O39" s="2">
        <v>1575388722</v>
      </c>
      <c r="Q39" s="2">
        <v>-143769031</v>
      </c>
    </row>
    <row r="40" spans="1:17" x14ac:dyDescent="0.5">
      <c r="A40" s="1" t="s">
        <v>78</v>
      </c>
      <c r="C40" s="2">
        <v>0</v>
      </c>
      <c r="E40" s="2">
        <v>0</v>
      </c>
      <c r="G40" s="2">
        <v>0</v>
      </c>
      <c r="I40" s="2">
        <v>0</v>
      </c>
      <c r="K40" s="2">
        <v>15700000</v>
      </c>
      <c r="M40" s="2">
        <v>236153139609</v>
      </c>
      <c r="O40" s="2">
        <v>183270409474</v>
      </c>
      <c r="Q40" s="2">
        <v>52882730135</v>
      </c>
    </row>
    <row r="41" spans="1:17" x14ac:dyDescent="0.5">
      <c r="A41" s="1" t="s">
        <v>22</v>
      </c>
      <c r="C41" s="2">
        <v>0</v>
      </c>
      <c r="E41" s="2">
        <v>0</v>
      </c>
      <c r="G41" s="2">
        <v>0</v>
      </c>
      <c r="I41" s="2">
        <v>0</v>
      </c>
      <c r="K41" s="2">
        <v>1100000</v>
      </c>
      <c r="M41" s="2">
        <v>6863443011</v>
      </c>
      <c r="O41" s="2">
        <v>5566408839</v>
      </c>
      <c r="Q41" s="2">
        <v>1297034172</v>
      </c>
    </row>
    <row r="42" spans="1:17" x14ac:dyDescent="0.5">
      <c r="A42" s="1" t="s">
        <v>19</v>
      </c>
      <c r="C42" s="2">
        <v>0</v>
      </c>
      <c r="E42" s="2">
        <v>0</v>
      </c>
      <c r="G42" s="2">
        <v>0</v>
      </c>
      <c r="I42" s="2">
        <v>0</v>
      </c>
      <c r="K42" s="2">
        <v>51400000</v>
      </c>
      <c r="M42" s="2">
        <v>107898360236</v>
      </c>
      <c r="O42" s="2">
        <v>63353483428</v>
      </c>
      <c r="Q42" s="2">
        <v>44544876808</v>
      </c>
    </row>
    <row r="43" spans="1:17" x14ac:dyDescent="0.5">
      <c r="A43" s="1" t="s">
        <v>23</v>
      </c>
      <c r="C43" s="2">
        <v>0</v>
      </c>
      <c r="E43" s="2">
        <v>0</v>
      </c>
      <c r="G43" s="2">
        <v>0</v>
      </c>
      <c r="I43" s="2">
        <v>0</v>
      </c>
      <c r="K43" s="2">
        <v>12700000</v>
      </c>
      <c r="M43" s="2">
        <v>235659990671</v>
      </c>
      <c r="O43" s="2">
        <v>177402805031</v>
      </c>
      <c r="Q43" s="2">
        <v>58257185640</v>
      </c>
    </row>
    <row r="44" spans="1:17" x14ac:dyDescent="0.5">
      <c r="A44" s="1" t="s">
        <v>174</v>
      </c>
      <c r="C44" s="2">
        <v>0</v>
      </c>
      <c r="E44" s="2">
        <v>0</v>
      </c>
      <c r="G44" s="2">
        <v>0</v>
      </c>
      <c r="I44" s="2">
        <v>0</v>
      </c>
      <c r="K44" s="2">
        <v>327272</v>
      </c>
      <c r="M44" s="2">
        <v>427744504</v>
      </c>
      <c r="O44" s="2">
        <v>427744504</v>
      </c>
      <c r="Q44" s="2">
        <v>0</v>
      </c>
    </row>
    <row r="45" spans="1:17" x14ac:dyDescent="0.5">
      <c r="A45" s="1" t="s">
        <v>32</v>
      </c>
      <c r="C45" s="2">
        <v>0</v>
      </c>
      <c r="E45" s="2">
        <v>0</v>
      </c>
      <c r="G45" s="2">
        <v>0</v>
      </c>
      <c r="I45" s="2">
        <v>0</v>
      </c>
      <c r="K45" s="2">
        <v>67</v>
      </c>
      <c r="M45" s="2">
        <v>3679328</v>
      </c>
      <c r="O45" s="2">
        <v>3732763</v>
      </c>
      <c r="Q45" s="2">
        <v>-53435</v>
      </c>
    </row>
    <row r="46" spans="1:17" x14ac:dyDescent="0.5">
      <c r="A46" s="1" t="s">
        <v>123</v>
      </c>
      <c r="C46" s="2">
        <v>0</v>
      </c>
      <c r="E46" s="2">
        <v>0</v>
      </c>
      <c r="G46" s="2">
        <v>0</v>
      </c>
      <c r="I46" s="2">
        <v>0</v>
      </c>
      <c r="K46" s="2">
        <v>3100000</v>
      </c>
      <c r="M46" s="2">
        <v>47164023276</v>
      </c>
      <c r="O46" s="2">
        <v>19809986103</v>
      </c>
      <c r="Q46" s="2">
        <v>27354037173</v>
      </c>
    </row>
    <row r="47" spans="1:17" x14ac:dyDescent="0.5">
      <c r="A47" s="1" t="s">
        <v>43</v>
      </c>
      <c r="C47" s="2">
        <v>0</v>
      </c>
      <c r="E47" s="2">
        <v>0</v>
      </c>
      <c r="G47" s="2">
        <v>0</v>
      </c>
      <c r="I47" s="2">
        <v>0</v>
      </c>
      <c r="K47" s="2">
        <v>110000</v>
      </c>
      <c r="M47" s="2">
        <v>10404375320</v>
      </c>
      <c r="O47" s="2">
        <v>6014933411</v>
      </c>
      <c r="Q47" s="2">
        <v>4389441909</v>
      </c>
    </row>
    <row r="48" spans="1:17" x14ac:dyDescent="0.5">
      <c r="A48" s="1" t="s">
        <v>175</v>
      </c>
      <c r="C48" s="2">
        <v>0</v>
      </c>
      <c r="E48" s="2">
        <v>0</v>
      </c>
      <c r="G48" s="2">
        <v>0</v>
      </c>
      <c r="I48" s="2">
        <v>0</v>
      </c>
      <c r="K48" s="2">
        <v>2000000</v>
      </c>
      <c r="M48" s="2">
        <v>17958944440</v>
      </c>
      <c r="O48" s="2">
        <v>17958944440</v>
      </c>
      <c r="Q48" s="2">
        <v>0</v>
      </c>
    </row>
    <row r="49" spans="1:17" x14ac:dyDescent="0.5">
      <c r="A49" s="1" t="s">
        <v>176</v>
      </c>
      <c r="C49" s="2">
        <v>0</v>
      </c>
      <c r="E49" s="2">
        <v>0</v>
      </c>
      <c r="G49" s="2">
        <v>0</v>
      </c>
      <c r="I49" s="2">
        <v>0</v>
      </c>
      <c r="K49" s="2">
        <v>200000</v>
      </c>
      <c r="M49" s="2">
        <v>7551763141</v>
      </c>
      <c r="O49" s="2">
        <v>2888955350</v>
      </c>
      <c r="Q49" s="2">
        <v>4662807791</v>
      </c>
    </row>
    <row r="50" spans="1:17" x14ac:dyDescent="0.5">
      <c r="A50" s="1" t="s">
        <v>157</v>
      </c>
      <c r="C50" s="2">
        <v>0</v>
      </c>
      <c r="E50" s="2">
        <v>0</v>
      </c>
      <c r="G50" s="2">
        <v>0</v>
      </c>
      <c r="I50" s="2">
        <v>0</v>
      </c>
      <c r="K50" s="2">
        <v>31428</v>
      </c>
      <c r="M50" s="2">
        <v>977019286</v>
      </c>
      <c r="O50" s="2">
        <v>985029030</v>
      </c>
      <c r="Q50" s="2">
        <v>-8009744</v>
      </c>
    </row>
    <row r="51" spans="1:17" x14ac:dyDescent="0.5">
      <c r="A51" s="1" t="s">
        <v>18</v>
      </c>
      <c r="C51" s="2">
        <v>0</v>
      </c>
      <c r="E51" s="2">
        <v>0</v>
      </c>
      <c r="G51" s="2">
        <v>0</v>
      </c>
      <c r="I51" s="2">
        <v>0</v>
      </c>
      <c r="K51" s="2">
        <v>151500000</v>
      </c>
      <c r="M51" s="2">
        <v>328017812862</v>
      </c>
      <c r="O51" s="2">
        <v>152505923972</v>
      </c>
      <c r="Q51" s="2">
        <v>175511888890</v>
      </c>
    </row>
    <row r="52" spans="1:17" x14ac:dyDescent="0.5">
      <c r="A52" s="1" t="s">
        <v>136</v>
      </c>
      <c r="C52" s="2">
        <v>0</v>
      </c>
      <c r="E52" s="2">
        <v>0</v>
      </c>
      <c r="G52" s="2">
        <v>0</v>
      </c>
      <c r="I52" s="2">
        <v>0</v>
      </c>
      <c r="K52" s="2">
        <v>4418434</v>
      </c>
      <c r="M52" s="2">
        <v>38732802653</v>
      </c>
      <c r="O52" s="2">
        <v>12455728162</v>
      </c>
      <c r="Q52" s="2">
        <v>26277074491</v>
      </c>
    </row>
    <row r="53" spans="1:17" x14ac:dyDescent="0.5">
      <c r="A53" s="1" t="s">
        <v>177</v>
      </c>
      <c r="C53" s="2">
        <v>0</v>
      </c>
      <c r="E53" s="2">
        <v>0</v>
      </c>
      <c r="G53" s="2">
        <v>0</v>
      </c>
      <c r="I53" s="2">
        <v>0</v>
      </c>
      <c r="K53" s="2">
        <v>2500000</v>
      </c>
      <c r="M53" s="2">
        <v>7228283082</v>
      </c>
      <c r="O53" s="2">
        <v>7195017499</v>
      </c>
      <c r="Q53" s="2">
        <v>33265583</v>
      </c>
    </row>
    <row r="54" spans="1:17" x14ac:dyDescent="0.5">
      <c r="A54" s="1" t="s">
        <v>155</v>
      </c>
      <c r="C54" s="2">
        <v>0</v>
      </c>
      <c r="E54" s="2">
        <v>0</v>
      </c>
      <c r="G54" s="2">
        <v>0</v>
      </c>
      <c r="I54" s="2">
        <v>0</v>
      </c>
      <c r="K54" s="2">
        <v>50000</v>
      </c>
      <c r="M54" s="2">
        <v>375889012</v>
      </c>
      <c r="O54" s="2">
        <v>336552385</v>
      </c>
      <c r="Q54" s="2">
        <v>39336627</v>
      </c>
    </row>
    <row r="55" spans="1:17" x14ac:dyDescent="0.5">
      <c r="A55" s="1" t="s">
        <v>178</v>
      </c>
      <c r="C55" s="2">
        <v>0</v>
      </c>
      <c r="E55" s="2">
        <v>0</v>
      </c>
      <c r="G55" s="2">
        <v>0</v>
      </c>
      <c r="I55" s="2">
        <v>0</v>
      </c>
      <c r="K55" s="2">
        <v>1200000</v>
      </c>
      <c r="M55" s="2">
        <v>49143284269</v>
      </c>
      <c r="O55" s="2">
        <v>18601648200</v>
      </c>
      <c r="Q55" s="2">
        <v>30541636069</v>
      </c>
    </row>
    <row r="56" spans="1:17" x14ac:dyDescent="0.5">
      <c r="A56" s="1" t="s">
        <v>20</v>
      </c>
      <c r="C56" s="2">
        <v>0</v>
      </c>
      <c r="E56" s="2">
        <v>0</v>
      </c>
      <c r="G56" s="2">
        <v>0</v>
      </c>
      <c r="I56" s="2">
        <v>0</v>
      </c>
      <c r="K56" s="2">
        <v>27532951</v>
      </c>
      <c r="M56" s="2">
        <v>482694536585</v>
      </c>
      <c r="O56" s="2">
        <v>299409942091</v>
      </c>
      <c r="Q56" s="2">
        <v>183284594494</v>
      </c>
    </row>
    <row r="57" spans="1:17" x14ac:dyDescent="0.5">
      <c r="A57" s="1" t="s">
        <v>179</v>
      </c>
      <c r="C57" s="2">
        <v>0</v>
      </c>
      <c r="E57" s="2">
        <v>0</v>
      </c>
      <c r="G57" s="2">
        <v>0</v>
      </c>
      <c r="I57" s="2">
        <v>0</v>
      </c>
      <c r="K57" s="2">
        <v>1427271</v>
      </c>
      <c r="M57" s="2">
        <v>16516128708</v>
      </c>
      <c r="O57" s="2">
        <v>6040514181</v>
      </c>
      <c r="Q57" s="2">
        <v>10475614527</v>
      </c>
    </row>
    <row r="58" spans="1:17" x14ac:dyDescent="0.5">
      <c r="A58" s="1" t="s">
        <v>153</v>
      </c>
      <c r="C58" s="2">
        <v>0</v>
      </c>
      <c r="E58" s="2">
        <v>0</v>
      </c>
      <c r="G58" s="2">
        <v>0</v>
      </c>
      <c r="I58" s="2">
        <v>0</v>
      </c>
      <c r="K58" s="2">
        <v>1300000</v>
      </c>
      <c r="M58" s="2">
        <v>12254858196</v>
      </c>
      <c r="O58" s="2">
        <v>9490159899</v>
      </c>
      <c r="Q58" s="2">
        <v>2764698297</v>
      </c>
    </row>
    <row r="59" spans="1:17" x14ac:dyDescent="0.5">
      <c r="A59" s="1" t="s">
        <v>144</v>
      </c>
      <c r="C59" s="2">
        <v>0</v>
      </c>
      <c r="E59" s="2">
        <v>0</v>
      </c>
      <c r="G59" s="2">
        <v>0</v>
      </c>
      <c r="I59" s="2">
        <v>0</v>
      </c>
      <c r="K59" s="2">
        <v>76806</v>
      </c>
      <c r="M59" s="2">
        <v>3623058870</v>
      </c>
      <c r="O59" s="2">
        <v>1813135428</v>
      </c>
      <c r="Q59" s="2">
        <v>1809923442</v>
      </c>
    </row>
    <row r="60" spans="1:17" x14ac:dyDescent="0.5">
      <c r="A60" s="1" t="s">
        <v>180</v>
      </c>
      <c r="C60" s="2">
        <v>0</v>
      </c>
      <c r="E60" s="2">
        <v>0</v>
      </c>
      <c r="G60" s="2">
        <v>0</v>
      </c>
      <c r="I60" s="2">
        <v>0</v>
      </c>
      <c r="K60" s="2">
        <v>154220</v>
      </c>
      <c r="M60" s="2">
        <v>142436554849</v>
      </c>
      <c r="O60" s="2">
        <v>132130571845</v>
      </c>
      <c r="Q60" s="2">
        <v>10305983004</v>
      </c>
    </row>
    <row r="61" spans="1:17" x14ac:dyDescent="0.5">
      <c r="A61" s="1" t="s">
        <v>181</v>
      </c>
      <c r="C61" s="2">
        <v>0</v>
      </c>
      <c r="E61" s="2">
        <v>0</v>
      </c>
      <c r="G61" s="2">
        <v>0</v>
      </c>
      <c r="I61" s="2">
        <v>0</v>
      </c>
      <c r="K61" s="2">
        <v>20990</v>
      </c>
      <c r="M61" s="2">
        <v>17808927532</v>
      </c>
      <c r="O61" s="2">
        <v>15826206914</v>
      </c>
      <c r="Q61" s="2">
        <v>1982720618</v>
      </c>
    </row>
    <row r="62" spans="1:17" x14ac:dyDescent="0.5">
      <c r="A62" s="1" t="s">
        <v>182</v>
      </c>
      <c r="C62" s="2">
        <v>0</v>
      </c>
      <c r="E62" s="2">
        <v>0</v>
      </c>
      <c r="G62" s="2">
        <v>0</v>
      </c>
      <c r="I62" s="2">
        <v>0</v>
      </c>
      <c r="K62" s="2">
        <v>2323</v>
      </c>
      <c r="M62" s="2">
        <v>1965333192</v>
      </c>
      <c r="O62" s="2">
        <v>1810935945</v>
      </c>
      <c r="Q62" s="2">
        <v>154397247</v>
      </c>
    </row>
    <row r="63" spans="1:17" x14ac:dyDescent="0.5">
      <c r="A63" s="1" t="s">
        <v>183</v>
      </c>
      <c r="C63" s="2">
        <v>0</v>
      </c>
      <c r="E63" s="2">
        <v>0</v>
      </c>
      <c r="G63" s="2">
        <v>0</v>
      </c>
      <c r="I63" s="2">
        <v>0</v>
      </c>
      <c r="K63" s="2">
        <v>2608</v>
      </c>
      <c r="M63" s="2">
        <v>2608000000</v>
      </c>
      <c r="O63" s="2">
        <v>2575989066</v>
      </c>
      <c r="Q63" s="2">
        <v>32010934</v>
      </c>
    </row>
    <row r="64" spans="1:17" x14ac:dyDescent="0.5">
      <c r="A64" s="1" t="s">
        <v>184</v>
      </c>
      <c r="C64" s="2">
        <v>0</v>
      </c>
      <c r="E64" s="2">
        <v>0</v>
      </c>
      <c r="G64" s="2">
        <v>0</v>
      </c>
      <c r="I64" s="2">
        <v>0</v>
      </c>
      <c r="K64" s="2">
        <v>29642</v>
      </c>
      <c r="M64" s="2">
        <v>29642000000</v>
      </c>
      <c r="O64" s="2">
        <v>28860546899</v>
      </c>
      <c r="Q64" s="2">
        <v>781453101</v>
      </c>
    </row>
    <row r="65" spans="1:17" x14ac:dyDescent="0.5">
      <c r="A65" s="1" t="s">
        <v>185</v>
      </c>
      <c r="C65" s="2">
        <v>0</v>
      </c>
      <c r="E65" s="2">
        <v>0</v>
      </c>
      <c r="G65" s="2">
        <v>0</v>
      </c>
      <c r="I65" s="2">
        <v>0</v>
      </c>
      <c r="K65" s="2">
        <v>29123</v>
      </c>
      <c r="M65" s="2">
        <v>29123000000</v>
      </c>
      <c r="O65" s="2">
        <v>28950423395</v>
      </c>
      <c r="Q65" s="2">
        <v>172576605</v>
      </c>
    </row>
    <row r="66" spans="1:17" x14ac:dyDescent="0.5">
      <c r="A66" s="1" t="s">
        <v>186</v>
      </c>
      <c r="C66" s="2">
        <v>0</v>
      </c>
      <c r="E66" s="2">
        <v>0</v>
      </c>
      <c r="G66" s="2">
        <v>0</v>
      </c>
      <c r="I66" s="2">
        <v>0</v>
      </c>
      <c r="K66" s="2">
        <v>14039</v>
      </c>
      <c r="M66" s="2">
        <v>14039000000</v>
      </c>
      <c r="O66" s="2">
        <v>13658755436</v>
      </c>
      <c r="Q66" s="2">
        <v>380244564</v>
      </c>
    </row>
    <row r="67" spans="1:17" x14ac:dyDescent="0.5">
      <c r="A67" s="1" t="s">
        <v>187</v>
      </c>
      <c r="C67" s="2">
        <v>0</v>
      </c>
      <c r="E67" s="2">
        <v>0</v>
      </c>
      <c r="G67" s="2">
        <v>0</v>
      </c>
      <c r="I67" s="2">
        <v>0</v>
      </c>
      <c r="K67" s="2">
        <v>20000</v>
      </c>
      <c r="M67" s="2">
        <v>19512482722</v>
      </c>
      <c r="O67" s="2">
        <v>18773601000</v>
      </c>
      <c r="Q67" s="2">
        <v>738881722</v>
      </c>
    </row>
    <row r="68" spans="1:17" x14ac:dyDescent="0.5">
      <c r="A68" s="1" t="s">
        <v>188</v>
      </c>
      <c r="C68" s="2">
        <v>0</v>
      </c>
      <c r="E68" s="2">
        <v>0</v>
      </c>
      <c r="G68" s="2">
        <v>0</v>
      </c>
      <c r="I68" s="2">
        <v>0</v>
      </c>
      <c r="K68" s="2">
        <v>4210</v>
      </c>
      <c r="M68" s="2">
        <v>3811884972</v>
      </c>
      <c r="O68" s="2">
        <v>3405501436</v>
      </c>
      <c r="Q68" s="2">
        <v>406383536</v>
      </c>
    </row>
    <row r="69" spans="1:17" x14ac:dyDescent="0.5">
      <c r="A69" s="1" t="s">
        <v>189</v>
      </c>
      <c r="C69" s="2">
        <v>0</v>
      </c>
      <c r="E69" s="2">
        <v>0</v>
      </c>
      <c r="G69" s="2">
        <v>0</v>
      </c>
      <c r="I69" s="2">
        <v>0</v>
      </c>
      <c r="K69" s="2">
        <v>9880</v>
      </c>
      <c r="M69" s="2">
        <v>9858472591</v>
      </c>
      <c r="O69" s="2">
        <v>8838959767</v>
      </c>
      <c r="Q69" s="2">
        <v>1019512824</v>
      </c>
    </row>
    <row r="70" spans="1:17" x14ac:dyDescent="0.5">
      <c r="A70" s="1" t="s">
        <v>190</v>
      </c>
      <c r="C70" s="2">
        <v>0</v>
      </c>
      <c r="E70" s="2">
        <v>0</v>
      </c>
      <c r="G70" s="2">
        <v>0</v>
      </c>
      <c r="I70" s="2">
        <v>0</v>
      </c>
      <c r="K70" s="2">
        <v>10000</v>
      </c>
      <c r="M70" s="2">
        <v>9708360042</v>
      </c>
      <c r="O70" s="2">
        <v>8556218764</v>
      </c>
      <c r="Q70" s="2">
        <v>1152141278</v>
      </c>
    </row>
    <row r="71" spans="1:17" x14ac:dyDescent="0.5">
      <c r="A71" s="1" t="s">
        <v>191</v>
      </c>
      <c r="C71" s="2">
        <v>0</v>
      </c>
      <c r="E71" s="2">
        <v>0</v>
      </c>
      <c r="G71" s="2">
        <v>0</v>
      </c>
      <c r="I71" s="2">
        <v>0</v>
      </c>
      <c r="K71" s="2">
        <v>9711</v>
      </c>
      <c r="M71" s="2">
        <v>9711000000</v>
      </c>
      <c r="O71" s="2">
        <v>9462622051</v>
      </c>
      <c r="Q71" s="2">
        <v>248377949</v>
      </c>
    </row>
    <row r="72" spans="1:17" x14ac:dyDescent="0.5">
      <c r="A72" s="1" t="s">
        <v>192</v>
      </c>
      <c r="C72" s="2">
        <v>0</v>
      </c>
      <c r="E72" s="2">
        <v>0</v>
      </c>
      <c r="G72" s="2">
        <v>0</v>
      </c>
      <c r="I72" s="2">
        <v>0</v>
      </c>
      <c r="K72" s="2">
        <v>1721</v>
      </c>
      <c r="M72" s="2">
        <v>1721000000</v>
      </c>
      <c r="O72" s="2">
        <v>1634305090</v>
      </c>
      <c r="Q72" s="2">
        <v>86694910</v>
      </c>
    </row>
    <row r="73" spans="1:17" x14ac:dyDescent="0.5">
      <c r="A73" s="1" t="s">
        <v>193</v>
      </c>
      <c r="C73" s="2">
        <v>0</v>
      </c>
      <c r="E73" s="2">
        <v>0</v>
      </c>
      <c r="G73" s="2">
        <v>0</v>
      </c>
      <c r="I73" s="2">
        <v>0</v>
      </c>
      <c r="K73" s="2">
        <v>27000</v>
      </c>
      <c r="M73" s="2">
        <v>27000000000</v>
      </c>
      <c r="O73" s="2">
        <v>26668153561</v>
      </c>
      <c r="Q73" s="2">
        <v>331846439</v>
      </c>
    </row>
    <row r="74" spans="1:17" x14ac:dyDescent="0.5">
      <c r="A74" s="1" t="s">
        <v>194</v>
      </c>
      <c r="C74" s="2">
        <v>0</v>
      </c>
      <c r="E74" s="2">
        <v>0</v>
      </c>
      <c r="G74" s="2">
        <v>0</v>
      </c>
      <c r="I74" s="2">
        <v>0</v>
      </c>
      <c r="K74" s="2">
        <v>2262</v>
      </c>
      <c r="M74" s="2">
        <v>2262000000</v>
      </c>
      <c r="O74" s="2">
        <v>2141974960</v>
      </c>
      <c r="Q74" s="2">
        <v>120025040</v>
      </c>
    </row>
    <row r="75" spans="1:17" x14ac:dyDescent="0.5">
      <c r="A75" s="1" t="s">
        <v>195</v>
      </c>
      <c r="C75" s="2">
        <v>0</v>
      </c>
      <c r="E75" s="2">
        <v>0</v>
      </c>
      <c r="G75" s="2">
        <v>0</v>
      </c>
      <c r="I75" s="2">
        <v>0</v>
      </c>
      <c r="K75" s="2">
        <v>6000</v>
      </c>
      <c r="M75" s="2">
        <v>5775992913</v>
      </c>
      <c r="O75" s="2">
        <v>5561931858</v>
      </c>
      <c r="Q75" s="2">
        <v>214061055</v>
      </c>
    </row>
    <row r="76" spans="1:17" ht="22.5" thickBot="1" x14ac:dyDescent="0.55000000000000004">
      <c r="E76" s="5">
        <f>SUM(E8:E75)</f>
        <v>39206218251</v>
      </c>
      <c r="G76" s="5">
        <f>SUM(G8:G75)</f>
        <v>18851943051</v>
      </c>
      <c r="I76" s="5">
        <f>SUM(I8:I75)</f>
        <v>20354275200</v>
      </c>
      <c r="M76" s="5">
        <f>SUM(M8:M75)</f>
        <v>2505565379431</v>
      </c>
      <c r="O76" s="5">
        <f>SUM(O8:O75)</f>
        <v>1611000875669</v>
      </c>
      <c r="Q76" s="5">
        <f>SUM(Q8:Q75)</f>
        <v>894564503762</v>
      </c>
    </row>
    <row r="77" spans="1:17" ht="22.5" thickTop="1" x14ac:dyDescent="0.5"/>
    <row r="78" spans="1:17" x14ac:dyDescent="0.5">
      <c r="Q78" s="2"/>
    </row>
    <row r="79" spans="1:17" x14ac:dyDescent="0.5">
      <c r="I79" s="2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13"/>
  <sheetViews>
    <sheetView rightToLeft="1" topLeftCell="A91" workbookViewId="0">
      <selection activeCell="M114" sqref="M114"/>
    </sheetView>
  </sheetViews>
  <sheetFormatPr defaultRowHeight="21.75" x14ac:dyDescent="0.5"/>
  <cols>
    <col min="1" max="1" width="30.1406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18.710937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18.710937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2.5" x14ac:dyDescent="0.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22.5" x14ac:dyDescent="0.5">
      <c r="A3" s="13" t="s">
        <v>104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22.5" x14ac:dyDescent="0.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6" spans="1:21" ht="22.5" x14ac:dyDescent="0.5">
      <c r="A6" s="10" t="s">
        <v>3</v>
      </c>
      <c r="C6" s="11" t="s">
        <v>106</v>
      </c>
      <c r="D6" s="11" t="s">
        <v>106</v>
      </c>
      <c r="E6" s="11" t="s">
        <v>106</v>
      </c>
      <c r="F6" s="11" t="s">
        <v>106</v>
      </c>
      <c r="G6" s="11" t="s">
        <v>106</v>
      </c>
      <c r="H6" s="11" t="s">
        <v>106</v>
      </c>
      <c r="I6" s="11" t="s">
        <v>106</v>
      </c>
      <c r="J6" s="11" t="s">
        <v>106</v>
      </c>
      <c r="K6" s="11" t="s">
        <v>106</v>
      </c>
      <c r="M6" s="11" t="s">
        <v>107</v>
      </c>
      <c r="N6" s="11" t="s">
        <v>107</v>
      </c>
      <c r="O6" s="11" t="s">
        <v>107</v>
      </c>
      <c r="P6" s="11" t="s">
        <v>107</v>
      </c>
      <c r="Q6" s="11" t="s">
        <v>107</v>
      </c>
      <c r="R6" s="11" t="s">
        <v>107</v>
      </c>
      <c r="S6" s="11" t="s">
        <v>107</v>
      </c>
      <c r="T6" s="11" t="s">
        <v>107</v>
      </c>
      <c r="U6" s="11" t="s">
        <v>107</v>
      </c>
    </row>
    <row r="7" spans="1:21" ht="22.5" x14ac:dyDescent="0.5">
      <c r="A7" s="11" t="s">
        <v>3</v>
      </c>
      <c r="C7" s="14" t="s">
        <v>196</v>
      </c>
      <c r="E7" s="14" t="s">
        <v>197</v>
      </c>
      <c r="G7" s="14" t="s">
        <v>198</v>
      </c>
      <c r="I7" s="14" t="s">
        <v>94</v>
      </c>
      <c r="K7" s="14" t="s">
        <v>199</v>
      </c>
      <c r="M7" s="14" t="s">
        <v>196</v>
      </c>
      <c r="O7" s="14" t="s">
        <v>197</v>
      </c>
      <c r="Q7" s="14" t="s">
        <v>198</v>
      </c>
      <c r="S7" s="14" t="s">
        <v>94</v>
      </c>
      <c r="U7" s="14" t="s">
        <v>199</v>
      </c>
    </row>
    <row r="8" spans="1:21" x14ac:dyDescent="0.5">
      <c r="A8" s="1" t="s">
        <v>56</v>
      </c>
      <c r="C8" s="2">
        <v>0</v>
      </c>
      <c r="E8" s="2">
        <v>108643239846</v>
      </c>
      <c r="G8" s="2">
        <v>1912760088</v>
      </c>
      <c r="I8" s="2">
        <v>110555999934</v>
      </c>
      <c r="K8" s="6">
        <v>3.0496769589234342E-2</v>
      </c>
      <c r="M8" s="2">
        <v>0</v>
      </c>
      <c r="O8" s="2">
        <f>VLOOKUP(A8,'درآمد ناشی از تغییر قیمت اوراق '!A:Q,17,0)</f>
        <v>217579327830</v>
      </c>
      <c r="Q8" s="2">
        <v>1912760088</v>
      </c>
      <c r="S8" s="2">
        <v>219492087918</v>
      </c>
      <c r="U8" s="6">
        <f>S8/$S$112</f>
        <v>2.7087845354330054E-2</v>
      </c>
    </row>
    <row r="9" spans="1:21" x14ac:dyDescent="0.5">
      <c r="A9" s="1" t="s">
        <v>45</v>
      </c>
      <c r="C9" s="2">
        <v>1090390860</v>
      </c>
      <c r="E9" s="2">
        <v>-13998399432</v>
      </c>
      <c r="G9" s="2">
        <v>18441515112</v>
      </c>
      <c r="I9" s="2">
        <v>5533506540</v>
      </c>
      <c r="K9" s="6">
        <v>1.5264126241148791E-3</v>
      </c>
      <c r="M9" s="2">
        <v>1090390860</v>
      </c>
      <c r="O9" s="2">
        <f>VLOOKUP(A9,'درآمد ناشی از تغییر قیمت اوراق '!A:Q,17,0)</f>
        <v>3714076434</v>
      </c>
      <c r="Q9" s="2">
        <v>33501676416</v>
      </c>
      <c r="S9" s="2">
        <v>38306143710</v>
      </c>
      <c r="U9" s="6">
        <f t="shared" ref="U9:U72" si="0">S9/$S$112</f>
        <v>4.7274182262317865E-3</v>
      </c>
    </row>
    <row r="10" spans="1:21" x14ac:dyDescent="0.5">
      <c r="A10" s="1" t="s">
        <v>79</v>
      </c>
      <c r="C10" s="2">
        <v>0</v>
      </c>
      <c r="E10" s="2">
        <v>16917140154</v>
      </c>
      <c r="G10" s="2">
        <v>0</v>
      </c>
      <c r="I10" s="2">
        <v>16917140154</v>
      </c>
      <c r="K10" s="6">
        <v>4.6665773516888862E-3</v>
      </c>
      <c r="M10" s="2">
        <v>192612137</v>
      </c>
      <c r="O10" s="2">
        <f>VLOOKUP(A10,'درآمد ناشی از تغییر قیمت اوراق '!A:Q,17,0)</f>
        <v>45997034756</v>
      </c>
      <c r="Q10" s="2">
        <v>428909111</v>
      </c>
      <c r="S10" s="2">
        <v>46618556004</v>
      </c>
      <c r="U10" s="6">
        <f t="shared" si="0"/>
        <v>5.753265403126033E-3</v>
      </c>
    </row>
    <row r="11" spans="1:21" x14ac:dyDescent="0.5">
      <c r="A11" s="1" t="s">
        <v>159</v>
      </c>
      <c r="C11" s="2">
        <v>0</v>
      </c>
      <c r="E11" s="2">
        <v>0</v>
      </c>
      <c r="G11" s="2">
        <v>0</v>
      </c>
      <c r="I11" s="2">
        <v>0</v>
      </c>
      <c r="K11" s="6">
        <v>0</v>
      </c>
      <c r="M11" s="2">
        <v>0</v>
      </c>
      <c r="O11" s="2">
        <v>0</v>
      </c>
      <c r="Q11" s="2">
        <v>3130142780</v>
      </c>
      <c r="S11" s="2">
        <v>3130142780</v>
      </c>
      <c r="U11" s="6">
        <f t="shared" si="0"/>
        <v>3.8629558070124603E-4</v>
      </c>
    </row>
    <row r="12" spans="1:21" x14ac:dyDescent="0.5">
      <c r="A12" s="1" t="s">
        <v>156</v>
      </c>
      <c r="C12" s="2">
        <v>0</v>
      </c>
      <c r="E12" s="2">
        <v>0</v>
      </c>
      <c r="G12" s="2">
        <v>0</v>
      </c>
      <c r="I12" s="2">
        <v>0</v>
      </c>
      <c r="K12" s="6">
        <v>0</v>
      </c>
      <c r="M12" s="2">
        <v>0</v>
      </c>
      <c r="O12" s="2">
        <v>0</v>
      </c>
      <c r="Q12" s="2">
        <v>1230541508</v>
      </c>
      <c r="S12" s="2">
        <v>1230541478</v>
      </c>
      <c r="U12" s="6">
        <f t="shared" si="0"/>
        <v>1.5186295585563659E-4</v>
      </c>
    </row>
    <row r="13" spans="1:21" x14ac:dyDescent="0.5">
      <c r="A13" s="1" t="s">
        <v>160</v>
      </c>
      <c r="C13" s="2">
        <v>0</v>
      </c>
      <c r="E13" s="2">
        <v>0</v>
      </c>
      <c r="G13" s="2">
        <v>0</v>
      </c>
      <c r="I13" s="2">
        <v>0</v>
      </c>
      <c r="K13" s="6">
        <v>0</v>
      </c>
      <c r="M13" s="2">
        <v>0</v>
      </c>
      <c r="O13" s="2">
        <v>0</v>
      </c>
      <c r="Q13" s="2">
        <v>5600712200</v>
      </c>
      <c r="S13" s="2">
        <v>5600712200</v>
      </c>
      <c r="U13" s="6">
        <f t="shared" si="0"/>
        <v>6.911922310584034E-4</v>
      </c>
    </row>
    <row r="14" spans="1:21" x14ac:dyDescent="0.5">
      <c r="A14" s="1" t="s">
        <v>151</v>
      </c>
      <c r="C14" s="2">
        <v>0</v>
      </c>
      <c r="E14" s="2">
        <v>0</v>
      </c>
      <c r="G14" s="2">
        <v>0</v>
      </c>
      <c r="I14" s="2">
        <v>0</v>
      </c>
      <c r="K14" s="6">
        <v>0</v>
      </c>
      <c r="M14" s="2">
        <v>0</v>
      </c>
      <c r="O14" s="2">
        <v>0</v>
      </c>
      <c r="Q14" s="2">
        <v>627397978</v>
      </c>
      <c r="S14" s="2">
        <v>627397962</v>
      </c>
      <c r="U14" s="6">
        <f t="shared" si="0"/>
        <v>7.7428116573509246E-5</v>
      </c>
    </row>
    <row r="15" spans="1:21" x14ac:dyDescent="0.5">
      <c r="A15" s="1" t="s">
        <v>161</v>
      </c>
      <c r="C15" s="2">
        <v>0</v>
      </c>
      <c r="E15" s="2">
        <v>0</v>
      </c>
      <c r="G15" s="2">
        <v>0</v>
      </c>
      <c r="I15" s="2">
        <v>0</v>
      </c>
      <c r="K15" s="6">
        <v>0</v>
      </c>
      <c r="M15" s="2">
        <v>0</v>
      </c>
      <c r="O15" s="2">
        <v>0</v>
      </c>
      <c r="Q15" s="2">
        <v>1734576796</v>
      </c>
      <c r="S15" s="2">
        <v>1734576796</v>
      </c>
      <c r="U15" s="6">
        <f t="shared" si="0"/>
        <v>2.1406670486824464E-4</v>
      </c>
    </row>
    <row r="16" spans="1:21" x14ac:dyDescent="0.5">
      <c r="A16" s="1" t="s">
        <v>162</v>
      </c>
      <c r="C16" s="2">
        <v>0</v>
      </c>
      <c r="E16" s="2">
        <v>0</v>
      </c>
      <c r="G16" s="2">
        <v>0</v>
      </c>
      <c r="I16" s="2">
        <v>0</v>
      </c>
      <c r="K16" s="6">
        <v>0</v>
      </c>
      <c r="M16" s="2">
        <v>0</v>
      </c>
      <c r="O16" s="2">
        <v>0</v>
      </c>
      <c r="Q16" s="2">
        <v>17219485609</v>
      </c>
      <c r="S16" s="2">
        <v>17219485609</v>
      </c>
      <c r="U16" s="6">
        <f t="shared" si="0"/>
        <v>2.1250823557337549E-3</v>
      </c>
    </row>
    <row r="17" spans="1:21" x14ac:dyDescent="0.5">
      <c r="A17" s="1" t="s">
        <v>163</v>
      </c>
      <c r="C17" s="2">
        <v>0</v>
      </c>
      <c r="E17" s="2">
        <v>0</v>
      </c>
      <c r="G17" s="2">
        <v>0</v>
      </c>
      <c r="I17" s="2">
        <v>0</v>
      </c>
      <c r="K17" s="6">
        <v>0</v>
      </c>
      <c r="M17" s="2">
        <v>0</v>
      </c>
      <c r="O17" s="2">
        <v>0</v>
      </c>
      <c r="Q17" s="2">
        <v>17988586462</v>
      </c>
      <c r="S17" s="2">
        <v>17988586462</v>
      </c>
      <c r="U17" s="6">
        <f t="shared" si="0"/>
        <v>2.2199982370557751E-3</v>
      </c>
    </row>
    <row r="18" spans="1:21" x14ac:dyDescent="0.5">
      <c r="A18" s="1" t="s">
        <v>21</v>
      </c>
      <c r="C18" s="2">
        <v>0</v>
      </c>
      <c r="E18" s="2">
        <v>287495034281</v>
      </c>
      <c r="G18" s="2">
        <v>0</v>
      </c>
      <c r="I18" s="2">
        <v>287495034281</v>
      </c>
      <c r="K18" s="6">
        <v>7.9305237379706489E-2</v>
      </c>
      <c r="M18" s="2">
        <v>0</v>
      </c>
      <c r="O18" s="2">
        <f>VLOOKUP(A18,'درآمد ناشی از تغییر قیمت اوراق '!A:Q,17,0)</f>
        <v>504328951416</v>
      </c>
      <c r="Q18" s="2">
        <v>168620752</v>
      </c>
      <c r="S18" s="2">
        <v>504497572168</v>
      </c>
      <c r="U18" s="6">
        <f t="shared" si="0"/>
        <v>6.2260796487694517E-2</v>
      </c>
    </row>
    <row r="19" spans="1:21" x14ac:dyDescent="0.5">
      <c r="A19" s="1" t="s">
        <v>164</v>
      </c>
      <c r="C19" s="2">
        <v>0</v>
      </c>
      <c r="E19" s="2">
        <v>0</v>
      </c>
      <c r="G19" s="2">
        <v>0</v>
      </c>
      <c r="I19" s="2">
        <v>0</v>
      </c>
      <c r="K19" s="6">
        <v>0</v>
      </c>
      <c r="M19" s="2">
        <v>0</v>
      </c>
      <c r="O19" s="2">
        <v>0</v>
      </c>
      <c r="Q19" s="2">
        <v>0</v>
      </c>
      <c r="S19" s="2">
        <v>0</v>
      </c>
      <c r="U19" s="6">
        <f t="shared" si="0"/>
        <v>0</v>
      </c>
    </row>
    <row r="20" spans="1:21" x14ac:dyDescent="0.5">
      <c r="A20" s="1" t="s">
        <v>128</v>
      </c>
      <c r="C20" s="2">
        <v>0</v>
      </c>
      <c r="E20" s="2">
        <v>0</v>
      </c>
      <c r="G20" s="2">
        <v>0</v>
      </c>
      <c r="I20" s="2">
        <v>0</v>
      </c>
      <c r="K20" s="6">
        <v>0</v>
      </c>
      <c r="M20" s="2">
        <v>661017191</v>
      </c>
      <c r="O20" s="2">
        <v>0</v>
      </c>
      <c r="Q20" s="2">
        <v>9791368872</v>
      </c>
      <c r="S20" s="2">
        <v>10452386063</v>
      </c>
      <c r="U20" s="6">
        <f t="shared" si="0"/>
        <v>1.2899445257638362E-3</v>
      </c>
    </row>
    <row r="21" spans="1:21" x14ac:dyDescent="0.5">
      <c r="A21" s="1" t="s">
        <v>165</v>
      </c>
      <c r="C21" s="2">
        <v>0</v>
      </c>
      <c r="E21" s="2">
        <v>0</v>
      </c>
      <c r="G21" s="2">
        <v>0</v>
      </c>
      <c r="I21" s="2">
        <v>0</v>
      </c>
      <c r="K21" s="6">
        <v>0</v>
      </c>
      <c r="M21" s="2">
        <v>0</v>
      </c>
      <c r="O21" s="2">
        <v>0</v>
      </c>
      <c r="Q21" s="2">
        <v>4790312962</v>
      </c>
      <c r="S21" s="2">
        <v>4790312962</v>
      </c>
      <c r="U21" s="6">
        <f t="shared" si="0"/>
        <v>5.9117965455764165E-4</v>
      </c>
    </row>
    <row r="22" spans="1:21" x14ac:dyDescent="0.5">
      <c r="A22" s="1" t="s">
        <v>132</v>
      </c>
      <c r="C22" s="2">
        <v>0</v>
      </c>
      <c r="E22" s="2">
        <v>0</v>
      </c>
      <c r="G22" s="2">
        <v>0</v>
      </c>
      <c r="I22" s="2">
        <v>0</v>
      </c>
      <c r="K22" s="6">
        <v>0</v>
      </c>
      <c r="M22" s="2">
        <v>336061500</v>
      </c>
      <c r="O22" s="2">
        <v>0</v>
      </c>
      <c r="Q22" s="2">
        <v>6924660383</v>
      </c>
      <c r="S22" s="2">
        <v>7260721883</v>
      </c>
      <c r="U22" s="6">
        <f t="shared" si="0"/>
        <v>8.9605649749425478E-4</v>
      </c>
    </row>
    <row r="23" spans="1:21" x14ac:dyDescent="0.5">
      <c r="A23" s="1" t="s">
        <v>166</v>
      </c>
      <c r="C23" s="2">
        <v>0</v>
      </c>
      <c r="E23" s="2">
        <v>0</v>
      </c>
      <c r="G23" s="2">
        <v>0</v>
      </c>
      <c r="I23" s="2">
        <v>0</v>
      </c>
      <c r="K23" s="6">
        <v>0</v>
      </c>
      <c r="M23" s="2">
        <v>0</v>
      </c>
      <c r="O23" s="2">
        <v>0</v>
      </c>
      <c r="Q23" s="2">
        <v>6530639278</v>
      </c>
      <c r="S23" s="2">
        <v>6530639278</v>
      </c>
      <c r="U23" s="6">
        <f t="shared" si="0"/>
        <v>8.0595591624909083E-4</v>
      </c>
    </row>
    <row r="24" spans="1:21" x14ac:dyDescent="0.5">
      <c r="A24" s="1" t="s">
        <v>167</v>
      </c>
      <c r="C24" s="2">
        <v>0</v>
      </c>
      <c r="E24" s="2">
        <v>0</v>
      </c>
      <c r="G24" s="2">
        <v>0</v>
      </c>
      <c r="I24" s="2">
        <v>0</v>
      </c>
      <c r="K24" s="6">
        <v>0</v>
      </c>
      <c r="M24" s="2">
        <v>0</v>
      </c>
      <c r="O24" s="2">
        <v>0</v>
      </c>
      <c r="Q24" s="2">
        <v>7040410990</v>
      </c>
      <c r="S24" s="2">
        <v>7040410990</v>
      </c>
      <c r="U24" s="6">
        <f t="shared" si="0"/>
        <v>8.688676021857011E-4</v>
      </c>
    </row>
    <row r="25" spans="1:21" x14ac:dyDescent="0.5">
      <c r="A25" s="1" t="s">
        <v>52</v>
      </c>
      <c r="C25" s="2">
        <v>0</v>
      </c>
      <c r="E25" s="2">
        <v>31941490540</v>
      </c>
      <c r="G25" s="2">
        <v>0</v>
      </c>
      <c r="I25" s="2">
        <v>31941490540</v>
      </c>
      <c r="K25" s="6">
        <v>8.8110304091737791E-3</v>
      </c>
      <c r="M25" s="2">
        <v>0</v>
      </c>
      <c r="O25" s="2">
        <f>VLOOKUP(A25,'درآمد ناشی از تغییر قیمت اوراق '!A:Q,17,0)</f>
        <v>100998789712</v>
      </c>
      <c r="Q25" s="2">
        <v>19566678344</v>
      </c>
      <c r="S25" s="2">
        <v>120565468056</v>
      </c>
      <c r="U25" s="6">
        <f t="shared" si="0"/>
        <v>1.4879163913158636E-2</v>
      </c>
    </row>
    <row r="26" spans="1:21" x14ac:dyDescent="0.5">
      <c r="A26" s="1" t="s">
        <v>168</v>
      </c>
      <c r="C26" s="2">
        <v>0</v>
      </c>
      <c r="E26" s="2">
        <v>0</v>
      </c>
      <c r="G26" s="2">
        <v>0</v>
      </c>
      <c r="I26" s="2">
        <v>0</v>
      </c>
      <c r="K26" s="6">
        <v>0</v>
      </c>
      <c r="M26" s="2">
        <v>0</v>
      </c>
      <c r="O26" s="2">
        <v>0</v>
      </c>
      <c r="Q26" s="2">
        <v>9386269920</v>
      </c>
      <c r="S26" s="2">
        <v>9386269920</v>
      </c>
      <c r="U26" s="6">
        <f t="shared" si="0"/>
        <v>1.1583735453003963E-3</v>
      </c>
    </row>
    <row r="27" spans="1:21" x14ac:dyDescent="0.5">
      <c r="A27" s="1" t="s">
        <v>38</v>
      </c>
      <c r="C27" s="2">
        <v>0</v>
      </c>
      <c r="E27" s="2">
        <v>29253632927</v>
      </c>
      <c r="G27" s="2">
        <v>0</v>
      </c>
      <c r="I27" s="2">
        <v>29253632927</v>
      </c>
      <c r="K27" s="6">
        <v>8.0695873906016027E-3</v>
      </c>
      <c r="M27" s="2">
        <v>0</v>
      </c>
      <c r="O27" s="2">
        <f>VLOOKUP(A27,'درآمد ناشی از تغییر قیمت اوراق '!A:Q,17,0)</f>
        <v>110146372399</v>
      </c>
      <c r="Q27" s="2">
        <v>-385571705</v>
      </c>
      <c r="S27" s="2">
        <v>109760800694</v>
      </c>
      <c r="U27" s="6">
        <f t="shared" si="0"/>
        <v>1.354574382780151E-2</v>
      </c>
    </row>
    <row r="28" spans="1:21" x14ac:dyDescent="0.5">
      <c r="A28" s="1" t="s">
        <v>65</v>
      </c>
      <c r="C28" s="2">
        <v>0</v>
      </c>
      <c r="E28" s="2">
        <v>9458570469</v>
      </c>
      <c r="G28" s="2">
        <v>0</v>
      </c>
      <c r="I28" s="2">
        <v>9458570469</v>
      </c>
      <c r="K28" s="6">
        <v>2.6091378523900315E-3</v>
      </c>
      <c r="M28" s="2">
        <v>913340097</v>
      </c>
      <c r="O28" s="2">
        <f>VLOOKUP(A28,'درآمد ناشی از تغییر قیمت اوراق '!A:Q,17,0)</f>
        <v>19423066735</v>
      </c>
      <c r="Q28" s="2">
        <v>4083618247</v>
      </c>
      <c r="S28" s="2">
        <v>24420025079</v>
      </c>
      <c r="U28" s="6">
        <f t="shared" si="0"/>
        <v>3.0137116520388557E-3</v>
      </c>
    </row>
    <row r="29" spans="1:21" x14ac:dyDescent="0.5">
      <c r="A29" s="1" t="s">
        <v>169</v>
      </c>
      <c r="C29" s="2">
        <v>0</v>
      </c>
      <c r="E29" s="2">
        <v>0</v>
      </c>
      <c r="G29" s="2">
        <v>0</v>
      </c>
      <c r="I29" s="2">
        <v>0</v>
      </c>
      <c r="K29" s="6">
        <v>0</v>
      </c>
      <c r="M29" s="2">
        <v>0</v>
      </c>
      <c r="O29" s="2">
        <v>0</v>
      </c>
      <c r="Q29" s="2">
        <v>6567307506</v>
      </c>
      <c r="S29" s="2">
        <v>6567307506</v>
      </c>
      <c r="U29" s="6">
        <f t="shared" si="0"/>
        <v>8.1048119685898858E-4</v>
      </c>
    </row>
    <row r="30" spans="1:21" x14ac:dyDescent="0.5">
      <c r="A30" s="1" t="s">
        <v>170</v>
      </c>
      <c r="C30" s="2">
        <v>0</v>
      </c>
      <c r="E30" s="2">
        <v>0</v>
      </c>
      <c r="G30" s="2">
        <v>0</v>
      </c>
      <c r="I30" s="2">
        <v>0</v>
      </c>
      <c r="K30" s="6">
        <v>0</v>
      </c>
      <c r="M30" s="2">
        <v>0</v>
      </c>
      <c r="O30" s="2">
        <v>0</v>
      </c>
      <c r="Q30" s="2">
        <v>11707772933</v>
      </c>
      <c r="S30" s="2">
        <v>11707772933</v>
      </c>
      <c r="U30" s="6">
        <f t="shared" si="0"/>
        <v>1.4448736884365274E-3</v>
      </c>
    </row>
    <row r="31" spans="1:21" x14ac:dyDescent="0.5">
      <c r="A31" s="1" t="s">
        <v>152</v>
      </c>
      <c r="C31" s="2">
        <v>0</v>
      </c>
      <c r="E31" s="2">
        <v>0</v>
      </c>
      <c r="G31" s="2">
        <v>0</v>
      </c>
      <c r="I31" s="2">
        <v>0</v>
      </c>
      <c r="K31" s="6">
        <v>0</v>
      </c>
      <c r="M31" s="2">
        <v>0</v>
      </c>
      <c r="O31" s="2">
        <v>0</v>
      </c>
      <c r="Q31" s="2">
        <v>1137262564</v>
      </c>
      <c r="S31" s="2">
        <v>1137262540</v>
      </c>
      <c r="U31" s="6">
        <f t="shared" si="0"/>
        <v>1.403512632414404E-4</v>
      </c>
    </row>
    <row r="32" spans="1:21" x14ac:dyDescent="0.5">
      <c r="A32" s="1" t="s">
        <v>34</v>
      </c>
      <c r="C32" s="2">
        <v>0</v>
      </c>
      <c r="E32" s="2">
        <v>86623141492</v>
      </c>
      <c r="G32" s="2">
        <v>0</v>
      </c>
      <c r="I32" s="2">
        <v>86623141492</v>
      </c>
      <c r="K32" s="6">
        <v>2.3894912883554338E-2</v>
      </c>
      <c r="M32" s="2">
        <v>5670650552</v>
      </c>
      <c r="O32" s="2">
        <f>VLOOKUP(A32,'درآمد ناشی از تغییر قیمت اوراق '!A:Q,17,0)</f>
        <v>74765920072</v>
      </c>
      <c r="Q32" s="2">
        <v>619489869</v>
      </c>
      <c r="S32" s="2">
        <v>81056060493</v>
      </c>
      <c r="U32" s="6">
        <f t="shared" si="0"/>
        <v>1.0003249103383956E-2</v>
      </c>
    </row>
    <row r="33" spans="1:21" x14ac:dyDescent="0.5">
      <c r="A33" s="1" t="s">
        <v>24</v>
      </c>
      <c r="C33" s="2">
        <v>0</v>
      </c>
      <c r="E33" s="2">
        <v>87698929776</v>
      </c>
      <c r="G33" s="2">
        <v>0</v>
      </c>
      <c r="I33" s="2">
        <v>87698929776</v>
      </c>
      <c r="K33" s="6">
        <v>2.4191668079505093E-2</v>
      </c>
      <c r="M33" s="2">
        <v>0</v>
      </c>
      <c r="O33" s="2">
        <f>VLOOKUP(A33,'درآمد ناشی از تغییر قیمت اوراق '!A:Q,17,0)</f>
        <v>107087039640</v>
      </c>
      <c r="Q33" s="2">
        <v>2413051037</v>
      </c>
      <c r="S33" s="2">
        <v>109500090677</v>
      </c>
      <c r="U33" s="6">
        <f t="shared" si="0"/>
        <v>1.3513569216453063E-2</v>
      </c>
    </row>
    <row r="34" spans="1:21" x14ac:dyDescent="0.5">
      <c r="A34" s="1" t="s">
        <v>39</v>
      </c>
      <c r="C34" s="2">
        <v>0</v>
      </c>
      <c r="E34" s="2">
        <v>13877048267</v>
      </c>
      <c r="G34" s="2">
        <v>0</v>
      </c>
      <c r="I34" s="2">
        <v>13877048267</v>
      </c>
      <c r="K34" s="6">
        <v>3.8279708367707659E-3</v>
      </c>
      <c r="M34" s="2">
        <v>0</v>
      </c>
      <c r="O34" s="2">
        <f>VLOOKUP(A34,'درآمد ناشی از تغییر قیمت اوراق '!A:Q,17,0)</f>
        <v>35481760237</v>
      </c>
      <c r="Q34" s="2">
        <v>5851614240</v>
      </c>
      <c r="S34" s="2">
        <v>41333374477</v>
      </c>
      <c r="U34" s="6">
        <f t="shared" si="0"/>
        <v>5.1010132821911651E-3</v>
      </c>
    </row>
    <row r="35" spans="1:21" x14ac:dyDescent="0.5">
      <c r="A35" s="1" t="s">
        <v>72</v>
      </c>
      <c r="C35" s="2">
        <v>0</v>
      </c>
      <c r="E35" s="2">
        <v>183669032671</v>
      </c>
      <c r="G35" s="2">
        <v>0</v>
      </c>
      <c r="I35" s="2">
        <v>183669032671</v>
      </c>
      <c r="K35" s="6">
        <v>5.0664931558566946E-2</v>
      </c>
      <c r="M35" s="2">
        <v>0</v>
      </c>
      <c r="O35" s="2">
        <f>VLOOKUP(A35,'درآمد ناشی از تغییر قیمت اوراق '!A:Q,17,0)</f>
        <v>416267064375</v>
      </c>
      <c r="Q35" s="2">
        <v>57277337496</v>
      </c>
      <c r="S35" s="2">
        <v>473544401871</v>
      </c>
      <c r="U35" s="6">
        <f t="shared" si="0"/>
        <v>5.8440819657620276E-2</v>
      </c>
    </row>
    <row r="36" spans="1:21" x14ac:dyDescent="0.5">
      <c r="A36" s="1" t="s">
        <v>171</v>
      </c>
      <c r="C36" s="2">
        <v>0</v>
      </c>
      <c r="E36" s="2">
        <v>0</v>
      </c>
      <c r="G36" s="2">
        <v>0</v>
      </c>
      <c r="I36" s="2">
        <v>0</v>
      </c>
      <c r="K36" s="6">
        <v>0</v>
      </c>
      <c r="M36" s="2">
        <v>0</v>
      </c>
      <c r="O36" s="2">
        <v>0</v>
      </c>
      <c r="Q36" s="2">
        <v>0</v>
      </c>
      <c r="S36" s="2">
        <v>0</v>
      </c>
      <c r="U36" s="6">
        <f t="shared" si="0"/>
        <v>0</v>
      </c>
    </row>
    <row r="37" spans="1:21" x14ac:dyDescent="0.5">
      <c r="A37" s="1" t="s">
        <v>172</v>
      </c>
      <c r="C37" s="2">
        <v>0</v>
      </c>
      <c r="E37" s="2">
        <v>0</v>
      </c>
      <c r="G37" s="2">
        <v>0</v>
      </c>
      <c r="I37" s="2">
        <v>0</v>
      </c>
      <c r="K37" s="6">
        <v>0</v>
      </c>
      <c r="M37" s="2">
        <v>0</v>
      </c>
      <c r="O37" s="2">
        <v>0</v>
      </c>
      <c r="Q37" s="2">
        <v>0</v>
      </c>
      <c r="S37" s="2">
        <v>0</v>
      </c>
      <c r="U37" s="6">
        <f t="shared" si="0"/>
        <v>0</v>
      </c>
    </row>
    <row r="38" spans="1:21" x14ac:dyDescent="0.5">
      <c r="A38" s="1" t="s">
        <v>173</v>
      </c>
      <c r="C38" s="2">
        <v>0</v>
      </c>
      <c r="E38" s="2">
        <v>0</v>
      </c>
      <c r="G38" s="2">
        <v>0</v>
      </c>
      <c r="I38" s="2">
        <v>0</v>
      </c>
      <c r="K38" s="6">
        <v>0</v>
      </c>
      <c r="M38" s="2">
        <v>0</v>
      </c>
      <c r="O38" s="2">
        <v>0</v>
      </c>
      <c r="Q38" s="2">
        <v>15617246462</v>
      </c>
      <c r="S38" s="2">
        <v>15617246462</v>
      </c>
      <c r="U38" s="6">
        <f t="shared" si="0"/>
        <v>1.9273476371556349E-3</v>
      </c>
    </row>
    <row r="39" spans="1:21" x14ac:dyDescent="0.5">
      <c r="A39" s="1" t="s">
        <v>154</v>
      </c>
      <c r="C39" s="2">
        <v>0</v>
      </c>
      <c r="E39" s="2">
        <v>0</v>
      </c>
      <c r="G39" s="2">
        <v>0</v>
      </c>
      <c r="I39" s="2">
        <v>0</v>
      </c>
      <c r="K39" s="6">
        <v>0</v>
      </c>
      <c r="M39" s="2">
        <v>0</v>
      </c>
      <c r="O39" s="2">
        <v>0</v>
      </c>
      <c r="Q39" s="2">
        <v>-143769031</v>
      </c>
      <c r="S39" s="2">
        <v>-143769034</v>
      </c>
      <c r="U39" s="6">
        <f t="shared" si="0"/>
        <v>-1.7742750532257569E-5</v>
      </c>
    </row>
    <row r="40" spans="1:21" x14ac:dyDescent="0.5">
      <c r="A40" s="1" t="s">
        <v>78</v>
      </c>
      <c r="C40" s="2">
        <v>0</v>
      </c>
      <c r="E40" s="2">
        <v>216838578633</v>
      </c>
      <c r="G40" s="2">
        <v>0</v>
      </c>
      <c r="I40" s="2">
        <v>216838578633</v>
      </c>
      <c r="K40" s="6">
        <v>5.9814719911858653E-2</v>
      </c>
      <c r="M40" s="2">
        <v>0</v>
      </c>
      <c r="O40" s="2">
        <f>VLOOKUP(A40,'درآمد ناشی از تغییر قیمت اوراق '!A:Q,17,0)</f>
        <v>274250257329</v>
      </c>
      <c r="Q40" s="2">
        <v>52882730135</v>
      </c>
      <c r="S40" s="2">
        <v>327132987464</v>
      </c>
      <c r="U40" s="6">
        <f t="shared" si="0"/>
        <v>4.0371969025304121E-2</v>
      </c>
    </row>
    <row r="41" spans="1:21" x14ac:dyDescent="0.5">
      <c r="A41" s="1" t="s">
        <v>22</v>
      </c>
      <c r="C41" s="2">
        <v>0</v>
      </c>
      <c r="E41" s="2">
        <v>14925623552</v>
      </c>
      <c r="G41" s="2">
        <v>0</v>
      </c>
      <c r="I41" s="2">
        <v>14925623552</v>
      </c>
      <c r="K41" s="6">
        <v>4.117219352298653E-3</v>
      </c>
      <c r="M41" s="2">
        <v>0</v>
      </c>
      <c r="O41" s="2">
        <f>VLOOKUP(A41,'درآمد ناشی از تغییر قیمت اوراق '!A:Q,17,0)</f>
        <v>26418943636</v>
      </c>
      <c r="Q41" s="2">
        <v>1297034172</v>
      </c>
      <c r="S41" s="2">
        <v>27715977808</v>
      </c>
      <c r="U41" s="6">
        <f t="shared" si="0"/>
        <v>3.4204700854074807E-3</v>
      </c>
    </row>
    <row r="42" spans="1:21" x14ac:dyDescent="0.5">
      <c r="A42" s="1" t="s">
        <v>19</v>
      </c>
      <c r="C42" s="2">
        <v>0</v>
      </c>
      <c r="E42" s="2">
        <v>82525060698</v>
      </c>
      <c r="G42" s="2">
        <v>0</v>
      </c>
      <c r="I42" s="2">
        <v>82525060698</v>
      </c>
      <c r="K42" s="6">
        <v>2.2764461114249242E-2</v>
      </c>
      <c r="M42" s="2">
        <v>0</v>
      </c>
      <c r="O42" s="2">
        <f>VLOOKUP(A42,'درآمد ناشی از تغییر قیمت اوراق '!A:Q,17,0)</f>
        <v>171539779467</v>
      </c>
      <c r="Q42" s="2">
        <v>44544876808</v>
      </c>
      <c r="S42" s="2">
        <v>216084656275</v>
      </c>
      <c r="U42" s="6">
        <f t="shared" si="0"/>
        <v>2.6667329142212572E-2</v>
      </c>
    </row>
    <row r="43" spans="1:21" x14ac:dyDescent="0.5">
      <c r="A43" s="1" t="s">
        <v>23</v>
      </c>
      <c r="C43" s="2">
        <v>0</v>
      </c>
      <c r="E43" s="2">
        <v>146802314992</v>
      </c>
      <c r="G43" s="2">
        <v>0</v>
      </c>
      <c r="I43" s="2">
        <v>146802314992</v>
      </c>
      <c r="K43" s="6">
        <v>4.04952818313788E-2</v>
      </c>
      <c r="M43" s="2">
        <v>0</v>
      </c>
      <c r="O43" s="2">
        <f>VLOOKUP(A43,'درآمد ناشی از تغییر قیمت اوراق '!A:Q,17,0)</f>
        <v>153372428698</v>
      </c>
      <c r="Q43" s="2">
        <v>58257185640</v>
      </c>
      <c r="S43" s="2">
        <v>211629614338</v>
      </c>
      <c r="U43" s="6">
        <f t="shared" si="0"/>
        <v>2.6117525784008631E-2</v>
      </c>
    </row>
    <row r="44" spans="1:21" x14ac:dyDescent="0.5">
      <c r="A44" s="1" t="s">
        <v>174</v>
      </c>
      <c r="C44" s="2">
        <v>0</v>
      </c>
      <c r="E44" s="2">
        <v>0</v>
      </c>
      <c r="G44" s="2">
        <v>0</v>
      </c>
      <c r="I44" s="2">
        <v>0</v>
      </c>
      <c r="K44" s="6">
        <v>0</v>
      </c>
      <c r="M44" s="2">
        <v>0</v>
      </c>
      <c r="O44" s="2">
        <v>0</v>
      </c>
      <c r="Q44" s="2">
        <v>0</v>
      </c>
      <c r="S44" s="2">
        <v>0</v>
      </c>
      <c r="U44" s="6">
        <f t="shared" si="0"/>
        <v>0</v>
      </c>
    </row>
    <row r="45" spans="1:21" x14ac:dyDescent="0.5">
      <c r="A45" s="1" t="s">
        <v>32</v>
      </c>
      <c r="C45" s="2">
        <v>0</v>
      </c>
      <c r="E45" s="2">
        <v>16346104115</v>
      </c>
      <c r="G45" s="2">
        <v>0</v>
      </c>
      <c r="I45" s="2">
        <v>16346104115</v>
      </c>
      <c r="K45" s="6">
        <v>4.5090575923006273E-3</v>
      </c>
      <c r="M45" s="2">
        <v>0</v>
      </c>
      <c r="O45" s="2">
        <f>VLOOKUP(A45,'درآمد ناشی از تغییر قیمت اوراق '!A:Q,17,0)</f>
        <v>28986964112</v>
      </c>
      <c r="Q45" s="2">
        <v>-53435</v>
      </c>
      <c r="S45" s="2">
        <v>28986910677</v>
      </c>
      <c r="U45" s="6">
        <f t="shared" si="0"/>
        <v>3.5773178029619673E-3</v>
      </c>
    </row>
    <row r="46" spans="1:21" x14ac:dyDescent="0.5">
      <c r="A46" s="1" t="s">
        <v>123</v>
      </c>
      <c r="C46" s="2">
        <v>0</v>
      </c>
      <c r="E46" s="2">
        <v>0</v>
      </c>
      <c r="G46" s="2">
        <v>0</v>
      </c>
      <c r="I46" s="2">
        <v>0</v>
      </c>
      <c r="K46" s="6">
        <v>0</v>
      </c>
      <c r="M46" s="2">
        <v>45000000</v>
      </c>
      <c r="O46" s="2">
        <v>0</v>
      </c>
      <c r="Q46" s="2">
        <v>27354037173</v>
      </c>
      <c r="S46" s="2">
        <v>27399037173</v>
      </c>
      <c r="U46" s="6">
        <f t="shared" si="0"/>
        <v>3.3813559697743441E-3</v>
      </c>
    </row>
    <row r="47" spans="1:21" x14ac:dyDescent="0.5">
      <c r="A47" s="1" t="s">
        <v>43</v>
      </c>
      <c r="C47" s="2">
        <v>0</v>
      </c>
      <c r="E47" s="2">
        <v>43121648465</v>
      </c>
      <c r="G47" s="2">
        <v>0</v>
      </c>
      <c r="I47" s="2">
        <v>43121648465</v>
      </c>
      <c r="K47" s="6">
        <v>1.1895066557492494E-2</v>
      </c>
      <c r="M47" s="2">
        <v>0</v>
      </c>
      <c r="O47" s="2">
        <f>VLOOKUP(A47,'درآمد ناشی از تغییر قیمت اوراق '!A:Q,17,0)</f>
        <v>305538995899</v>
      </c>
      <c r="Q47" s="2">
        <v>4389441909</v>
      </c>
      <c r="S47" s="2">
        <v>309928437808</v>
      </c>
      <c r="U47" s="6">
        <f t="shared" si="0"/>
        <v>3.8248729937767047E-2</v>
      </c>
    </row>
    <row r="48" spans="1:21" x14ac:dyDescent="0.5">
      <c r="A48" s="1" t="s">
        <v>175</v>
      </c>
      <c r="C48" s="2">
        <v>0</v>
      </c>
      <c r="E48" s="2">
        <v>0</v>
      </c>
      <c r="G48" s="2">
        <v>0</v>
      </c>
      <c r="I48" s="2">
        <v>0</v>
      </c>
      <c r="K48" s="6">
        <v>0</v>
      </c>
      <c r="M48" s="2">
        <v>0</v>
      </c>
      <c r="O48" s="2">
        <v>0</v>
      </c>
      <c r="Q48" s="2">
        <v>0</v>
      </c>
      <c r="S48" s="2">
        <v>0</v>
      </c>
      <c r="U48" s="6">
        <f t="shared" si="0"/>
        <v>0</v>
      </c>
    </row>
    <row r="49" spans="1:21" x14ac:dyDescent="0.5">
      <c r="A49" s="1" t="s">
        <v>176</v>
      </c>
      <c r="C49" s="2">
        <v>0</v>
      </c>
      <c r="E49" s="2">
        <v>0</v>
      </c>
      <c r="G49" s="2">
        <v>0</v>
      </c>
      <c r="I49" s="2">
        <v>0</v>
      </c>
      <c r="K49" s="6">
        <v>0</v>
      </c>
      <c r="M49" s="2">
        <v>0</v>
      </c>
      <c r="O49" s="2">
        <v>0</v>
      </c>
      <c r="Q49" s="2">
        <v>4662807791</v>
      </c>
      <c r="S49" s="2">
        <v>4662807791</v>
      </c>
      <c r="U49" s="6">
        <f t="shared" si="0"/>
        <v>5.7544405157219035E-4</v>
      </c>
    </row>
    <row r="50" spans="1:21" x14ac:dyDescent="0.5">
      <c r="A50" s="1" t="s">
        <v>157</v>
      </c>
      <c r="C50" s="2">
        <v>0</v>
      </c>
      <c r="E50" s="2">
        <v>0</v>
      </c>
      <c r="G50" s="2">
        <v>0</v>
      </c>
      <c r="I50" s="2">
        <v>0</v>
      </c>
      <c r="K50" s="6">
        <v>0</v>
      </c>
      <c r="M50" s="2">
        <v>0</v>
      </c>
      <c r="O50" s="2">
        <v>0</v>
      </c>
      <c r="Q50" s="2">
        <v>-8009744</v>
      </c>
      <c r="S50" s="2">
        <v>-8009747</v>
      </c>
      <c r="U50" s="6">
        <f t="shared" si="0"/>
        <v>-9.8849480234734315E-7</v>
      </c>
    </row>
    <row r="51" spans="1:21" x14ac:dyDescent="0.5">
      <c r="A51" s="1" t="s">
        <v>18</v>
      </c>
      <c r="C51" s="2">
        <v>0</v>
      </c>
      <c r="E51" s="2">
        <v>89713670192</v>
      </c>
      <c r="G51" s="2">
        <v>0</v>
      </c>
      <c r="I51" s="2">
        <v>89713670192</v>
      </c>
      <c r="K51" s="6">
        <v>2.4747432346352214E-2</v>
      </c>
      <c r="M51" s="2">
        <v>0</v>
      </c>
      <c r="O51" s="2">
        <f>VLOOKUP(A51,'درآمد ناشی از تغییر قیمت اوراق '!A:Q,17,0)</f>
        <v>185385572106</v>
      </c>
      <c r="Q51" s="2">
        <v>175511888890</v>
      </c>
      <c r="S51" s="2">
        <v>360897460996</v>
      </c>
      <c r="U51" s="6">
        <f t="shared" si="0"/>
        <v>4.4538892973136235E-2</v>
      </c>
    </row>
    <row r="52" spans="1:21" x14ac:dyDescent="0.5">
      <c r="A52" s="1" t="s">
        <v>136</v>
      </c>
      <c r="C52" s="2">
        <v>0</v>
      </c>
      <c r="E52" s="2">
        <v>0</v>
      </c>
      <c r="G52" s="2">
        <v>0</v>
      </c>
      <c r="I52" s="2">
        <v>0</v>
      </c>
      <c r="K52" s="6">
        <v>0</v>
      </c>
      <c r="M52" s="2">
        <v>1560820580</v>
      </c>
      <c r="O52" s="2">
        <v>0</v>
      </c>
      <c r="Q52" s="2">
        <v>26277074491</v>
      </c>
      <c r="S52" s="2">
        <v>27837895071</v>
      </c>
      <c r="U52" s="6">
        <f t="shared" si="0"/>
        <v>3.4355160763472584E-3</v>
      </c>
    </row>
    <row r="53" spans="1:21" x14ac:dyDescent="0.5">
      <c r="A53" s="1" t="s">
        <v>177</v>
      </c>
      <c r="C53" s="2">
        <v>0</v>
      </c>
      <c r="E53" s="2">
        <v>0</v>
      </c>
      <c r="G53" s="2">
        <v>0</v>
      </c>
      <c r="I53" s="2">
        <v>0</v>
      </c>
      <c r="K53" s="6">
        <v>0</v>
      </c>
      <c r="M53" s="2">
        <v>0</v>
      </c>
      <c r="O53" s="2">
        <v>0</v>
      </c>
      <c r="Q53" s="2">
        <v>33265583</v>
      </c>
      <c r="S53" s="2">
        <v>33265583</v>
      </c>
      <c r="U53" s="6">
        <f t="shared" si="0"/>
        <v>4.1053551245194311E-6</v>
      </c>
    </row>
    <row r="54" spans="1:21" x14ac:dyDescent="0.5">
      <c r="A54" s="1" t="s">
        <v>155</v>
      </c>
      <c r="C54" s="2">
        <v>0</v>
      </c>
      <c r="E54" s="2">
        <v>0</v>
      </c>
      <c r="G54" s="2">
        <v>0</v>
      </c>
      <c r="I54" s="2">
        <v>0</v>
      </c>
      <c r="K54" s="6">
        <v>0</v>
      </c>
      <c r="M54" s="2">
        <v>0</v>
      </c>
      <c r="O54" s="2">
        <v>0</v>
      </c>
      <c r="Q54" s="2">
        <v>39336627</v>
      </c>
      <c r="S54" s="2">
        <v>39336624</v>
      </c>
      <c r="U54" s="6">
        <f t="shared" si="0"/>
        <v>4.8545913330211003E-6</v>
      </c>
    </row>
    <row r="55" spans="1:21" x14ac:dyDescent="0.5">
      <c r="A55" s="1" t="s">
        <v>178</v>
      </c>
      <c r="C55" s="2">
        <v>0</v>
      </c>
      <c r="E55" s="2">
        <v>0</v>
      </c>
      <c r="G55" s="2">
        <v>0</v>
      </c>
      <c r="I55" s="2">
        <v>0</v>
      </c>
      <c r="K55" s="6">
        <v>0</v>
      </c>
      <c r="M55" s="2">
        <v>0</v>
      </c>
      <c r="O55" s="2">
        <v>0</v>
      </c>
      <c r="Q55" s="2">
        <v>30541636069</v>
      </c>
      <c r="S55" s="2">
        <v>30541636069</v>
      </c>
      <c r="U55" s="6">
        <f t="shared" si="0"/>
        <v>3.769188778296074E-3</v>
      </c>
    </row>
    <row r="56" spans="1:21" x14ac:dyDescent="0.5">
      <c r="A56" s="1" t="s">
        <v>20</v>
      </c>
      <c r="C56" s="2">
        <v>0</v>
      </c>
      <c r="E56" s="2">
        <v>245381113766</v>
      </c>
      <c r="G56" s="2">
        <v>0</v>
      </c>
      <c r="I56" s="2">
        <v>245381113766</v>
      </c>
      <c r="K56" s="6">
        <v>6.7688151638434987E-2</v>
      </c>
      <c r="M56" s="2">
        <v>0</v>
      </c>
      <c r="O56" s="2">
        <f>VLOOKUP(A56,'درآمد ناشی از تغییر قیمت اوراق '!A:Q,17,0)</f>
        <v>390557031757</v>
      </c>
      <c r="Q56" s="2">
        <v>183284594494</v>
      </c>
      <c r="S56" s="2">
        <v>573841626251</v>
      </c>
      <c r="U56" s="6">
        <f t="shared" si="0"/>
        <v>7.0818649442942486E-2</v>
      </c>
    </row>
    <row r="57" spans="1:21" x14ac:dyDescent="0.5">
      <c r="A57" s="1" t="s">
        <v>179</v>
      </c>
      <c r="C57" s="2">
        <v>0</v>
      </c>
      <c r="E57" s="2">
        <v>0</v>
      </c>
      <c r="G57" s="2">
        <v>0</v>
      </c>
      <c r="I57" s="2">
        <v>0</v>
      </c>
      <c r="K57" s="6">
        <v>0</v>
      </c>
      <c r="M57" s="2">
        <v>0</v>
      </c>
      <c r="O57" s="2">
        <v>0</v>
      </c>
      <c r="Q57" s="2">
        <v>10475614527</v>
      </c>
      <c r="S57" s="2">
        <v>10475614527</v>
      </c>
      <c r="U57" s="6">
        <f t="shared" si="0"/>
        <v>1.2928111850890949E-3</v>
      </c>
    </row>
    <row r="58" spans="1:21" x14ac:dyDescent="0.5">
      <c r="A58" s="1" t="s">
        <v>153</v>
      </c>
      <c r="C58" s="2">
        <v>0</v>
      </c>
      <c r="E58" s="2">
        <v>0</v>
      </c>
      <c r="G58" s="2">
        <v>0</v>
      </c>
      <c r="I58" s="2">
        <v>0</v>
      </c>
      <c r="K58" s="6">
        <v>0</v>
      </c>
      <c r="M58" s="2">
        <v>0</v>
      </c>
      <c r="O58" s="2">
        <v>0</v>
      </c>
      <c r="Q58" s="2">
        <v>2764698297</v>
      </c>
      <c r="S58" s="2">
        <v>2764698296</v>
      </c>
      <c r="U58" s="6">
        <f t="shared" si="0"/>
        <v>3.4119553284948407E-4</v>
      </c>
    </row>
    <row r="59" spans="1:21" x14ac:dyDescent="0.5">
      <c r="A59" s="1" t="s">
        <v>144</v>
      </c>
      <c r="C59" s="2">
        <v>0</v>
      </c>
      <c r="E59" s="2">
        <v>0</v>
      </c>
      <c r="G59" s="2">
        <v>0</v>
      </c>
      <c r="I59" s="2">
        <v>0</v>
      </c>
      <c r="K59" s="6">
        <v>0</v>
      </c>
      <c r="M59" s="2">
        <v>155089927</v>
      </c>
      <c r="O59" s="2">
        <v>0</v>
      </c>
      <c r="Q59" s="2">
        <v>1809923442</v>
      </c>
      <c r="S59" s="2">
        <v>1965013369</v>
      </c>
      <c r="U59" s="6">
        <f t="shared" si="0"/>
        <v>2.4250522542092055E-4</v>
      </c>
    </row>
    <row r="60" spans="1:21" x14ac:dyDescent="0.5">
      <c r="A60" s="1" t="s">
        <v>57</v>
      </c>
      <c r="C60" s="2">
        <v>0</v>
      </c>
      <c r="E60" s="2">
        <v>114943599762</v>
      </c>
      <c r="G60" s="2">
        <v>0</v>
      </c>
      <c r="I60" s="2">
        <v>114943599762</v>
      </c>
      <c r="K60" s="6">
        <v>3.1707084914356101E-2</v>
      </c>
      <c r="M60" s="2">
        <v>4491412619</v>
      </c>
      <c r="O60" s="2">
        <f>VLOOKUP(A60,'درآمد ناشی از تغییر قیمت اوراق '!A:Q,17,0)</f>
        <v>244872632568</v>
      </c>
      <c r="Q60" s="2">
        <v>0</v>
      </c>
      <c r="S60" s="2">
        <v>249364045187</v>
      </c>
      <c r="U60" s="6">
        <f t="shared" si="0"/>
        <v>3.0774388074886451E-2</v>
      </c>
    </row>
    <row r="61" spans="1:21" x14ac:dyDescent="0.5">
      <c r="A61" s="1" t="s">
        <v>59</v>
      </c>
      <c r="C61" s="2">
        <v>0</v>
      </c>
      <c r="E61" s="2">
        <v>22498795350</v>
      </c>
      <c r="G61" s="2">
        <v>0</v>
      </c>
      <c r="I61" s="2">
        <v>22498795350</v>
      </c>
      <c r="K61" s="6">
        <v>6.2062717377066911E-3</v>
      </c>
      <c r="M61" s="2">
        <v>2940000000</v>
      </c>
      <c r="O61" s="2">
        <f>VLOOKUP(A61,'درآمد ناشی از تغییر قیمت اوراق '!A:Q,17,0)</f>
        <v>57535913300</v>
      </c>
      <c r="Q61" s="2">
        <v>0</v>
      </c>
      <c r="S61" s="2">
        <v>60475913300</v>
      </c>
      <c r="U61" s="6">
        <f t="shared" si="0"/>
        <v>7.4634224981461415E-3</v>
      </c>
    </row>
    <row r="62" spans="1:21" x14ac:dyDescent="0.5">
      <c r="A62" s="1" t="s">
        <v>73</v>
      </c>
      <c r="C62" s="2">
        <v>0</v>
      </c>
      <c r="E62" s="2">
        <v>30865596970</v>
      </c>
      <c r="G62" s="2">
        <v>0</v>
      </c>
      <c r="I62" s="2">
        <v>30865596970</v>
      </c>
      <c r="K62" s="6">
        <v>8.5142461701780085E-3</v>
      </c>
      <c r="M62" s="2">
        <v>1337334176</v>
      </c>
      <c r="O62" s="2">
        <f>VLOOKUP(A62,'درآمد ناشی از تغییر قیمت اوراق '!A:Q,17,0)</f>
        <v>68776806144</v>
      </c>
      <c r="Q62" s="2">
        <v>0</v>
      </c>
      <c r="S62" s="2">
        <v>70114140320</v>
      </c>
      <c r="U62" s="6">
        <f t="shared" si="0"/>
        <v>8.6528904442764905E-3</v>
      </c>
    </row>
    <row r="63" spans="1:21" x14ac:dyDescent="0.5">
      <c r="A63" s="1" t="s">
        <v>75</v>
      </c>
      <c r="C63" s="2">
        <v>0</v>
      </c>
      <c r="E63" s="2">
        <v>37764104254</v>
      </c>
      <c r="G63" s="2">
        <v>0</v>
      </c>
      <c r="I63" s="2">
        <v>37764104254</v>
      </c>
      <c r="K63" s="6">
        <v>1.0417192977908003E-2</v>
      </c>
      <c r="M63" s="2">
        <v>1988053100</v>
      </c>
      <c r="O63" s="2">
        <f>VLOOKUP(A63,'درآمد ناشی از تغییر قیمت اوراق '!A:Q,17,0)</f>
        <v>101726459400</v>
      </c>
      <c r="Q63" s="2">
        <v>0</v>
      </c>
      <c r="S63" s="2">
        <v>103714512500</v>
      </c>
      <c r="U63" s="6">
        <f t="shared" si="0"/>
        <v>1.2799562399940791E-2</v>
      </c>
    </row>
    <row r="64" spans="1:21" x14ac:dyDescent="0.5">
      <c r="A64" s="1" t="s">
        <v>26</v>
      </c>
      <c r="C64" s="2">
        <v>0</v>
      </c>
      <c r="E64" s="2">
        <v>33061822780</v>
      </c>
      <c r="G64" s="2">
        <v>0</v>
      </c>
      <c r="I64" s="2">
        <v>33061822780</v>
      </c>
      <c r="K64" s="6">
        <v>9.120073013890553E-3</v>
      </c>
      <c r="M64" s="2">
        <v>1248000000</v>
      </c>
      <c r="O64" s="2">
        <f>VLOOKUP(A64,'درآمد ناشی از تغییر قیمت اوراق '!A:Q,17,0)</f>
        <v>86488853109</v>
      </c>
      <c r="Q64" s="2">
        <v>0</v>
      </c>
      <c r="S64" s="2">
        <v>87736853109</v>
      </c>
      <c r="U64" s="6">
        <f t="shared" si="0"/>
        <v>1.0827735666627028E-2</v>
      </c>
    </row>
    <row r="65" spans="1:21" x14ac:dyDescent="0.5">
      <c r="A65" s="1" t="s">
        <v>37</v>
      </c>
      <c r="C65" s="2">
        <v>1133134328</v>
      </c>
      <c r="E65" s="2">
        <v>5266013750</v>
      </c>
      <c r="G65" s="2">
        <v>0</v>
      </c>
      <c r="I65" s="2">
        <v>6399148078</v>
      </c>
      <c r="K65" s="6">
        <v>1.7651990359515623E-3</v>
      </c>
      <c r="M65" s="2">
        <v>1133134328</v>
      </c>
      <c r="O65" s="2">
        <f>VLOOKUP(A65,'درآمد ناشی از تغییر قیمت اوراق '!A:Q,17,0)</f>
        <v>52312701232</v>
      </c>
      <c r="Q65" s="2">
        <v>0</v>
      </c>
      <c r="S65" s="2">
        <v>53445835560</v>
      </c>
      <c r="U65" s="6">
        <f t="shared" si="0"/>
        <v>6.595830137727297E-3</v>
      </c>
    </row>
    <row r="66" spans="1:21" x14ac:dyDescent="0.5">
      <c r="A66" s="1" t="s">
        <v>62</v>
      </c>
      <c r="C66" s="2">
        <v>681991504</v>
      </c>
      <c r="E66" s="2">
        <v>7726058394</v>
      </c>
      <c r="G66" s="2">
        <v>0</v>
      </c>
      <c r="I66" s="2">
        <v>8408049898</v>
      </c>
      <c r="K66" s="6">
        <v>2.3193527315312473E-3</v>
      </c>
      <c r="M66" s="2">
        <v>681991504</v>
      </c>
      <c r="O66" s="2">
        <f>VLOOKUP(A66,'درآمد ناشی از تغییر قیمت اوراق '!A:Q,17,0)</f>
        <v>16581554684</v>
      </c>
      <c r="Q66" s="2">
        <v>0</v>
      </c>
      <c r="S66" s="2">
        <v>17263546188</v>
      </c>
      <c r="U66" s="6">
        <f t="shared" si="0"/>
        <v>2.130519937386448E-3</v>
      </c>
    </row>
    <row r="67" spans="1:21" x14ac:dyDescent="0.5">
      <c r="A67" s="1" t="s">
        <v>44</v>
      </c>
      <c r="C67" s="2">
        <v>3487594327</v>
      </c>
      <c r="E67" s="2">
        <v>627093113</v>
      </c>
      <c r="G67" s="2">
        <v>0</v>
      </c>
      <c r="I67" s="2">
        <v>4114687440</v>
      </c>
      <c r="K67" s="6">
        <v>1.1350326971336577E-3</v>
      </c>
      <c r="M67" s="2">
        <v>3487594327</v>
      </c>
      <c r="O67" s="2">
        <f>VLOOKUP(A67,'درآمد ناشی از تغییر قیمت اوراق '!A:Q,17,0)</f>
        <v>45543246380</v>
      </c>
      <c r="Q67" s="2">
        <v>0</v>
      </c>
      <c r="S67" s="2">
        <v>49030840707</v>
      </c>
      <c r="U67" s="6">
        <f t="shared" si="0"/>
        <v>6.0509690497827255E-3</v>
      </c>
    </row>
    <row r="68" spans="1:21" x14ac:dyDescent="0.5">
      <c r="A68" s="1" t="s">
        <v>77</v>
      </c>
      <c r="C68" s="2">
        <v>0</v>
      </c>
      <c r="E68" s="2">
        <v>144969061398</v>
      </c>
      <c r="G68" s="2">
        <v>0</v>
      </c>
      <c r="I68" s="2">
        <v>144969061398</v>
      </c>
      <c r="K68" s="6">
        <v>3.9989580535309571E-2</v>
      </c>
      <c r="M68" s="2">
        <v>4679565489</v>
      </c>
      <c r="O68" s="2">
        <f>VLOOKUP(A68,'درآمد ناشی از تغییر قیمت اوراق '!A:Q,17,0)</f>
        <v>251186812911</v>
      </c>
      <c r="Q68" s="2">
        <v>0</v>
      </c>
      <c r="S68" s="2">
        <v>255866378400</v>
      </c>
      <c r="U68" s="6">
        <f t="shared" si="0"/>
        <v>3.1576850697511233E-2</v>
      </c>
    </row>
    <row r="69" spans="1:21" x14ac:dyDescent="0.5">
      <c r="A69" s="1" t="s">
        <v>35</v>
      </c>
      <c r="C69" s="2">
        <v>0</v>
      </c>
      <c r="E69" s="2">
        <v>116204790916</v>
      </c>
      <c r="G69" s="2">
        <v>0</v>
      </c>
      <c r="I69" s="2">
        <v>116204790916</v>
      </c>
      <c r="K69" s="6">
        <v>3.2054983319277405E-2</v>
      </c>
      <c r="M69" s="2">
        <v>4727484358</v>
      </c>
      <c r="O69" s="2">
        <f>VLOOKUP(A69,'درآمد ناشی از تغییر قیمت اوراق '!A:Q,17,0)</f>
        <v>188229794501</v>
      </c>
      <c r="Q69" s="2">
        <v>0</v>
      </c>
      <c r="S69" s="2">
        <v>192957278859</v>
      </c>
      <c r="U69" s="6">
        <f t="shared" si="0"/>
        <v>2.3813145062785177E-2</v>
      </c>
    </row>
    <row r="70" spans="1:21" x14ac:dyDescent="0.5">
      <c r="A70" s="1" t="s">
        <v>28</v>
      </c>
      <c r="C70" s="2">
        <v>2362655602</v>
      </c>
      <c r="E70" s="2">
        <v>6921380204</v>
      </c>
      <c r="G70" s="2">
        <v>0</v>
      </c>
      <c r="I70" s="2">
        <v>9284035806</v>
      </c>
      <c r="K70" s="6">
        <v>2.5609926281957474E-3</v>
      </c>
      <c r="M70" s="2">
        <v>2362655602</v>
      </c>
      <c r="O70" s="2">
        <f>VLOOKUP(A70,'درآمد ناشی از تغییر قیمت اوراق '!A:Q,17,0)</f>
        <v>32072043782</v>
      </c>
      <c r="Q70" s="2">
        <v>0</v>
      </c>
      <c r="S70" s="2">
        <v>34434699384</v>
      </c>
      <c r="U70" s="6">
        <f t="shared" si="0"/>
        <v>4.249637518073575E-3</v>
      </c>
    </row>
    <row r="71" spans="1:21" x14ac:dyDescent="0.5">
      <c r="A71" s="1" t="s">
        <v>36</v>
      </c>
      <c r="C71" s="2">
        <v>0</v>
      </c>
      <c r="E71" s="2">
        <v>174798982465</v>
      </c>
      <c r="G71" s="2">
        <v>0</v>
      </c>
      <c r="I71" s="2">
        <v>174798982465</v>
      </c>
      <c r="K71" s="6">
        <v>4.821813647246749E-2</v>
      </c>
      <c r="M71" s="2">
        <v>23701800750</v>
      </c>
      <c r="O71" s="2">
        <f>VLOOKUP(A71,'درآمد ناشی از تغییر قیمت اوراق '!A:Q,17,0)</f>
        <v>329274890027</v>
      </c>
      <c r="Q71" s="2">
        <v>0</v>
      </c>
      <c r="S71" s="2">
        <v>352976690777</v>
      </c>
      <c r="U71" s="6">
        <f t="shared" si="0"/>
        <v>4.3561378927802576E-2</v>
      </c>
    </row>
    <row r="72" spans="1:21" x14ac:dyDescent="0.5">
      <c r="A72" s="1" t="s">
        <v>69</v>
      </c>
      <c r="C72" s="2">
        <v>2284685213</v>
      </c>
      <c r="E72" s="2">
        <v>12081446860</v>
      </c>
      <c r="G72" s="2">
        <v>0</v>
      </c>
      <c r="I72" s="2">
        <v>14366132073</v>
      </c>
      <c r="K72" s="6">
        <v>3.9628841490316298E-3</v>
      </c>
      <c r="M72" s="2">
        <v>2284685213</v>
      </c>
      <c r="O72" s="2">
        <f>VLOOKUP(A72,'درآمد ناشی از تغییر قیمت اوراق '!A:Q,17,0)</f>
        <v>-22157404582</v>
      </c>
      <c r="Q72" s="2">
        <v>0</v>
      </c>
      <c r="S72" s="2">
        <v>-19872719369</v>
      </c>
      <c r="U72" s="6">
        <f t="shared" si="0"/>
        <v>-2.4525218842447677E-3</v>
      </c>
    </row>
    <row r="73" spans="1:21" x14ac:dyDescent="0.5">
      <c r="A73" s="1" t="s">
        <v>33</v>
      </c>
      <c r="C73" s="2">
        <v>0</v>
      </c>
      <c r="E73" s="2">
        <v>13929103163</v>
      </c>
      <c r="G73" s="2">
        <v>0</v>
      </c>
      <c r="I73" s="2">
        <v>13929103163</v>
      </c>
      <c r="K73" s="6">
        <v>3.8423301313386888E-3</v>
      </c>
      <c r="M73" s="2">
        <v>4802631579</v>
      </c>
      <c r="O73" s="2">
        <f>VLOOKUP(A73,'درآمد ناشی از تغییر قیمت اوراق '!A:Q,17,0)</f>
        <v>19639778450</v>
      </c>
      <c r="Q73" s="2">
        <v>0</v>
      </c>
      <c r="S73" s="2">
        <v>24442410029</v>
      </c>
      <c r="U73" s="6">
        <f t="shared" ref="U73:U111" si="1">S73/$S$112</f>
        <v>3.0164742120455334E-3</v>
      </c>
    </row>
    <row r="74" spans="1:21" x14ac:dyDescent="0.5">
      <c r="A74" s="1" t="s">
        <v>66</v>
      </c>
      <c r="C74" s="2">
        <v>0</v>
      </c>
      <c r="E74" s="2">
        <v>102808764</v>
      </c>
      <c r="G74" s="2">
        <v>0</v>
      </c>
      <c r="I74" s="2">
        <v>102808764</v>
      </c>
      <c r="K74" s="6">
        <v>2.8359701774066634E-5</v>
      </c>
      <c r="M74" s="2">
        <v>40243598</v>
      </c>
      <c r="O74" s="2">
        <f>VLOOKUP(A74,'درآمد ناشی از تغییر قیمت اوراق '!A:Q,17,0)</f>
        <v>116391270</v>
      </c>
      <c r="Q74" s="2">
        <v>0</v>
      </c>
      <c r="S74" s="2">
        <v>156634868</v>
      </c>
      <c r="U74" s="6">
        <f t="shared" si="1"/>
        <v>1.9330542261117885E-5</v>
      </c>
    </row>
    <row r="75" spans="1:21" x14ac:dyDescent="0.5">
      <c r="A75" s="1" t="s">
        <v>25</v>
      </c>
      <c r="C75" s="2">
        <v>0</v>
      </c>
      <c r="E75" s="2">
        <v>7607300216</v>
      </c>
      <c r="G75" s="2">
        <v>0</v>
      </c>
      <c r="I75" s="2">
        <v>7607300216</v>
      </c>
      <c r="K75" s="6">
        <v>2.0984666777197386E-3</v>
      </c>
      <c r="M75" s="2">
        <v>0</v>
      </c>
      <c r="O75" s="2">
        <f>VLOOKUP(A75,'درآمد ناشی از تغییر قیمت اوراق '!A:Q,17,0)</f>
        <v>18319959269</v>
      </c>
      <c r="Q75" s="2">
        <v>0</v>
      </c>
      <c r="S75" s="2">
        <v>18319959269</v>
      </c>
      <c r="U75" s="6">
        <f t="shared" si="1"/>
        <v>2.2608934485223481E-3</v>
      </c>
    </row>
    <row r="76" spans="1:21" x14ac:dyDescent="0.5">
      <c r="A76" s="1" t="s">
        <v>74</v>
      </c>
      <c r="C76" s="2">
        <v>0</v>
      </c>
      <c r="E76" s="2">
        <v>132125655493</v>
      </c>
      <c r="G76" s="2">
        <v>0</v>
      </c>
      <c r="I76" s="2">
        <v>132125655493</v>
      </c>
      <c r="K76" s="6">
        <v>3.6446738981168465E-2</v>
      </c>
      <c r="M76" s="2">
        <v>0</v>
      </c>
      <c r="O76" s="2">
        <f>VLOOKUP(A76,'درآمد ناشی از تغییر قیمت اوراق '!A:Q,17,0)</f>
        <v>234672205596</v>
      </c>
      <c r="Q76" s="2">
        <v>0</v>
      </c>
      <c r="S76" s="2">
        <v>234672205596</v>
      </c>
      <c r="U76" s="6">
        <f t="shared" si="1"/>
        <v>2.8961246277445854E-2</v>
      </c>
    </row>
    <row r="77" spans="1:21" x14ac:dyDescent="0.5">
      <c r="A77" s="1" t="s">
        <v>17</v>
      </c>
      <c r="C77" s="2">
        <v>0</v>
      </c>
      <c r="E77" s="2">
        <v>26825862335</v>
      </c>
      <c r="G77" s="2">
        <v>0</v>
      </c>
      <c r="I77" s="2">
        <v>26825862335</v>
      </c>
      <c r="K77" s="6">
        <v>7.3998891344785236E-3</v>
      </c>
      <c r="M77" s="2">
        <v>0</v>
      </c>
      <c r="O77" s="2">
        <f>VLOOKUP(A77,'درآمد ناشی از تغییر قیمت اوراق '!A:Q,17,0)</f>
        <v>71670726680</v>
      </c>
      <c r="Q77" s="2">
        <v>0</v>
      </c>
      <c r="S77" s="2">
        <v>71670726680</v>
      </c>
      <c r="U77" s="6">
        <f t="shared" si="1"/>
        <v>8.8449910844421251E-3</v>
      </c>
    </row>
    <row r="78" spans="1:21" x14ac:dyDescent="0.5">
      <c r="A78" s="1" t="s">
        <v>53</v>
      </c>
      <c r="C78" s="2">
        <v>0</v>
      </c>
      <c r="E78" s="2">
        <v>23446379748</v>
      </c>
      <c r="G78" s="2">
        <v>0</v>
      </c>
      <c r="I78" s="2">
        <v>23446379748</v>
      </c>
      <c r="K78" s="6">
        <v>6.4676620111374511E-3</v>
      </c>
      <c r="M78" s="2">
        <v>0</v>
      </c>
      <c r="O78" s="2">
        <f>VLOOKUP(A78,'درآمد ناشی از تغییر قیمت اوراق '!A:Q,17,0)</f>
        <v>130460640897</v>
      </c>
      <c r="Q78" s="2">
        <v>0</v>
      </c>
      <c r="S78" s="2">
        <v>130460640897</v>
      </c>
      <c r="U78" s="6">
        <f t="shared" si="1"/>
        <v>1.6100341925604857E-2</v>
      </c>
    </row>
    <row r="79" spans="1:21" x14ac:dyDescent="0.5">
      <c r="A79" s="1" t="s">
        <v>55</v>
      </c>
      <c r="C79" s="2">
        <v>0</v>
      </c>
      <c r="E79" s="2">
        <v>23311922070</v>
      </c>
      <c r="G79" s="2">
        <v>0</v>
      </c>
      <c r="I79" s="2">
        <v>23311922070</v>
      </c>
      <c r="K79" s="6">
        <v>6.4305719859202087E-3</v>
      </c>
      <c r="M79" s="2">
        <v>0</v>
      </c>
      <c r="O79" s="2">
        <f>VLOOKUP(A79,'درآمد ناشی از تغییر قیمت اوراق '!A:Q,17,0)</f>
        <v>137093728952</v>
      </c>
      <c r="Q79" s="2">
        <v>0</v>
      </c>
      <c r="S79" s="2">
        <v>137093728952</v>
      </c>
      <c r="U79" s="6">
        <f t="shared" si="1"/>
        <v>1.6918941197951381E-2</v>
      </c>
    </row>
    <row r="80" spans="1:21" x14ac:dyDescent="0.5">
      <c r="A80" s="1" t="s">
        <v>49</v>
      </c>
      <c r="C80" s="2">
        <v>0</v>
      </c>
      <c r="E80" s="2">
        <v>-641417324</v>
      </c>
      <c r="G80" s="2">
        <v>0</v>
      </c>
      <c r="I80" s="2">
        <v>-641417324</v>
      </c>
      <c r="K80" s="6">
        <v>-1.769343712892013E-4</v>
      </c>
      <c r="M80" s="2">
        <v>0</v>
      </c>
      <c r="O80" s="2">
        <f>VLOOKUP(A80,'درآمد ناشی از تغییر قیمت اوراق '!A:Q,17,0)</f>
        <v>492011905</v>
      </c>
      <c r="Q80" s="2">
        <v>0</v>
      </c>
      <c r="S80" s="2">
        <v>492011905</v>
      </c>
      <c r="U80" s="6">
        <f t="shared" si="1"/>
        <v>6.0719921713571575E-5</v>
      </c>
    </row>
    <row r="81" spans="1:21" x14ac:dyDescent="0.5">
      <c r="A81" s="1" t="s">
        <v>76</v>
      </c>
      <c r="C81" s="2">
        <v>0</v>
      </c>
      <c r="E81" s="2">
        <v>38944874240</v>
      </c>
      <c r="G81" s="2">
        <v>0</v>
      </c>
      <c r="I81" s="2">
        <v>38944874240</v>
      </c>
      <c r="K81" s="6">
        <v>1.0742907278555843E-2</v>
      </c>
      <c r="M81" s="2">
        <v>0</v>
      </c>
      <c r="O81" s="2">
        <f>VLOOKUP(A81,'درآمد ناشی از تغییر قیمت اوراق '!A:Q,17,0)</f>
        <v>108009240423</v>
      </c>
      <c r="Q81" s="2">
        <v>0</v>
      </c>
      <c r="S81" s="2">
        <v>108009240423</v>
      </c>
      <c r="U81" s="6">
        <f t="shared" si="1"/>
        <v>1.3329581166998165E-2</v>
      </c>
    </row>
    <row r="82" spans="1:21" x14ac:dyDescent="0.5">
      <c r="A82" s="1" t="s">
        <v>27</v>
      </c>
      <c r="C82" s="2">
        <v>0</v>
      </c>
      <c r="E82" s="2">
        <v>107933285807</v>
      </c>
      <c r="G82" s="2">
        <v>0</v>
      </c>
      <c r="I82" s="2">
        <v>107933285807</v>
      </c>
      <c r="K82" s="6">
        <v>2.9773296340588423E-2</v>
      </c>
      <c r="M82" s="2">
        <v>0</v>
      </c>
      <c r="O82" s="2">
        <f>VLOOKUP(A82,'درآمد ناشی از تغییر قیمت اوراق '!A:Q,17,0)</f>
        <v>253086230962</v>
      </c>
      <c r="Q82" s="2">
        <v>0</v>
      </c>
      <c r="S82" s="2">
        <v>253086230962</v>
      </c>
      <c r="U82" s="6">
        <f t="shared" si="1"/>
        <v>3.1233748563046528E-2</v>
      </c>
    </row>
    <row r="83" spans="1:21" x14ac:dyDescent="0.5">
      <c r="A83" s="1" t="s">
        <v>41</v>
      </c>
      <c r="C83" s="2">
        <v>0</v>
      </c>
      <c r="E83" s="2">
        <v>41247791475</v>
      </c>
      <c r="G83" s="2">
        <v>0</v>
      </c>
      <c r="I83" s="2">
        <v>41247791475</v>
      </c>
      <c r="K83" s="6">
        <v>1.1378164852462267E-2</v>
      </c>
      <c r="M83" s="2">
        <v>0</v>
      </c>
      <c r="O83" s="2">
        <f>VLOOKUP(A83,'درآمد ناشی از تغییر قیمت اوراق '!A:Q,17,0)</f>
        <v>-28228807521</v>
      </c>
      <c r="Q83" s="2">
        <v>0</v>
      </c>
      <c r="S83" s="2">
        <v>-28228807521</v>
      </c>
      <c r="U83" s="6">
        <f t="shared" si="1"/>
        <v>-3.4837591638003161E-3</v>
      </c>
    </row>
    <row r="84" spans="1:21" x14ac:dyDescent="0.5">
      <c r="A84" s="1" t="s">
        <v>82</v>
      </c>
      <c r="C84" s="2">
        <v>0</v>
      </c>
      <c r="E84" s="2">
        <v>3682691357</v>
      </c>
      <c r="G84" s="2">
        <v>0</v>
      </c>
      <c r="I84" s="2">
        <v>3682691357</v>
      </c>
      <c r="K84" s="6">
        <v>1.0158669800801492E-3</v>
      </c>
      <c r="M84" s="2">
        <v>0</v>
      </c>
      <c r="O84" s="2">
        <f>VLOOKUP(A84,'درآمد ناشی از تغییر قیمت اوراق '!A:Q,17,0)</f>
        <v>3682691357</v>
      </c>
      <c r="Q84" s="2">
        <v>0</v>
      </c>
      <c r="S84" s="2">
        <v>3682691357</v>
      </c>
      <c r="U84" s="6">
        <f t="shared" si="1"/>
        <v>4.5448642323458956E-4</v>
      </c>
    </row>
    <row r="85" spans="1:21" x14ac:dyDescent="0.5">
      <c r="A85" s="1" t="s">
        <v>46</v>
      </c>
      <c r="C85" s="2">
        <v>0</v>
      </c>
      <c r="E85" s="2">
        <v>84584899404</v>
      </c>
      <c r="G85" s="2">
        <v>0</v>
      </c>
      <c r="I85" s="2">
        <v>84584899404</v>
      </c>
      <c r="K85" s="6">
        <v>2.3332665702379872E-2</v>
      </c>
      <c r="M85" s="2">
        <v>0</v>
      </c>
      <c r="O85" s="2">
        <f>VLOOKUP(A85,'درآمد ناشی از تغییر قیمت اوراق '!A:Q,17,0)</f>
        <v>83882479007</v>
      </c>
      <c r="Q85" s="2">
        <v>0</v>
      </c>
      <c r="S85" s="2">
        <v>83882479007</v>
      </c>
      <c r="U85" s="6">
        <f t="shared" si="1"/>
        <v>1.0352061620227161E-2</v>
      </c>
    </row>
    <row r="86" spans="1:21" x14ac:dyDescent="0.5">
      <c r="A86" s="1" t="s">
        <v>60</v>
      </c>
      <c r="C86" s="2">
        <v>0</v>
      </c>
      <c r="E86" s="2">
        <v>127219676</v>
      </c>
      <c r="G86" s="2">
        <v>0</v>
      </c>
      <c r="I86" s="2">
        <v>127219676</v>
      </c>
      <c r="K86" s="6">
        <v>3.5093429108372341E-5</v>
      </c>
      <c r="M86" s="2">
        <v>0</v>
      </c>
      <c r="O86" s="2">
        <f>VLOOKUP(A86,'درآمد ناشی از تغییر قیمت اوراق '!A:Q,17,0)</f>
        <v>2135715720</v>
      </c>
      <c r="Q86" s="2">
        <v>0</v>
      </c>
      <c r="S86" s="2">
        <v>2135715720</v>
      </c>
      <c r="U86" s="6">
        <f t="shared" si="1"/>
        <v>2.6357185670302866E-4</v>
      </c>
    </row>
    <row r="87" spans="1:21" x14ac:dyDescent="0.5">
      <c r="A87" s="1" t="s">
        <v>71</v>
      </c>
      <c r="C87" s="2">
        <v>0</v>
      </c>
      <c r="E87" s="2">
        <v>48764280912</v>
      </c>
      <c r="G87" s="2">
        <v>0</v>
      </c>
      <c r="I87" s="2">
        <v>48764280912</v>
      </c>
      <c r="K87" s="6">
        <v>1.345158146139302E-2</v>
      </c>
      <c r="M87" s="2">
        <v>0</v>
      </c>
      <c r="O87" s="2">
        <f>VLOOKUP(A87,'درآمد ناشی از تغییر قیمت اوراق '!A:Q,17,0)</f>
        <v>58933631279</v>
      </c>
      <c r="Q87" s="2">
        <v>0</v>
      </c>
      <c r="S87" s="2">
        <v>58933631279</v>
      </c>
      <c r="U87" s="6">
        <f t="shared" si="1"/>
        <v>7.2730871777530936E-3</v>
      </c>
    </row>
    <row r="88" spans="1:21" x14ac:dyDescent="0.5">
      <c r="A88" s="1" t="s">
        <v>30</v>
      </c>
      <c r="C88" s="2">
        <v>0</v>
      </c>
      <c r="E88" s="2">
        <v>110555690867</v>
      </c>
      <c r="G88" s="2">
        <v>0</v>
      </c>
      <c r="I88" s="2">
        <v>110555690867</v>
      </c>
      <c r="K88" s="6">
        <v>3.0496684333390315E-2</v>
      </c>
      <c r="M88" s="2">
        <v>0</v>
      </c>
      <c r="O88" s="2">
        <f>VLOOKUP(A88,'درآمد ناشی از تغییر قیمت اوراق '!A:Q,17,0)</f>
        <v>189114899762</v>
      </c>
      <c r="Q88" s="2">
        <v>0</v>
      </c>
      <c r="S88" s="2">
        <v>189114899762</v>
      </c>
      <c r="U88" s="6">
        <f t="shared" si="1"/>
        <v>2.3338951337810773E-2</v>
      </c>
    </row>
    <row r="89" spans="1:21" x14ac:dyDescent="0.5">
      <c r="A89" s="1" t="s">
        <v>61</v>
      </c>
      <c r="C89" s="2">
        <v>0</v>
      </c>
      <c r="E89" s="2">
        <v>174507093</v>
      </c>
      <c r="G89" s="2">
        <v>0</v>
      </c>
      <c r="I89" s="2">
        <v>174507093</v>
      </c>
      <c r="K89" s="6">
        <v>4.8137619035467746E-5</v>
      </c>
      <c r="M89" s="2">
        <v>0</v>
      </c>
      <c r="O89" s="2">
        <f>VLOOKUP(A89,'درآمد ناشی از تغییر قیمت اوراق '!A:Q,17,0)</f>
        <v>1983708324</v>
      </c>
      <c r="Q89" s="2">
        <v>0</v>
      </c>
      <c r="S89" s="2">
        <v>1983708324</v>
      </c>
      <c r="U89" s="6">
        <f t="shared" si="1"/>
        <v>2.4481239765090701E-4</v>
      </c>
    </row>
    <row r="90" spans="1:21" x14ac:dyDescent="0.5">
      <c r="A90" s="1" t="s">
        <v>54</v>
      </c>
      <c r="C90" s="2">
        <v>0</v>
      </c>
      <c r="E90" s="2">
        <v>20043081169</v>
      </c>
      <c r="G90" s="2">
        <v>0</v>
      </c>
      <c r="I90" s="2">
        <v>20043081169</v>
      </c>
      <c r="K90" s="6">
        <v>5.5288652685898535E-3</v>
      </c>
      <c r="M90" s="2">
        <v>0</v>
      </c>
      <c r="O90" s="2">
        <f>VLOOKUP(A90,'درآمد ناشی از تغییر قیمت اوراق '!A:Q,17,0)</f>
        <v>62952663030</v>
      </c>
      <c r="Q90" s="2">
        <v>0</v>
      </c>
      <c r="S90" s="2">
        <v>62952663030</v>
      </c>
      <c r="U90" s="6">
        <f t="shared" si="1"/>
        <v>7.7690818697617728E-3</v>
      </c>
    </row>
    <row r="91" spans="1:21" x14ac:dyDescent="0.5">
      <c r="A91" s="1" t="s">
        <v>50</v>
      </c>
      <c r="C91" s="2">
        <v>0</v>
      </c>
      <c r="E91" s="2">
        <v>-964787553</v>
      </c>
      <c r="G91" s="2">
        <v>0</v>
      </c>
      <c r="I91" s="2">
        <v>-964787553</v>
      </c>
      <c r="K91" s="6">
        <v>-2.661357477112701E-4</v>
      </c>
      <c r="M91" s="2">
        <v>0</v>
      </c>
      <c r="O91" s="2">
        <f>VLOOKUP(A91,'درآمد ناشی از تغییر قیمت اوراق '!A:Q,17,0)</f>
        <v>12883215749</v>
      </c>
      <c r="Q91" s="2">
        <v>0</v>
      </c>
      <c r="S91" s="2">
        <v>12883215749</v>
      </c>
      <c r="U91" s="6">
        <f t="shared" si="1"/>
        <v>1.5899368363827141E-3</v>
      </c>
    </row>
    <row r="92" spans="1:21" x14ac:dyDescent="0.5">
      <c r="A92" s="1" t="s">
        <v>68</v>
      </c>
      <c r="C92" s="2">
        <v>0</v>
      </c>
      <c r="E92" s="2">
        <v>159287500</v>
      </c>
      <c r="G92" s="2">
        <v>0</v>
      </c>
      <c r="I92" s="2">
        <v>159287500</v>
      </c>
      <c r="K92" s="6">
        <v>4.3939308484796478E-5</v>
      </c>
      <c r="M92" s="2">
        <v>0</v>
      </c>
      <c r="O92" s="2">
        <f>VLOOKUP(A92,'درآمد ناشی از تغییر قیمت اوراق '!A:Q,17,0)</f>
        <v>824538412</v>
      </c>
      <c r="Q92" s="2">
        <v>0</v>
      </c>
      <c r="S92" s="2">
        <v>824538412</v>
      </c>
      <c r="U92" s="6">
        <f t="shared" si="1"/>
        <v>1.0175751301479713E-4</v>
      </c>
    </row>
    <row r="93" spans="1:21" x14ac:dyDescent="0.5">
      <c r="A93" s="1" t="s">
        <v>85</v>
      </c>
      <c r="C93" s="2">
        <v>0</v>
      </c>
      <c r="E93" s="2">
        <v>1499147871</v>
      </c>
      <c r="G93" s="2">
        <v>0</v>
      </c>
      <c r="I93" s="2">
        <v>1499147871</v>
      </c>
      <c r="K93" s="6">
        <v>4.135385436283128E-4</v>
      </c>
      <c r="M93" s="2">
        <v>0</v>
      </c>
      <c r="O93" s="2">
        <f>VLOOKUP(A93,'درآمد ناشی از تغییر قیمت اوراق '!A:Q,17,0)</f>
        <v>1499147871</v>
      </c>
      <c r="Q93" s="2">
        <v>0</v>
      </c>
      <c r="S93" s="2">
        <v>1499147871</v>
      </c>
      <c r="U93" s="6">
        <f t="shared" si="1"/>
        <v>1.8501207072253161E-4</v>
      </c>
    </row>
    <row r="94" spans="1:21" x14ac:dyDescent="0.5">
      <c r="A94" s="1" t="s">
        <v>84</v>
      </c>
      <c r="C94" s="2">
        <v>0</v>
      </c>
      <c r="E94" s="2">
        <v>29179629438</v>
      </c>
      <c r="G94" s="2">
        <v>0</v>
      </c>
      <c r="I94" s="2">
        <v>29179629438</v>
      </c>
      <c r="K94" s="6">
        <v>8.0491735971016595E-3</v>
      </c>
      <c r="M94" s="2">
        <v>0</v>
      </c>
      <c r="O94" s="2">
        <f>VLOOKUP(A94,'درآمد ناشی از تغییر قیمت اوراق '!A:Q,17,0)</f>
        <v>29179629438</v>
      </c>
      <c r="Q94" s="2">
        <v>0</v>
      </c>
      <c r="S94" s="2">
        <v>29179629438</v>
      </c>
      <c r="U94" s="6">
        <f t="shared" si="1"/>
        <v>3.6011015121806627E-3</v>
      </c>
    </row>
    <row r="95" spans="1:21" x14ac:dyDescent="0.5">
      <c r="A95" s="1" t="s">
        <v>51</v>
      </c>
      <c r="C95" s="2">
        <v>0</v>
      </c>
      <c r="E95" s="2">
        <v>12149837914</v>
      </c>
      <c r="G95" s="2">
        <v>0</v>
      </c>
      <c r="I95" s="2">
        <v>12149837914</v>
      </c>
      <c r="K95" s="6">
        <v>3.3515214699428525E-3</v>
      </c>
      <c r="M95" s="2">
        <v>0</v>
      </c>
      <c r="O95" s="2">
        <f>VLOOKUP(A95,'درآمد ناشی از تغییر قیمت اوراق '!A:Q,17,0)</f>
        <v>31598518254</v>
      </c>
      <c r="Q95" s="2">
        <v>0</v>
      </c>
      <c r="S95" s="2">
        <v>31598518254</v>
      </c>
      <c r="U95" s="6">
        <f t="shared" si="1"/>
        <v>3.8996201822550257E-3</v>
      </c>
    </row>
    <row r="96" spans="1:21" x14ac:dyDescent="0.5">
      <c r="A96" s="1" t="s">
        <v>63</v>
      </c>
      <c r="C96" s="2">
        <v>0</v>
      </c>
      <c r="E96" s="2">
        <v>1118779525</v>
      </c>
      <c r="G96" s="2">
        <v>0</v>
      </c>
      <c r="I96" s="2">
        <v>1118779525</v>
      </c>
      <c r="K96" s="6">
        <v>3.0861428973051288E-4</v>
      </c>
      <c r="M96" s="2">
        <v>0</v>
      </c>
      <c r="O96" s="2">
        <f>VLOOKUP(A96,'درآمد ناشی از تغییر قیمت اوراق '!A:Q,17,0)</f>
        <v>26918513810</v>
      </c>
      <c r="Q96" s="2">
        <v>0</v>
      </c>
      <c r="S96" s="2">
        <v>26918513810</v>
      </c>
      <c r="U96" s="6">
        <f t="shared" si="1"/>
        <v>3.3220538661333722E-3</v>
      </c>
    </row>
    <row r="97" spans="1:21" x14ac:dyDescent="0.5">
      <c r="A97" s="1" t="s">
        <v>81</v>
      </c>
      <c r="C97" s="2">
        <v>0</v>
      </c>
      <c r="E97" s="2">
        <v>-880908126</v>
      </c>
      <c r="G97" s="2">
        <v>0</v>
      </c>
      <c r="I97" s="2">
        <v>-880908126</v>
      </c>
      <c r="K97" s="6">
        <v>-2.429976859143245E-4</v>
      </c>
      <c r="M97" s="2">
        <v>0</v>
      </c>
      <c r="O97" s="2">
        <f>VLOOKUP(A97,'درآمد ناشی از تغییر قیمت اوراق '!A:Q,17,0)</f>
        <v>-880908126</v>
      </c>
      <c r="Q97" s="2">
        <v>0</v>
      </c>
      <c r="S97" s="2">
        <v>-880908126</v>
      </c>
      <c r="U97" s="6">
        <f t="shared" si="1"/>
        <v>-1.0871418334393564E-4</v>
      </c>
    </row>
    <row r="98" spans="1:21" x14ac:dyDescent="0.5">
      <c r="A98" s="1" t="s">
        <v>70</v>
      </c>
      <c r="C98" s="2">
        <v>0</v>
      </c>
      <c r="E98" s="2">
        <v>53283311999</v>
      </c>
      <c r="G98" s="2">
        <v>0</v>
      </c>
      <c r="I98" s="2">
        <v>53283311999</v>
      </c>
      <c r="K98" s="6">
        <v>1.4698151976870242E-2</v>
      </c>
      <c r="M98" s="2">
        <v>0</v>
      </c>
      <c r="O98" s="2">
        <f>VLOOKUP(A98,'درآمد ناشی از تغییر قیمت اوراق '!A:Q,17,0)</f>
        <v>74066701447</v>
      </c>
      <c r="Q98" s="2">
        <v>0</v>
      </c>
      <c r="S98" s="2">
        <v>74066701447</v>
      </c>
      <c r="U98" s="6">
        <f t="shared" si="1"/>
        <v>9.1406818976144874E-3</v>
      </c>
    </row>
    <row r="99" spans="1:21" x14ac:dyDescent="0.5">
      <c r="A99" s="1" t="s">
        <v>58</v>
      </c>
      <c r="C99" s="2">
        <v>0</v>
      </c>
      <c r="E99" s="2">
        <v>67439608367</v>
      </c>
      <c r="G99" s="2">
        <v>0</v>
      </c>
      <c r="I99" s="2">
        <v>67439608367</v>
      </c>
      <c r="K99" s="6">
        <v>1.860315314215789E-2</v>
      </c>
      <c r="M99" s="2">
        <v>0</v>
      </c>
      <c r="O99" s="2">
        <f>VLOOKUP(A99,'درآمد ناشی از تغییر قیمت اوراق '!A:Q,17,0)</f>
        <v>220294954864</v>
      </c>
      <c r="Q99" s="2">
        <v>0</v>
      </c>
      <c r="S99" s="2">
        <v>220294954864</v>
      </c>
      <c r="U99" s="6">
        <f t="shared" si="1"/>
        <v>2.7186928359460863E-2</v>
      </c>
    </row>
    <row r="100" spans="1:21" x14ac:dyDescent="0.5">
      <c r="A100" s="1" t="s">
        <v>64</v>
      </c>
      <c r="C100" s="2">
        <v>0</v>
      </c>
      <c r="E100" s="2">
        <v>122409515500</v>
      </c>
      <c r="G100" s="2">
        <v>0</v>
      </c>
      <c r="I100" s="2">
        <v>122409515500</v>
      </c>
      <c r="K100" s="6">
        <v>3.3766550815531517E-2</v>
      </c>
      <c r="M100" s="2">
        <v>0</v>
      </c>
      <c r="O100" s="2">
        <f>VLOOKUP(A100,'درآمد ناشی از تغییر قیمت اوراق '!A:Q,17,0)</f>
        <v>251978169795</v>
      </c>
      <c r="Q100" s="2">
        <v>0</v>
      </c>
      <c r="S100" s="2">
        <v>251978169795</v>
      </c>
      <c r="U100" s="6">
        <f t="shared" si="1"/>
        <v>3.1097001084722627E-2</v>
      </c>
    </row>
    <row r="101" spans="1:21" x14ac:dyDescent="0.5">
      <c r="A101" s="1" t="s">
        <v>67</v>
      </c>
      <c r="C101" s="2">
        <v>0</v>
      </c>
      <c r="E101" s="2">
        <v>807488561</v>
      </c>
      <c r="G101" s="2">
        <v>0</v>
      </c>
      <c r="I101" s="2">
        <v>807488561</v>
      </c>
      <c r="K101" s="6">
        <v>2.2274496730580491E-4</v>
      </c>
      <c r="M101" s="2">
        <v>0</v>
      </c>
      <c r="O101" s="2">
        <f>VLOOKUP(A101,'درآمد ناشی از تغییر قیمت اوراق '!A:Q,17,0)</f>
        <v>177013855</v>
      </c>
      <c r="Q101" s="2">
        <v>0</v>
      </c>
      <c r="S101" s="2">
        <v>177013855</v>
      </c>
      <c r="U101" s="6">
        <f t="shared" si="1"/>
        <v>2.1845543387446105E-5</v>
      </c>
    </row>
    <row r="102" spans="1:21" x14ac:dyDescent="0.5">
      <c r="A102" s="1" t="s">
        <v>40</v>
      </c>
      <c r="C102" s="2">
        <v>0</v>
      </c>
      <c r="E102" s="2">
        <v>22081488600</v>
      </c>
      <c r="G102" s="2">
        <v>0</v>
      </c>
      <c r="I102" s="2">
        <v>22081488600</v>
      </c>
      <c r="K102" s="6">
        <v>6.0911580594768377E-3</v>
      </c>
      <c r="M102" s="2">
        <v>0</v>
      </c>
      <c r="O102" s="2">
        <f>VLOOKUP(A102,'درآمد ناشی از تغییر قیمت اوراق '!A:Q,17,0)</f>
        <v>77141733314</v>
      </c>
      <c r="Q102" s="2">
        <v>0</v>
      </c>
      <c r="S102" s="2">
        <v>77141733314</v>
      </c>
      <c r="U102" s="6">
        <f t="shared" si="1"/>
        <v>9.5201761584921343E-3</v>
      </c>
    </row>
    <row r="103" spans="1:21" x14ac:dyDescent="0.5">
      <c r="A103" s="1" t="s">
        <v>80</v>
      </c>
      <c r="C103" s="2">
        <v>0</v>
      </c>
      <c r="E103" s="2">
        <v>21877172644</v>
      </c>
      <c r="G103" s="2">
        <v>0</v>
      </c>
      <c r="I103" s="2">
        <v>21877172644</v>
      </c>
      <c r="K103" s="6">
        <v>6.0347976933523761E-3</v>
      </c>
      <c r="M103" s="2">
        <v>0</v>
      </c>
      <c r="O103" s="2">
        <f>VLOOKUP(A103,'درآمد ناشی از تغییر قیمت اوراق '!A:Q,17,0)</f>
        <v>47666982575</v>
      </c>
      <c r="Q103" s="2">
        <v>0</v>
      </c>
      <c r="S103" s="2">
        <v>47666982575</v>
      </c>
      <c r="U103" s="6">
        <f t="shared" si="1"/>
        <v>5.8826532871723508E-3</v>
      </c>
    </row>
    <row r="104" spans="1:21" x14ac:dyDescent="0.5">
      <c r="A104" s="1" t="s">
        <v>31</v>
      </c>
      <c r="C104" s="2">
        <v>0</v>
      </c>
      <c r="E104" s="2">
        <v>17099243440</v>
      </c>
      <c r="G104" s="2">
        <v>0</v>
      </c>
      <c r="I104" s="2">
        <v>17099243440</v>
      </c>
      <c r="K104" s="6">
        <v>4.7168103734868874E-3</v>
      </c>
      <c r="M104" s="2">
        <v>0</v>
      </c>
      <c r="O104" s="2">
        <f>VLOOKUP(A104,'درآمد ناشی از تغییر قیمت اوراق '!A:Q,17,0)</f>
        <v>49993367857</v>
      </c>
      <c r="Q104" s="2">
        <v>0</v>
      </c>
      <c r="S104" s="2">
        <v>49993367857</v>
      </c>
      <c r="U104" s="6">
        <f t="shared" si="1"/>
        <v>6.1697559583945953E-3</v>
      </c>
    </row>
    <row r="105" spans="1:21" x14ac:dyDescent="0.5">
      <c r="A105" s="1" t="s">
        <v>83</v>
      </c>
      <c r="C105" s="2">
        <v>0</v>
      </c>
      <c r="E105" s="2">
        <v>4608485054</v>
      </c>
      <c r="G105" s="2">
        <v>0</v>
      </c>
      <c r="I105" s="2">
        <v>4608485054</v>
      </c>
      <c r="K105" s="6">
        <v>1.2712463089399981E-3</v>
      </c>
      <c r="M105" s="2">
        <v>0</v>
      </c>
      <c r="O105" s="2">
        <f>VLOOKUP(A105,'درآمد ناشی از تغییر قیمت اوراق '!A:Q,17,0)</f>
        <v>4608485054</v>
      </c>
      <c r="Q105" s="2">
        <v>0</v>
      </c>
      <c r="S105" s="2">
        <v>4608485054</v>
      </c>
      <c r="U105" s="6">
        <f t="shared" si="1"/>
        <v>5.6874000172220363E-4</v>
      </c>
    </row>
    <row r="106" spans="1:21" x14ac:dyDescent="0.5">
      <c r="A106" s="1" t="s">
        <v>16</v>
      </c>
      <c r="C106" s="2">
        <v>0</v>
      </c>
      <c r="E106" s="2">
        <v>53586955920</v>
      </c>
      <c r="G106" s="2">
        <v>0</v>
      </c>
      <c r="I106" s="2">
        <v>53586955920</v>
      </c>
      <c r="K106" s="6">
        <v>1.4781911869607289E-2</v>
      </c>
      <c r="M106" s="2">
        <v>0</v>
      </c>
      <c r="O106" s="2">
        <f>VLOOKUP(A106,'درآمد ناشی از تغییر قیمت اوراق '!A:Q,17,0)</f>
        <v>118861886991</v>
      </c>
      <c r="Q106" s="2">
        <v>0</v>
      </c>
      <c r="S106" s="2">
        <v>118861886991</v>
      </c>
      <c r="U106" s="6">
        <f t="shared" si="1"/>
        <v>1.4668922437600188E-2</v>
      </c>
    </row>
    <row r="107" spans="1:21" x14ac:dyDescent="0.5">
      <c r="A107" s="1" t="s">
        <v>29</v>
      </c>
      <c r="C107" s="2">
        <v>0</v>
      </c>
      <c r="E107" s="2">
        <v>4691720175</v>
      </c>
      <c r="G107" s="2">
        <v>0</v>
      </c>
      <c r="I107" s="2">
        <v>4691720175</v>
      </c>
      <c r="K107" s="6">
        <v>1.2942066395270711E-3</v>
      </c>
      <c r="M107" s="2">
        <v>0</v>
      </c>
      <c r="O107" s="2">
        <f>VLOOKUP(A107,'درآمد ناشی از تغییر قیمت اوراق '!A:Q,17,0)</f>
        <v>23872531557</v>
      </c>
      <c r="Q107" s="2">
        <v>0</v>
      </c>
      <c r="S107" s="2">
        <v>23872531557</v>
      </c>
      <c r="U107" s="6">
        <f t="shared" si="1"/>
        <v>2.946144661369133E-3</v>
      </c>
    </row>
    <row r="108" spans="1:21" x14ac:dyDescent="0.5">
      <c r="A108" s="1" t="s">
        <v>15</v>
      </c>
      <c r="C108" s="2">
        <v>0</v>
      </c>
      <c r="E108" s="2">
        <v>8829614677</v>
      </c>
      <c r="G108" s="2">
        <v>0</v>
      </c>
      <c r="I108" s="2">
        <v>8829614677</v>
      </c>
      <c r="K108" s="6">
        <v>2.4356409830940257E-3</v>
      </c>
      <c r="M108" s="2">
        <v>0</v>
      </c>
      <c r="O108" s="2">
        <f>VLOOKUP(A108,'درآمد ناشی از تغییر قیمت اوراق '!A:Q,17,0)</f>
        <v>15911225260</v>
      </c>
      <c r="Q108" s="2">
        <v>0</v>
      </c>
      <c r="S108" s="2">
        <v>15911225260</v>
      </c>
      <c r="U108" s="6">
        <f t="shared" si="1"/>
        <v>1.9636279982985423E-3</v>
      </c>
    </row>
    <row r="109" spans="1:21" x14ac:dyDescent="0.5">
      <c r="A109" s="1" t="s">
        <v>47</v>
      </c>
      <c r="C109" s="2">
        <v>0</v>
      </c>
      <c r="E109" s="2">
        <v>11898748202</v>
      </c>
      <c r="G109" s="2">
        <v>0</v>
      </c>
      <c r="I109" s="2">
        <v>11898748202</v>
      </c>
      <c r="K109" s="6">
        <v>3.2822586067996263E-3</v>
      </c>
      <c r="M109" s="2">
        <v>0</v>
      </c>
      <c r="O109" s="2">
        <f>VLOOKUP(A109,'درآمد ناشی از تغییر قیمت اوراق '!A:Q,17,0)</f>
        <v>135647034445</v>
      </c>
      <c r="Q109" s="2">
        <v>0</v>
      </c>
      <c r="S109" s="2">
        <v>135647034445</v>
      </c>
      <c r="U109" s="6">
        <f t="shared" si="1"/>
        <v>1.6740402474973746E-2</v>
      </c>
    </row>
    <row r="110" spans="1:21" x14ac:dyDescent="0.5">
      <c r="A110" s="1" t="s">
        <v>48</v>
      </c>
      <c r="C110" s="2">
        <v>0</v>
      </c>
      <c r="E110" s="2">
        <v>74608518929</v>
      </c>
      <c r="G110" s="2">
        <v>0</v>
      </c>
      <c r="I110" s="2">
        <v>74608518929</v>
      </c>
      <c r="K110" s="6">
        <v>2.058069044221994E-2</v>
      </c>
      <c r="M110" s="2">
        <v>0</v>
      </c>
      <c r="O110" s="2">
        <f>VLOOKUP(A110,'درآمد ناشی از تغییر قیمت اوراق '!A:Q,17,0)</f>
        <v>58157899304</v>
      </c>
      <c r="Q110" s="2">
        <v>0</v>
      </c>
      <c r="S110" s="2">
        <v>58157899384</v>
      </c>
      <c r="U110" s="6">
        <f t="shared" si="1"/>
        <v>7.1773529496654206E-3</v>
      </c>
    </row>
    <row r="111" spans="1:21" x14ac:dyDescent="0.5">
      <c r="A111" s="1" t="s">
        <v>42</v>
      </c>
      <c r="C111" s="2">
        <v>0</v>
      </c>
      <c r="E111" s="2">
        <v>565599684</v>
      </c>
      <c r="G111" s="2">
        <v>0</v>
      </c>
      <c r="I111" s="2">
        <v>565599684</v>
      </c>
      <c r="K111" s="6">
        <v>1.5602014592594777E-4</v>
      </c>
      <c r="M111" s="2">
        <v>0</v>
      </c>
      <c r="O111" s="2">
        <f>VLOOKUP(A111,'درآمد ناشی از تغییر قیمت اوراق '!A:Q,17,0)</f>
        <v>3302329923</v>
      </c>
      <c r="Q111" s="2">
        <v>0</v>
      </c>
      <c r="S111" s="2">
        <v>3302329923</v>
      </c>
      <c r="U111" s="6">
        <f t="shared" si="1"/>
        <v>4.0754545237466327E-4</v>
      </c>
    </row>
    <row r="112" spans="1:21" ht="22.5" thickBot="1" x14ac:dyDescent="0.55000000000000004">
      <c r="C112" s="5">
        <f>SUM(C8:C111)</f>
        <v>11040451834</v>
      </c>
      <c r="E112" s="5">
        <f>SUM(E8:E111)</f>
        <v>3593776116406</v>
      </c>
      <c r="G112" s="5">
        <f>SUM(G8:G111)</f>
        <v>20354275200</v>
      </c>
      <c r="I112" s="5">
        <f>SUM(I8:I111)</f>
        <v>3625170843440</v>
      </c>
      <c r="K112" s="7">
        <f>SUM(K8:K111)</f>
        <v>1.0000000000000002</v>
      </c>
      <c r="M112" s="5">
        <f>SUM(M8:M111)</f>
        <v>70531569487</v>
      </c>
      <c r="O112" s="5">
        <f>SUM(O8:O111)</f>
        <v>7156004547077</v>
      </c>
      <c r="Q112" s="5">
        <f>SUM(Q8:Q111)</f>
        <v>876437192936</v>
      </c>
      <c r="S112" s="5">
        <f>SUM(S8:S111)</f>
        <v>8102973309500</v>
      </c>
      <c r="U112" s="7">
        <f>SUM(U8:U111)</f>
        <v>0.99999999999999978</v>
      </c>
    </row>
    <row r="113" ht="22.5" thickTop="1" x14ac:dyDescent="0.5"/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تاییدیه</vt:lpstr>
      <vt:lpstr>سهام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Abbas Akrami</dc:creator>
  <cp:lastModifiedBy>Yasin Gadari</cp:lastModifiedBy>
  <dcterms:created xsi:type="dcterms:W3CDTF">2020-06-24T13:55:47Z</dcterms:created>
  <dcterms:modified xsi:type="dcterms:W3CDTF">2020-06-30T13:19:42Z</dcterms:modified>
</cp:coreProperties>
</file>