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hayori\پرتفوی\پرتفوی اردیبهشت\"/>
    </mc:Choice>
  </mc:AlternateContent>
  <xr:revisionPtr revIDLastSave="0" documentId="13_ncr:1_{248476CA-483C-466A-92B1-E8DAF7BE6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</workbook>
</file>

<file path=xl/calcChain.xml><?xml version="1.0" encoding="utf-8"?>
<calcChain xmlns="http://schemas.openxmlformats.org/spreadsheetml/2006/main">
  <c r="Q9" i="12" l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8" i="12"/>
  <c r="Y55" i="1"/>
  <c r="C11" i="15"/>
  <c r="E7" i="15" s="1"/>
  <c r="G11" i="15"/>
  <c r="E10" i="14"/>
  <c r="C10" i="14"/>
  <c r="G8" i="13"/>
  <c r="E10" i="13"/>
  <c r="G9" i="13" s="1"/>
  <c r="G10" i="13" s="1"/>
  <c r="I10" i="13"/>
  <c r="K9" i="13" s="1"/>
  <c r="C33" i="12"/>
  <c r="Q33" i="12"/>
  <c r="O33" i="12"/>
  <c r="M33" i="12"/>
  <c r="K33" i="12"/>
  <c r="G33" i="12"/>
  <c r="E33" i="12"/>
  <c r="I33" i="12" l="1"/>
  <c r="K8" i="13"/>
  <c r="K10" i="13" s="1"/>
  <c r="E10" i="15"/>
  <c r="E9" i="15"/>
  <c r="E8" i="15"/>
  <c r="E11" i="15" l="1"/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" i="11"/>
  <c r="G82" i="11"/>
  <c r="E82" i="11"/>
  <c r="C82" i="11"/>
  <c r="Q82" i="11"/>
  <c r="O82" i="11"/>
  <c r="M82" i="11"/>
  <c r="I72" i="10"/>
  <c r="G72" i="10"/>
  <c r="E72" i="10"/>
  <c r="M72" i="10"/>
  <c r="N72" i="10"/>
  <c r="O72" i="10"/>
  <c r="P72" i="10"/>
  <c r="Q72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E73" i="9"/>
  <c r="G73" i="9"/>
  <c r="M73" i="9"/>
  <c r="O73" i="9"/>
  <c r="S18" i="8"/>
  <c r="O18" i="8"/>
  <c r="Q18" i="8"/>
  <c r="K42" i="11" l="1"/>
  <c r="U68" i="11"/>
  <c r="U24" i="11"/>
  <c r="K73" i="11"/>
  <c r="K57" i="11"/>
  <c r="K41" i="11"/>
  <c r="K25" i="11"/>
  <c r="K9" i="11"/>
  <c r="U67" i="11"/>
  <c r="U51" i="11"/>
  <c r="U35" i="11"/>
  <c r="U19" i="11"/>
  <c r="K66" i="11"/>
  <c r="K18" i="11"/>
  <c r="U52" i="11"/>
  <c r="K80" i="11"/>
  <c r="K64" i="11"/>
  <c r="K48" i="11"/>
  <c r="K32" i="11"/>
  <c r="K16" i="11"/>
  <c r="U74" i="11"/>
  <c r="U58" i="11"/>
  <c r="U42" i="11"/>
  <c r="U26" i="11"/>
  <c r="U14" i="11"/>
  <c r="U10" i="11"/>
  <c r="K54" i="11"/>
  <c r="K38" i="11"/>
  <c r="U76" i="11"/>
  <c r="U64" i="11"/>
  <c r="U20" i="11"/>
  <c r="K79" i="11"/>
  <c r="K67" i="11"/>
  <c r="K63" i="11"/>
  <c r="K51" i="11"/>
  <c r="K47" i="11"/>
  <c r="K35" i="11"/>
  <c r="K31" i="11"/>
  <c r="K19" i="11"/>
  <c r="K15" i="11"/>
  <c r="U77" i="11"/>
  <c r="U73" i="11"/>
  <c r="U61" i="11"/>
  <c r="U57" i="11"/>
  <c r="U45" i="11"/>
  <c r="U41" i="11"/>
  <c r="U29" i="11"/>
  <c r="U25" i="11"/>
  <c r="U13" i="11"/>
  <c r="U9" i="11"/>
  <c r="S82" i="11"/>
  <c r="U56" i="11" s="1"/>
  <c r="I82" i="11"/>
  <c r="K74" i="11" s="1"/>
  <c r="I73" i="9"/>
  <c r="Q73" i="9"/>
  <c r="U30" i="11" l="1"/>
  <c r="U46" i="11"/>
  <c r="U62" i="11"/>
  <c r="U78" i="11"/>
  <c r="K20" i="11"/>
  <c r="K36" i="11"/>
  <c r="K52" i="11"/>
  <c r="K68" i="11"/>
  <c r="U16" i="11"/>
  <c r="U60" i="11"/>
  <c r="K34" i="11"/>
  <c r="K78" i="11"/>
  <c r="U23" i="11"/>
  <c r="U39" i="11"/>
  <c r="U55" i="11"/>
  <c r="U71" i="11"/>
  <c r="K13" i="11"/>
  <c r="K29" i="11"/>
  <c r="K45" i="11"/>
  <c r="K61" i="11"/>
  <c r="K77" i="11"/>
  <c r="U36" i="11"/>
  <c r="K10" i="11"/>
  <c r="K50" i="11"/>
  <c r="U17" i="11"/>
  <c r="U33" i="11"/>
  <c r="U49" i="11"/>
  <c r="U65" i="11"/>
  <c r="U81" i="11"/>
  <c r="K23" i="11"/>
  <c r="K39" i="11"/>
  <c r="K55" i="11"/>
  <c r="K71" i="11"/>
  <c r="U32" i="11"/>
  <c r="K14" i="11"/>
  <c r="K70" i="11"/>
  <c r="U18" i="11"/>
  <c r="U34" i="11"/>
  <c r="U50" i="11"/>
  <c r="U66" i="11"/>
  <c r="U8" i="11"/>
  <c r="K24" i="11"/>
  <c r="K40" i="11"/>
  <c r="K56" i="11"/>
  <c r="K72" i="11"/>
  <c r="U28" i="11"/>
  <c r="U72" i="11"/>
  <c r="K46" i="11"/>
  <c r="U11" i="11"/>
  <c r="U27" i="11"/>
  <c r="U43" i="11"/>
  <c r="U59" i="11"/>
  <c r="U75" i="11"/>
  <c r="K17" i="11"/>
  <c r="K33" i="11"/>
  <c r="K49" i="11"/>
  <c r="K65" i="11"/>
  <c r="K81" i="11"/>
  <c r="U44" i="11"/>
  <c r="K22" i="11"/>
  <c r="K62" i="11"/>
  <c r="U21" i="11"/>
  <c r="U37" i="11"/>
  <c r="U53" i="11"/>
  <c r="U69" i="11"/>
  <c r="K11" i="11"/>
  <c r="K27" i="11"/>
  <c r="K43" i="11"/>
  <c r="K59" i="11"/>
  <c r="K75" i="11"/>
  <c r="U48" i="11"/>
  <c r="K26" i="11"/>
  <c r="K8" i="11"/>
  <c r="U22" i="11"/>
  <c r="U38" i="11"/>
  <c r="U54" i="11"/>
  <c r="U70" i="11"/>
  <c r="K12" i="11"/>
  <c r="K28" i="11"/>
  <c r="K44" i="11"/>
  <c r="K60" i="11"/>
  <c r="K76" i="11"/>
  <c r="U40" i="11"/>
  <c r="U80" i="11"/>
  <c r="K58" i="11"/>
  <c r="U15" i="11"/>
  <c r="U31" i="11"/>
  <c r="U47" i="11"/>
  <c r="U63" i="11"/>
  <c r="U79" i="11"/>
  <c r="K21" i="11"/>
  <c r="K37" i="11"/>
  <c r="K53" i="11"/>
  <c r="K69" i="11"/>
  <c r="U12" i="11"/>
  <c r="K30" i="11"/>
  <c r="I18" i="8"/>
  <c r="K18" i="8"/>
  <c r="M18" i="8"/>
  <c r="S13" i="7"/>
  <c r="Q13" i="7"/>
  <c r="O13" i="7"/>
  <c r="M13" i="7"/>
  <c r="K13" i="7"/>
  <c r="I13" i="7"/>
  <c r="S10" i="6"/>
  <c r="Q10" i="6"/>
  <c r="O10" i="6"/>
  <c r="M10" i="6"/>
  <c r="K10" i="6"/>
  <c r="K9" i="4"/>
  <c r="AK28" i="3"/>
  <c r="Q28" i="3"/>
  <c r="S28" i="3"/>
  <c r="W28" i="3"/>
  <c r="AA28" i="3"/>
  <c r="AG28" i="3"/>
  <c r="AI28" i="3"/>
  <c r="G55" i="1"/>
  <c r="E55" i="1"/>
  <c r="K55" i="1"/>
  <c r="O55" i="1"/>
  <c r="U55" i="1"/>
  <c r="W55" i="1"/>
  <c r="K82" i="11" l="1"/>
  <c r="U82" i="11"/>
</calcChain>
</file>

<file path=xl/sharedStrings.xml><?xml version="1.0" encoding="utf-8"?>
<sst xmlns="http://schemas.openxmlformats.org/spreadsheetml/2006/main" count="812" uniqueCount="242">
  <si>
    <t>صندوق سرمایه‌گذاری مشترک امید توسعه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</si>
  <si>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</si>
  <si>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</si>
  <si>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</si>
  <si>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</si>
  <si>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</si>
  <si>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</si>
  <si>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</si>
  <si>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</si>
  <si>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</si>
  <si>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</si>
  <si>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</si>
  <si>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</si>
  <si>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</si>
  <si>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</si>
  <si>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</si>
  <si>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</si>
  <si>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</si>
  <si>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</si>
  <si>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</si>
  <si>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امیرکبیر</t>
  </si>
  <si>
    <t>پتروشیمی پردیس</t>
  </si>
  <si>
    <t>پتروشیمی جم</t>
  </si>
  <si>
    <t>پتروشیمی زاگرس</t>
  </si>
  <si>
    <t>تامین سرمایه لوتوس پارسیان</t>
  </si>
  <si>
    <t>تامین سرمایه نوین</t>
  </si>
  <si>
    <t>توسعه معدنی و صنعتی صبانور</t>
  </si>
  <si>
    <t>توسعه‌معادن‌وفلزات‌</t>
  </si>
  <si>
    <t>ح . توسعه‌معادن‌وفلزات‌</t>
  </si>
  <si>
    <t>ح . گلتاش‌</t>
  </si>
  <si>
    <t>ح . معدنی و صنعتی گل گهر</t>
  </si>
  <si>
    <t>داروپخش‌ (هلدینگ‌</t>
  </si>
  <si>
    <t>دریایی و کشتیرانی خط دریابندر</t>
  </si>
  <si>
    <t>زرین معدن آسیا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</si>
  <si>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</si>
  <si>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</si>
  <si>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</si>
  <si>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</si>
  <si>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</si>
  <si>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</si>
  <si>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</si>
  <si>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</si>
  <si>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</si>
  <si>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</si>
  <si>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</si>
  <si>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</si>
  <si>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</si>
  <si>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</si>
  <si>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</si>
  <si>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</si>
  <si>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</si>
  <si>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</si>
  <si>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</si>
  <si>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فولاد کاوه جنوب کیش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</si>
  <si>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</si>
  <si>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</si>
  <si>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</si>
  <si>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</si>
  <si>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</si>
  <si>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</si>
  <si>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</si>
  <si>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گسترش صنایع روی ایرانیان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</si>
  <si>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</si>
  <si>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</si>
  <si>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</si>
  <si>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</si>
  <si>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</si>
  <si>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</si>
  <si>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</si>
  <si>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</si>
  <si>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</si>
  <si>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</si>
  <si>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</si>
  <si>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</si>
  <si>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</si>
  <si>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</si>
  <si>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</si>
  <si>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</si>
  <si>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</si>
  <si>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</si>
  <si>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</si>
  <si>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</si>
  <si>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</si>
  <si>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</si>
  <si>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</si>
  <si>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</si>
  <si>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</si>
  <si>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</si>
  <si>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</si>
  <si>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</si>
  <si>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</si>
  <si>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</si>
  <si>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</si>
  <si>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</si>
  <si>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</si>
  <si>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</si>
  <si>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</si>
  <si>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</si>
  <si>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</si>
  <si>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</si>
  <si>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</si>
  <si>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</si>
  <si>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</si>
  <si>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</si>
  <si>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</si>
  <si>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</si>
  <si>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</si>
  <si>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</si>
  <si>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</si>
  <si>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</si>
  <si>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</si>
  <si>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</si>
  <si>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</si>
  <si>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</si>
  <si>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</si>
  <si>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</si>
  <si>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</si>
  <si>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</si>
  <si>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</si>
  <si>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</si>
  <si>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</si>
  <si>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</si>
  <si>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</si>
  <si>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</si>
  <si>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</si>
  <si>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</si>
  <si>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0009</t>
  </si>
  <si>
    <t>1399/06/12</t>
  </si>
  <si>
    <t>1400/09/12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</si>
  <si>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</si>
  <si>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</si>
  <si>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</si>
  <si>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</si>
  <si>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</si>
  <si>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-19.85%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</si>
  <si>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</si>
  <si>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</si>
  <si>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</si>
  <si>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</si>
  <si>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</si>
  <si>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</si>
  <si>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</si>
  <si>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</si>
  <si>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</si>
  <si>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</si>
  <si>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</si>
  <si>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</si>
  <si>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</si>
  <si>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</si>
  <si>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</si>
  <si>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</si>
  <si>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</si>
  <si>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</si>
  <si>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</si>
  <si>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</si>
  <si>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</si>
  <si>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</si>
  <si>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</si>
  <si>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</si>
  <si>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</si>
  <si>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</si>
  <si>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</si>
  <si>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</si>
  <si>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</si>
  <si>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</si>
  <si>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</si>
  <si>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</si>
  <si>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</si>
  <si>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</si>
  <si>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</si>
  <si>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</si>
  <si>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1399/11/28</t>
  </si>
  <si>
    <t>1399/10/30</t>
  </si>
  <si>
    <t>1399/09/25</t>
  </si>
  <si>
    <t>صنایع پتروشیمی خلیج فارس</t>
  </si>
  <si>
    <t>1399/07/30</t>
  </si>
  <si>
    <t>1399/12/16</t>
  </si>
  <si>
    <t>1400/01/25</t>
  </si>
  <si>
    <t>1399/12/20</t>
  </si>
  <si>
    <t>بهای فروش</t>
  </si>
  <si>
    <t>ارزش دفتری</t>
  </si>
  <si>
    <t>سود و زیان ناشی از تغییر قیمت</t>
  </si>
  <si>
    <t>سود و زیان ناشی از فروش</t>
  </si>
  <si>
    <t>ح .فروشگاه زنجیره ای افق کوروش</t>
  </si>
  <si>
    <t>تامین سرمایه بانک ملت</t>
  </si>
  <si>
    <t>ح . تامین سرمایه نوین</t>
  </si>
  <si>
    <t>تراکتورسازی‌ایران‌</t>
  </si>
  <si>
    <t>سیمان‌ خزر</t>
  </si>
  <si>
    <t>ح. سرمایه گذاری نیروگاهی ایران</t>
  </si>
  <si>
    <t>پالایش نفت تهران</t>
  </si>
  <si>
    <t>بیمه پارسیان</t>
  </si>
  <si>
    <t>صنایع چوب خزر کاسپین</t>
  </si>
  <si>
    <t>شیرپاستوریزه پگاه گیلان</t>
  </si>
  <si>
    <t>کیمیدارو</t>
  </si>
  <si>
    <t>سرمایه گذاری مالی سپهرصادرات</t>
  </si>
  <si>
    <t>ح . سرمایه گذاری صبا تامین</t>
  </si>
  <si>
    <t>ح . سرمایه‌گذاری‌ سپه‌</t>
  </si>
  <si>
    <t>سکه تمام بهارتحویلی 1روزه رفاه</t>
  </si>
  <si>
    <t>مدیریت سرمایه گذاری کوثربهمن</t>
  </si>
  <si>
    <t>سکه تمام بهارتحویل1روزه صادرات</t>
  </si>
  <si>
    <t>شرکت آهن و فولاد ارفع</t>
  </si>
  <si>
    <t>ح . فولاد خراسان</t>
  </si>
  <si>
    <t>تهیه توزیع غذای دنا آفرین فدک</t>
  </si>
  <si>
    <t>کشاورزی و دامپروری ملارد شیر</t>
  </si>
  <si>
    <t>ح . پتروشیمی جم</t>
  </si>
  <si>
    <t>پتروشیمی بوعلی سینا</t>
  </si>
  <si>
    <t>س. نفت و گاز و پتروشیمی تأمین</t>
  </si>
  <si>
    <t>پتروشیمی غدیر</t>
  </si>
  <si>
    <t>توسعه و عمران امید</t>
  </si>
  <si>
    <t>ح . سرمایه گذاری صدرتامین</t>
  </si>
  <si>
    <t>توسعه‌ معادن‌ روی‌ ایران‌</t>
  </si>
  <si>
    <t>بانک صادرات ایران</t>
  </si>
  <si>
    <t>بانک  آینده</t>
  </si>
  <si>
    <t>سپیدار سیستم آسیا</t>
  </si>
  <si>
    <t>اسنادخزانه-م4بودجه97-991022</t>
  </si>
  <si>
    <t>اسنادخزانه-م16بودجه98-010503</t>
  </si>
  <si>
    <t>اسنادخزانه-م3بودجه97-990721</t>
  </si>
  <si>
    <t>اسنادخزانه-م14بودجه98-010318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</si>
  <si>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</si>
  <si>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</si>
  <si>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</si>
  <si>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</si>
  <si>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</si>
  <si>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</si>
  <si>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</si>
  <si>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</si>
  <si>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</si>
  <si>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</si>
  <si>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</si>
  <si>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</si>
  <si>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</si>
  <si>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</si>
  <si>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</si>
  <si>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</si>
  <si>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1400/02/01</t>
  </si>
  <si>
    <t xml:space="preserve">جلوگیری از نوسانات ناگهانی  </t>
  </si>
  <si>
    <t>-</t>
  </si>
  <si>
    <t>شرکت سرمایه گذاری توسعه معادن و فلزات</t>
  </si>
  <si>
    <t>1399/04/19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</si>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</sst>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3" fillId="0" borderId="0" xfId="0" applyFont="1" applyAlignment="1">
      <alignment horizontal="right"/>
    </xf>
    <xf numFmtId="37" fontId="3" fillId="0" borderId="2" xfId="0" applyNumberFormat="1" applyFont="1" applyBorder="1"/>
    <xf numFmtId="164" fontId="3" fillId="0" borderId="0" xfId="1" applyNumberFormat="1" applyFont="1"/>
    <xf numFmtId="37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Fill="1"/>
    <xf numFmtId="0" fontId="5" fillId="0" borderId="0" xfId="0" applyFont="1"/>
    <xf numFmtId="37" fontId="3" fillId="0" borderId="0" xfId="0" applyNumberFormat="1" applyFont="1" applyAlignment="1">
      <alignment horizontal="right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EE12114-47A5-4303-BED1-0C3968C45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11B8-1F76-4244-BB3B-DA1DC9D0D374}">
  <dimension ref="A1"/>
  <sheetViews>
    <sheetView rightToLeft="1" tabSelected="1" view="pageBreakPreview" zoomScale="60" zoomScaleNormal="100" workbookViewId="0">
      <selection activeCell="L16" sqref="L1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161925</xdr:rowOff>
              </to>
            </anchor>
          </objectPr>
        </oleObject>
      </mc:Choice>
      <mc:Fallback>
        <oleObject progId="Document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1"/>
  <sheetViews>
    <sheetView rightToLeft="1" topLeftCell="A67" workbookViewId="0">
      <selection activeCell="Q74" sqref="Q74:Q78"/>
    </sheetView>
  </sheetViews>
  <sheetFormatPr defaultRowHeight="24" x14ac:dyDescent="0.55000000000000004"/>
  <cols>
    <col min="1" max="1" width="39.5703125" style="2" bestFit="1" customWidth="1"/>
    <col min="2" max="2" width="1" style="2" customWidth="1"/>
    <col min="3" max="3" width="12.5703125" style="2" bestFit="1" customWidth="1"/>
    <col min="4" max="4" width="1" style="2" customWidth="1"/>
    <col min="5" max="5" width="17.42578125" style="2" bestFit="1" customWidth="1"/>
    <col min="6" max="6" width="1" style="2" customWidth="1"/>
    <col min="7" max="7" width="17.42578125" style="2" bestFit="1" customWidth="1"/>
    <col min="8" max="8" width="1" style="2" customWidth="1"/>
    <col min="9" max="9" width="29.7109375" style="2" bestFit="1" customWidth="1"/>
    <col min="10" max="10" width="1" style="2" customWidth="1"/>
    <col min="11" max="11" width="12.5703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2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 x14ac:dyDescent="0.55000000000000004">
      <c r="A6" s="26" t="s">
        <v>3</v>
      </c>
      <c r="C6" s="24" t="s">
        <v>153</v>
      </c>
      <c r="D6" s="24" t="s">
        <v>153</v>
      </c>
      <c r="E6" s="24" t="s">
        <v>153</v>
      </c>
      <c r="F6" s="24" t="s">
        <v>153</v>
      </c>
      <c r="G6" s="24" t="s">
        <v>153</v>
      </c>
      <c r="H6" s="24" t="s">
        <v>153</v>
      </c>
      <c r="I6" s="24" t="s">
        <v>153</v>
      </c>
      <c r="K6" s="24" t="s">
        <v>154</v>
      </c>
      <c r="L6" s="24" t="s">
        <v>154</v>
      </c>
      <c r="M6" s="24" t="s">
        <v>154</v>
      </c>
      <c r="N6" s="24" t="s">
        <v>154</v>
      </c>
      <c r="O6" s="24" t="s">
        <v>154</v>
      </c>
      <c r="P6" s="24" t="s">
        <v>154</v>
      </c>
      <c r="Q6" s="24" t="s">
        <v>154</v>
      </c>
    </row>
    <row r="7" spans="1:17" ht="24.75" x14ac:dyDescent="0.55000000000000004">
      <c r="A7" s="24" t="s">
        <v>3</v>
      </c>
      <c r="C7" s="24" t="s">
        <v>7</v>
      </c>
      <c r="E7" s="24" t="s">
        <v>179</v>
      </c>
      <c r="G7" s="24" t="s">
        <v>180</v>
      </c>
      <c r="I7" s="24" t="s">
        <v>182</v>
      </c>
      <c r="K7" s="24" t="s">
        <v>7</v>
      </c>
      <c r="M7" s="24" t="s">
        <v>179</v>
      </c>
      <c r="O7" s="24" t="s">
        <v>180</v>
      </c>
      <c r="Q7" s="24" t="s">
        <v>182</v>
      </c>
    </row>
    <row r="8" spans="1:17" x14ac:dyDescent="0.55000000000000004">
      <c r="A8" s="2" t="s">
        <v>24</v>
      </c>
      <c r="C8" s="6">
        <v>90000</v>
      </c>
      <c r="D8" s="6"/>
      <c r="E8" s="6">
        <v>832417494</v>
      </c>
      <c r="F8" s="6"/>
      <c r="G8" s="6">
        <v>1314233497</v>
      </c>
      <c r="H8" s="6"/>
      <c r="I8" s="6">
        <v>-481816003</v>
      </c>
      <c r="J8" s="6"/>
      <c r="K8" s="6">
        <v>13385099</v>
      </c>
      <c r="L8" s="6"/>
      <c r="M8" s="6">
        <v>161520639322</v>
      </c>
      <c r="N8" s="6"/>
      <c r="O8" s="6">
        <v>195457172716</v>
      </c>
      <c r="P8" s="6"/>
      <c r="Q8" s="6">
        <v>-33936533394</v>
      </c>
    </row>
    <row r="9" spans="1:17" x14ac:dyDescent="0.55000000000000004">
      <c r="A9" s="2" t="s">
        <v>45</v>
      </c>
      <c r="C9" s="6">
        <v>3600000</v>
      </c>
      <c r="D9" s="6"/>
      <c r="E9" s="6">
        <v>83407754114</v>
      </c>
      <c r="F9" s="6"/>
      <c r="G9" s="6">
        <v>46513806500</v>
      </c>
      <c r="H9" s="6"/>
      <c r="I9" s="6">
        <v>36893947614</v>
      </c>
      <c r="J9" s="6"/>
      <c r="K9" s="6">
        <v>4600500</v>
      </c>
      <c r="L9" s="6"/>
      <c r="M9" s="6">
        <v>102244474949</v>
      </c>
      <c r="N9" s="6"/>
      <c r="O9" s="6">
        <v>59440768563</v>
      </c>
      <c r="P9" s="6"/>
      <c r="Q9" s="6">
        <v>42803706386</v>
      </c>
    </row>
    <row r="10" spans="1:17" x14ac:dyDescent="0.55000000000000004">
      <c r="A10" s="2" t="s">
        <v>18</v>
      </c>
      <c r="C10" s="6">
        <v>4000000</v>
      </c>
      <c r="D10" s="6"/>
      <c r="E10" s="6">
        <v>89225928568</v>
      </c>
      <c r="F10" s="6"/>
      <c r="G10" s="6">
        <v>164932776032</v>
      </c>
      <c r="H10" s="6"/>
      <c r="I10" s="6">
        <v>-75706847464</v>
      </c>
      <c r="J10" s="6"/>
      <c r="K10" s="6">
        <v>46372072</v>
      </c>
      <c r="L10" s="6"/>
      <c r="M10" s="6">
        <v>1413137697507</v>
      </c>
      <c r="N10" s="6"/>
      <c r="O10" s="6">
        <v>1912068640948</v>
      </c>
      <c r="P10" s="6"/>
      <c r="Q10" s="6">
        <v>-498930943441</v>
      </c>
    </row>
    <row r="11" spans="1:17" x14ac:dyDescent="0.55000000000000004">
      <c r="A11" s="2" t="s">
        <v>51</v>
      </c>
      <c r="C11" s="6">
        <v>2408358</v>
      </c>
      <c r="D11" s="6"/>
      <c r="E11" s="6">
        <v>60354893250</v>
      </c>
      <c r="F11" s="6"/>
      <c r="G11" s="6">
        <v>73055131572</v>
      </c>
      <c r="H11" s="6"/>
      <c r="I11" s="6">
        <v>-12700238322</v>
      </c>
      <c r="J11" s="6"/>
      <c r="K11" s="6">
        <v>2408358</v>
      </c>
      <c r="L11" s="6"/>
      <c r="M11" s="6">
        <v>60354893250</v>
      </c>
      <c r="N11" s="6"/>
      <c r="O11" s="6">
        <v>73055131572</v>
      </c>
      <c r="P11" s="6"/>
      <c r="Q11" s="6">
        <v>-12700238322</v>
      </c>
    </row>
    <row r="12" spans="1:17" x14ac:dyDescent="0.55000000000000004">
      <c r="A12" s="2" t="s">
        <v>33</v>
      </c>
      <c r="C12" s="6">
        <v>1</v>
      </c>
      <c r="D12" s="6"/>
      <c r="E12" s="6">
        <v>1</v>
      </c>
      <c r="F12" s="6"/>
      <c r="G12" s="6">
        <v>12239</v>
      </c>
      <c r="H12" s="6"/>
      <c r="I12" s="6">
        <v>-12238</v>
      </c>
      <c r="J12" s="6"/>
      <c r="K12" s="6">
        <v>9131741</v>
      </c>
      <c r="L12" s="6"/>
      <c r="M12" s="6">
        <v>230050459468</v>
      </c>
      <c r="N12" s="6"/>
      <c r="O12" s="6">
        <v>111778178226</v>
      </c>
      <c r="P12" s="6"/>
      <c r="Q12" s="6">
        <v>118272281242</v>
      </c>
    </row>
    <row r="13" spans="1:17" x14ac:dyDescent="0.55000000000000004">
      <c r="A13" s="2" t="s">
        <v>20</v>
      </c>
      <c r="C13" s="6">
        <v>517021</v>
      </c>
      <c r="D13" s="6"/>
      <c r="E13" s="6">
        <v>42158988026</v>
      </c>
      <c r="F13" s="6"/>
      <c r="G13" s="6">
        <v>41760481421</v>
      </c>
      <c r="H13" s="6"/>
      <c r="I13" s="6">
        <v>398506605</v>
      </c>
      <c r="J13" s="6"/>
      <c r="K13" s="6">
        <v>517021</v>
      </c>
      <c r="L13" s="6"/>
      <c r="M13" s="6">
        <v>42158988026</v>
      </c>
      <c r="N13" s="6"/>
      <c r="O13" s="6">
        <v>41760481421</v>
      </c>
      <c r="P13" s="6"/>
      <c r="Q13" s="6">
        <v>398506605</v>
      </c>
    </row>
    <row r="14" spans="1:17" x14ac:dyDescent="0.55000000000000004">
      <c r="A14" s="2" t="s">
        <v>29</v>
      </c>
      <c r="C14" s="6">
        <v>10535364</v>
      </c>
      <c r="D14" s="6"/>
      <c r="E14" s="6">
        <v>125971347348</v>
      </c>
      <c r="F14" s="6"/>
      <c r="G14" s="6">
        <v>125971347348</v>
      </c>
      <c r="H14" s="6"/>
      <c r="I14" s="6">
        <v>0</v>
      </c>
      <c r="J14" s="6"/>
      <c r="K14" s="6">
        <v>10535364</v>
      </c>
      <c r="L14" s="6"/>
      <c r="M14" s="6">
        <v>125971347348</v>
      </c>
      <c r="N14" s="6"/>
      <c r="O14" s="6">
        <v>125971347348</v>
      </c>
      <c r="P14" s="6"/>
      <c r="Q14" s="6">
        <v>0</v>
      </c>
    </row>
    <row r="15" spans="1:17" x14ac:dyDescent="0.55000000000000004">
      <c r="A15" s="2" t="s">
        <v>15</v>
      </c>
      <c r="C15" s="6">
        <v>19912247</v>
      </c>
      <c r="D15" s="6"/>
      <c r="E15" s="6">
        <v>50508951765</v>
      </c>
      <c r="F15" s="6"/>
      <c r="G15" s="6">
        <v>63933874525</v>
      </c>
      <c r="H15" s="6"/>
      <c r="I15" s="6">
        <v>-13424922760</v>
      </c>
      <c r="J15" s="6"/>
      <c r="K15" s="6">
        <v>41912170</v>
      </c>
      <c r="L15" s="6"/>
      <c r="M15" s="6">
        <v>108934835589</v>
      </c>
      <c r="N15" s="6"/>
      <c r="O15" s="6">
        <v>134570820060</v>
      </c>
      <c r="P15" s="6"/>
      <c r="Q15" s="6">
        <v>-25635984471</v>
      </c>
    </row>
    <row r="16" spans="1:17" x14ac:dyDescent="0.55000000000000004">
      <c r="A16" s="2" t="s">
        <v>16</v>
      </c>
      <c r="C16" s="6">
        <v>7300000</v>
      </c>
      <c r="D16" s="6"/>
      <c r="E16" s="6">
        <v>31968648193</v>
      </c>
      <c r="F16" s="6"/>
      <c r="G16" s="6">
        <v>39838541829</v>
      </c>
      <c r="H16" s="6"/>
      <c r="I16" s="6">
        <v>-7869893636</v>
      </c>
      <c r="J16" s="6"/>
      <c r="K16" s="6">
        <v>84430136</v>
      </c>
      <c r="L16" s="6"/>
      <c r="M16" s="6">
        <v>433151735859</v>
      </c>
      <c r="N16" s="6"/>
      <c r="O16" s="6">
        <v>460763493309</v>
      </c>
      <c r="P16" s="6"/>
      <c r="Q16" s="6">
        <v>-27611757450</v>
      </c>
    </row>
    <row r="17" spans="1:17" x14ac:dyDescent="0.55000000000000004">
      <c r="A17" s="2" t="s">
        <v>183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5500000</v>
      </c>
      <c r="L17" s="6"/>
      <c r="M17" s="6">
        <v>451275846953</v>
      </c>
      <c r="N17" s="6"/>
      <c r="O17" s="6">
        <v>451275846953</v>
      </c>
      <c r="P17" s="6"/>
      <c r="Q17" s="6">
        <v>0</v>
      </c>
    </row>
    <row r="18" spans="1:17" x14ac:dyDescent="0.55000000000000004">
      <c r="A18" s="2" t="s">
        <v>184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12078129</v>
      </c>
      <c r="L18" s="6"/>
      <c r="M18" s="6">
        <v>104893634089</v>
      </c>
      <c r="N18" s="6"/>
      <c r="O18" s="6">
        <v>101401145781</v>
      </c>
      <c r="P18" s="6"/>
      <c r="Q18" s="6">
        <v>3492488308</v>
      </c>
    </row>
    <row r="19" spans="1:17" x14ac:dyDescent="0.55000000000000004">
      <c r="A19" s="2" t="s">
        <v>25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17931229</v>
      </c>
      <c r="L19" s="6"/>
      <c r="M19" s="6">
        <v>134864556896</v>
      </c>
      <c r="N19" s="6"/>
      <c r="O19" s="6">
        <v>118473607794</v>
      </c>
      <c r="P19" s="6"/>
      <c r="Q19" s="6">
        <v>16390949102</v>
      </c>
    </row>
    <row r="20" spans="1:17" x14ac:dyDescent="0.55000000000000004">
      <c r="A20" s="2" t="s">
        <v>185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64900270</v>
      </c>
      <c r="L20" s="6"/>
      <c r="M20" s="6">
        <v>410028717282</v>
      </c>
      <c r="N20" s="6"/>
      <c r="O20" s="6">
        <v>410028717282</v>
      </c>
      <c r="P20" s="6"/>
      <c r="Q20" s="6">
        <v>0</v>
      </c>
    </row>
    <row r="21" spans="1:17" x14ac:dyDescent="0.55000000000000004">
      <c r="A21" s="2" t="s">
        <v>40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600000</v>
      </c>
      <c r="L21" s="6"/>
      <c r="M21" s="6">
        <v>13705961475</v>
      </c>
      <c r="N21" s="6"/>
      <c r="O21" s="6">
        <v>13415531199</v>
      </c>
      <c r="P21" s="6"/>
      <c r="Q21" s="6">
        <v>290430276</v>
      </c>
    </row>
    <row r="22" spans="1:17" x14ac:dyDescent="0.55000000000000004">
      <c r="A22" s="2" t="s">
        <v>186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4519835</v>
      </c>
      <c r="L22" s="6"/>
      <c r="M22" s="6">
        <v>159966582876</v>
      </c>
      <c r="N22" s="6"/>
      <c r="O22" s="6">
        <v>108555347975</v>
      </c>
      <c r="P22" s="6"/>
      <c r="Q22" s="6">
        <v>51411234901</v>
      </c>
    </row>
    <row r="23" spans="1:17" x14ac:dyDescent="0.55000000000000004">
      <c r="A23" s="2" t="s">
        <v>187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2000000</v>
      </c>
      <c r="L23" s="6"/>
      <c r="M23" s="6">
        <v>59608580023</v>
      </c>
      <c r="N23" s="6"/>
      <c r="O23" s="6">
        <v>62426340000</v>
      </c>
      <c r="P23" s="6"/>
      <c r="Q23" s="6">
        <v>-2817759977</v>
      </c>
    </row>
    <row r="24" spans="1:17" x14ac:dyDescent="0.55000000000000004">
      <c r="A24" s="2" t="s">
        <v>188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3058797</v>
      </c>
      <c r="L24" s="6"/>
      <c r="M24" s="6">
        <v>28394812551</v>
      </c>
      <c r="N24" s="6"/>
      <c r="O24" s="6">
        <v>62323119944</v>
      </c>
      <c r="P24" s="6"/>
      <c r="Q24" s="6">
        <v>-33928307393</v>
      </c>
    </row>
    <row r="25" spans="1:17" x14ac:dyDescent="0.55000000000000004">
      <c r="A25" s="2" t="s">
        <v>39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3020000</v>
      </c>
      <c r="L25" s="6"/>
      <c r="M25" s="6">
        <v>57368941054</v>
      </c>
      <c r="N25" s="6"/>
      <c r="O25" s="6">
        <v>54684992319</v>
      </c>
      <c r="P25" s="6"/>
      <c r="Q25" s="6">
        <v>2683948735</v>
      </c>
    </row>
    <row r="26" spans="1:17" x14ac:dyDescent="0.55000000000000004">
      <c r="A26" s="2" t="s">
        <v>189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8757036</v>
      </c>
      <c r="L26" s="6"/>
      <c r="M26" s="6">
        <v>116675459851</v>
      </c>
      <c r="N26" s="6"/>
      <c r="O26" s="6">
        <v>142073766238</v>
      </c>
      <c r="P26" s="6"/>
      <c r="Q26" s="6">
        <v>-25398306387</v>
      </c>
    </row>
    <row r="27" spans="1:17" x14ac:dyDescent="0.55000000000000004">
      <c r="A27" s="2" t="s">
        <v>19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28980781</v>
      </c>
      <c r="L27" s="6"/>
      <c r="M27" s="6">
        <v>941342545999</v>
      </c>
      <c r="N27" s="6"/>
      <c r="O27" s="6">
        <v>1090972038532</v>
      </c>
      <c r="P27" s="6"/>
      <c r="Q27" s="6">
        <v>-149629492533</v>
      </c>
    </row>
    <row r="28" spans="1:17" x14ac:dyDescent="0.55000000000000004">
      <c r="A28" s="2" t="s">
        <v>190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300000</v>
      </c>
      <c r="L28" s="6"/>
      <c r="M28" s="6">
        <v>4068739527</v>
      </c>
      <c r="N28" s="6"/>
      <c r="O28" s="6">
        <v>4404083167</v>
      </c>
      <c r="P28" s="6"/>
      <c r="Q28" s="6">
        <v>-335343640</v>
      </c>
    </row>
    <row r="29" spans="1:17" x14ac:dyDescent="0.55000000000000004">
      <c r="A29" s="2" t="s">
        <v>191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129752</v>
      </c>
      <c r="L29" s="6"/>
      <c r="M29" s="6">
        <v>6465508220</v>
      </c>
      <c r="N29" s="6"/>
      <c r="O29" s="6">
        <v>3246745370</v>
      </c>
      <c r="P29" s="6"/>
      <c r="Q29" s="6">
        <v>3218762850</v>
      </c>
    </row>
    <row r="30" spans="1:17" x14ac:dyDescent="0.55000000000000004">
      <c r="A30" s="2" t="s">
        <v>192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131310</v>
      </c>
      <c r="L30" s="6"/>
      <c r="M30" s="6">
        <v>2163774360</v>
      </c>
      <c r="N30" s="6"/>
      <c r="O30" s="6">
        <v>2023064406</v>
      </c>
      <c r="P30" s="6"/>
      <c r="Q30" s="6">
        <v>140709954</v>
      </c>
    </row>
    <row r="31" spans="1:17" x14ac:dyDescent="0.55000000000000004">
      <c r="A31" s="2" t="s">
        <v>193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2795263</v>
      </c>
      <c r="L31" s="6"/>
      <c r="M31" s="6">
        <v>72808791309</v>
      </c>
      <c r="N31" s="6"/>
      <c r="O31" s="6">
        <v>77440451130</v>
      </c>
      <c r="P31" s="6"/>
      <c r="Q31" s="6">
        <v>-4631659821</v>
      </c>
    </row>
    <row r="32" spans="1:17" x14ac:dyDescent="0.55000000000000004">
      <c r="A32" s="2" t="s">
        <v>47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213069</v>
      </c>
      <c r="L32" s="6"/>
      <c r="M32" s="6">
        <v>5595332336</v>
      </c>
      <c r="N32" s="6"/>
      <c r="O32" s="6">
        <v>6070223528</v>
      </c>
      <c r="P32" s="6"/>
      <c r="Q32" s="6">
        <v>-474891192</v>
      </c>
    </row>
    <row r="33" spans="1:17" x14ac:dyDescent="0.55000000000000004">
      <c r="A33" s="2" t="s">
        <v>194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16588000</v>
      </c>
      <c r="L33" s="6"/>
      <c r="M33" s="6">
        <v>192050897994</v>
      </c>
      <c r="N33" s="6"/>
      <c r="O33" s="6">
        <v>166541944140</v>
      </c>
      <c r="P33" s="6"/>
      <c r="Q33" s="6">
        <v>25508953854</v>
      </c>
    </row>
    <row r="34" spans="1:17" x14ac:dyDescent="0.55000000000000004">
      <c r="A34" s="2" t="s">
        <v>195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10000000</v>
      </c>
      <c r="L34" s="6"/>
      <c r="M34" s="6">
        <v>66208915637</v>
      </c>
      <c r="N34" s="6"/>
      <c r="O34" s="6">
        <v>66208915637</v>
      </c>
      <c r="P34" s="6"/>
      <c r="Q34" s="6">
        <v>0</v>
      </c>
    </row>
    <row r="35" spans="1:17" x14ac:dyDescent="0.55000000000000004">
      <c r="A35" s="2" t="s">
        <v>196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34304202</v>
      </c>
      <c r="L35" s="6"/>
      <c r="M35" s="6">
        <v>240198015403</v>
      </c>
      <c r="N35" s="6"/>
      <c r="O35" s="6">
        <v>240198015403</v>
      </c>
      <c r="P35" s="6"/>
      <c r="Q35" s="6">
        <v>0</v>
      </c>
    </row>
    <row r="36" spans="1:17" x14ac:dyDescent="0.55000000000000004">
      <c r="A36" s="2" t="s">
        <v>197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5000</v>
      </c>
      <c r="L36" s="6"/>
      <c r="M36" s="6">
        <v>7141062600</v>
      </c>
      <c r="N36" s="6"/>
      <c r="O36" s="6">
        <v>6511270725</v>
      </c>
      <c r="P36" s="6"/>
      <c r="Q36" s="6">
        <v>629791875</v>
      </c>
    </row>
    <row r="37" spans="1:17" x14ac:dyDescent="0.55000000000000004">
      <c r="A37" s="2" t="s">
        <v>198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824859</v>
      </c>
      <c r="L37" s="6"/>
      <c r="M37" s="6">
        <v>18448899505</v>
      </c>
      <c r="N37" s="6"/>
      <c r="O37" s="6">
        <v>11958105864</v>
      </c>
      <c r="P37" s="6"/>
      <c r="Q37" s="6">
        <v>6490793641</v>
      </c>
    </row>
    <row r="38" spans="1:17" x14ac:dyDescent="0.55000000000000004">
      <c r="A38" s="2" t="s">
        <v>199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5500</v>
      </c>
      <c r="L38" s="6"/>
      <c r="M38" s="6">
        <v>7858167601</v>
      </c>
      <c r="N38" s="6"/>
      <c r="O38" s="6">
        <v>7135640785</v>
      </c>
      <c r="P38" s="6"/>
      <c r="Q38" s="6">
        <v>722526816</v>
      </c>
    </row>
    <row r="39" spans="1:17" x14ac:dyDescent="0.55000000000000004">
      <c r="A39" s="2" t="s">
        <v>48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5600000</v>
      </c>
      <c r="L39" s="6"/>
      <c r="M39" s="6">
        <v>184867456289</v>
      </c>
      <c r="N39" s="6"/>
      <c r="O39" s="6">
        <v>149465357974</v>
      </c>
      <c r="P39" s="6"/>
      <c r="Q39" s="6">
        <v>35402098315</v>
      </c>
    </row>
    <row r="40" spans="1:17" x14ac:dyDescent="0.55000000000000004">
      <c r="A40" s="2" t="s">
        <v>200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1000000</v>
      </c>
      <c r="L40" s="6"/>
      <c r="M40" s="6">
        <v>16253711610</v>
      </c>
      <c r="N40" s="6"/>
      <c r="O40" s="6">
        <v>15048151267</v>
      </c>
      <c r="P40" s="6"/>
      <c r="Q40" s="6">
        <v>1205560343</v>
      </c>
    </row>
    <row r="41" spans="1:17" x14ac:dyDescent="0.55000000000000004">
      <c r="A41" s="2" t="s">
        <v>201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2408358</v>
      </c>
      <c r="L41" s="6"/>
      <c r="M41" s="6">
        <v>70646773572</v>
      </c>
      <c r="N41" s="6"/>
      <c r="O41" s="6">
        <v>64686643852</v>
      </c>
      <c r="P41" s="6"/>
      <c r="Q41" s="6">
        <v>5960129720</v>
      </c>
    </row>
    <row r="42" spans="1:17" x14ac:dyDescent="0.55000000000000004">
      <c r="A42" s="2" t="s">
        <v>60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2000000</v>
      </c>
      <c r="L42" s="6"/>
      <c r="M42" s="6">
        <v>32248044715</v>
      </c>
      <c r="N42" s="6"/>
      <c r="O42" s="6">
        <v>34059194983</v>
      </c>
      <c r="P42" s="6"/>
      <c r="Q42" s="6">
        <v>-1811150268</v>
      </c>
    </row>
    <row r="43" spans="1:17" x14ac:dyDescent="0.55000000000000004">
      <c r="A43" s="2" t="s">
        <v>52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30000000</v>
      </c>
      <c r="L43" s="6"/>
      <c r="M43" s="6">
        <v>471981696274</v>
      </c>
      <c r="N43" s="6"/>
      <c r="O43" s="6">
        <v>567727395153</v>
      </c>
      <c r="P43" s="6"/>
      <c r="Q43" s="6">
        <v>-95745698879</v>
      </c>
    </row>
    <row r="44" spans="1:17" x14ac:dyDescent="0.55000000000000004">
      <c r="A44" s="2" t="s">
        <v>202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292340</v>
      </c>
      <c r="L44" s="6"/>
      <c r="M44" s="6">
        <v>3599378761</v>
      </c>
      <c r="N44" s="6"/>
      <c r="O44" s="6">
        <v>1799689373</v>
      </c>
      <c r="P44" s="6"/>
      <c r="Q44" s="6">
        <v>1799689388</v>
      </c>
    </row>
    <row r="45" spans="1:17" x14ac:dyDescent="0.55000000000000004">
      <c r="A45" s="2" t="s">
        <v>203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153479</v>
      </c>
      <c r="L45" s="6"/>
      <c r="M45" s="6">
        <v>7023061477</v>
      </c>
      <c r="N45" s="6"/>
      <c r="O45" s="6">
        <v>6717319605</v>
      </c>
      <c r="P45" s="6"/>
      <c r="Q45" s="6">
        <v>305741872</v>
      </c>
    </row>
    <row r="46" spans="1:17" x14ac:dyDescent="0.55000000000000004">
      <c r="A46" s="2" t="s">
        <v>46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2000000</v>
      </c>
      <c r="L46" s="6"/>
      <c r="M46" s="6">
        <v>79524000000</v>
      </c>
      <c r="N46" s="6"/>
      <c r="O46" s="6">
        <v>93137996313</v>
      </c>
      <c r="P46" s="6"/>
      <c r="Q46" s="6">
        <v>-13613996313</v>
      </c>
    </row>
    <row r="47" spans="1:17" x14ac:dyDescent="0.55000000000000004">
      <c r="A47" s="2" t="s">
        <v>174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6100000</v>
      </c>
      <c r="L47" s="6"/>
      <c r="M47" s="6">
        <v>147741003967</v>
      </c>
      <c r="N47" s="6"/>
      <c r="O47" s="6">
        <v>156354124500</v>
      </c>
      <c r="P47" s="6"/>
      <c r="Q47" s="6">
        <v>-8613120533</v>
      </c>
    </row>
    <row r="48" spans="1:17" x14ac:dyDescent="0.55000000000000004">
      <c r="A48" s="2" t="s">
        <v>204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2741383</v>
      </c>
      <c r="L48" s="6"/>
      <c r="M48" s="6">
        <v>35816168895</v>
      </c>
      <c r="N48" s="6"/>
      <c r="O48" s="6">
        <v>35816168895</v>
      </c>
      <c r="P48" s="6"/>
      <c r="Q48" s="6">
        <v>0</v>
      </c>
    </row>
    <row r="49" spans="1:17" x14ac:dyDescent="0.55000000000000004">
      <c r="A49" s="2" t="s">
        <v>205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2046348</v>
      </c>
      <c r="L49" s="6"/>
      <c r="M49" s="6">
        <v>137245602268</v>
      </c>
      <c r="N49" s="6"/>
      <c r="O49" s="6">
        <v>84858873660</v>
      </c>
      <c r="P49" s="6"/>
      <c r="Q49" s="6">
        <v>52386728608</v>
      </c>
    </row>
    <row r="50" spans="1:17" x14ac:dyDescent="0.55000000000000004">
      <c r="A50" s="2" t="s">
        <v>206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25528434</v>
      </c>
      <c r="L50" s="6"/>
      <c r="M50" s="6">
        <v>470289124182</v>
      </c>
      <c r="N50" s="6"/>
      <c r="O50" s="6">
        <v>466420801849</v>
      </c>
      <c r="P50" s="6"/>
      <c r="Q50" s="6">
        <v>3868322333</v>
      </c>
    </row>
    <row r="51" spans="1:17" x14ac:dyDescent="0.55000000000000004">
      <c r="A51" s="2" t="s">
        <v>207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2937879</v>
      </c>
      <c r="L51" s="6"/>
      <c r="M51" s="6">
        <v>210762340212</v>
      </c>
      <c r="N51" s="6"/>
      <c r="O51" s="6">
        <v>145554536022</v>
      </c>
      <c r="P51" s="6"/>
      <c r="Q51" s="6">
        <v>65207804190</v>
      </c>
    </row>
    <row r="52" spans="1:17" x14ac:dyDescent="0.55000000000000004">
      <c r="A52" s="2" t="s">
        <v>22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1879313</v>
      </c>
      <c r="L52" s="6"/>
      <c r="M52" s="6">
        <v>71318008076</v>
      </c>
      <c r="N52" s="6"/>
      <c r="O52" s="6">
        <v>79307726421</v>
      </c>
      <c r="P52" s="6"/>
      <c r="Q52" s="6">
        <v>-7989718345</v>
      </c>
    </row>
    <row r="53" spans="1:17" x14ac:dyDescent="0.55000000000000004">
      <c r="A53" s="2" t="s">
        <v>208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26841205</v>
      </c>
      <c r="L53" s="6"/>
      <c r="M53" s="6">
        <v>73640942410</v>
      </c>
      <c r="N53" s="6"/>
      <c r="O53" s="6">
        <v>68037824567</v>
      </c>
      <c r="P53" s="6"/>
      <c r="Q53" s="6">
        <v>5603117843</v>
      </c>
    </row>
    <row r="54" spans="1:17" x14ac:dyDescent="0.55000000000000004">
      <c r="A54" s="2" t="s">
        <v>27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5498068</v>
      </c>
      <c r="L54" s="6"/>
      <c r="M54" s="6">
        <v>77671990131</v>
      </c>
      <c r="N54" s="6"/>
      <c r="O54" s="6">
        <v>95589049909</v>
      </c>
      <c r="P54" s="6"/>
      <c r="Q54" s="6">
        <v>-17917059778</v>
      </c>
    </row>
    <row r="55" spans="1:17" x14ac:dyDescent="0.55000000000000004">
      <c r="A55" s="2" t="s">
        <v>59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33000</v>
      </c>
      <c r="L55" s="6"/>
      <c r="M55" s="6">
        <v>492324442</v>
      </c>
      <c r="N55" s="6"/>
      <c r="O55" s="6">
        <v>769499875</v>
      </c>
      <c r="P55" s="6"/>
      <c r="Q55" s="6">
        <v>-277175433</v>
      </c>
    </row>
    <row r="56" spans="1:17" x14ac:dyDescent="0.55000000000000004">
      <c r="A56" s="2" t="s">
        <v>209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2932040</v>
      </c>
      <c r="L56" s="6"/>
      <c r="M56" s="6">
        <v>9018955040</v>
      </c>
      <c r="N56" s="6"/>
      <c r="O56" s="6">
        <v>29204235507</v>
      </c>
      <c r="P56" s="6"/>
      <c r="Q56" s="6">
        <v>-20185280467</v>
      </c>
    </row>
    <row r="57" spans="1:17" x14ac:dyDescent="0.55000000000000004">
      <c r="A57" s="2" t="s">
        <v>210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2076</v>
      </c>
      <c r="L57" s="6"/>
      <c r="M57" s="6">
        <v>63250808</v>
      </c>
      <c r="N57" s="6"/>
      <c r="O57" s="6">
        <v>77097881</v>
      </c>
      <c r="P57" s="6"/>
      <c r="Q57" s="6">
        <v>-13847073</v>
      </c>
    </row>
    <row r="58" spans="1:17" x14ac:dyDescent="0.55000000000000004">
      <c r="A58" s="2" t="s">
        <v>38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15645</v>
      </c>
      <c r="L58" s="6"/>
      <c r="M58" s="6">
        <v>199064479</v>
      </c>
      <c r="N58" s="6"/>
      <c r="O58" s="6">
        <v>87725007</v>
      </c>
      <c r="P58" s="6"/>
      <c r="Q58" s="6">
        <v>111339472</v>
      </c>
    </row>
    <row r="59" spans="1:17" x14ac:dyDescent="0.55000000000000004">
      <c r="A59" s="2" t="s">
        <v>211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51854515</v>
      </c>
      <c r="L59" s="6"/>
      <c r="M59" s="6">
        <v>214737960098</v>
      </c>
      <c r="N59" s="6"/>
      <c r="O59" s="6">
        <v>215977658863</v>
      </c>
      <c r="P59" s="6"/>
      <c r="Q59" s="6">
        <v>-1239698765</v>
      </c>
    </row>
    <row r="60" spans="1:17" x14ac:dyDescent="0.55000000000000004">
      <c r="A60" s="2" t="s">
        <v>212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14201508</v>
      </c>
      <c r="L60" s="6"/>
      <c r="M60" s="6">
        <v>345414227441</v>
      </c>
      <c r="N60" s="6"/>
      <c r="O60" s="6">
        <v>391210554167</v>
      </c>
      <c r="P60" s="6"/>
      <c r="Q60" s="6">
        <v>-45796326726</v>
      </c>
    </row>
    <row r="61" spans="1:17" x14ac:dyDescent="0.55000000000000004">
      <c r="A61" s="2" t="s">
        <v>213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65465</v>
      </c>
      <c r="L61" s="6"/>
      <c r="M61" s="6">
        <v>4784805062</v>
      </c>
      <c r="N61" s="6"/>
      <c r="O61" s="6">
        <v>2607872799</v>
      </c>
      <c r="P61" s="6"/>
      <c r="Q61" s="6">
        <v>2176932263</v>
      </c>
    </row>
    <row r="62" spans="1:17" x14ac:dyDescent="0.55000000000000004">
      <c r="A62" s="2" t="s">
        <v>78</v>
      </c>
      <c r="C62" s="6">
        <v>50000</v>
      </c>
      <c r="D62" s="6"/>
      <c r="E62" s="6">
        <v>43292151876</v>
      </c>
      <c r="F62" s="6"/>
      <c r="G62" s="6">
        <v>41814549850</v>
      </c>
      <c r="H62" s="6"/>
      <c r="I62" s="6">
        <v>1477602026</v>
      </c>
      <c r="J62" s="6"/>
      <c r="K62" s="6">
        <v>550000</v>
      </c>
      <c r="L62" s="6"/>
      <c r="M62" s="6">
        <v>445279639221</v>
      </c>
      <c r="N62" s="6"/>
      <c r="O62" s="6">
        <v>443890589186</v>
      </c>
      <c r="P62" s="6"/>
      <c r="Q62" s="6">
        <v>1389050035</v>
      </c>
    </row>
    <row r="63" spans="1:17" x14ac:dyDescent="0.55000000000000004">
      <c r="A63" s="2" t="s">
        <v>75</v>
      </c>
      <c r="C63" s="6">
        <v>100000</v>
      </c>
      <c r="D63" s="6"/>
      <c r="E63" s="6">
        <v>87704100756</v>
      </c>
      <c r="F63" s="6"/>
      <c r="G63" s="6">
        <v>87080013720</v>
      </c>
      <c r="H63" s="6"/>
      <c r="I63" s="6">
        <v>624087036</v>
      </c>
      <c r="J63" s="6"/>
      <c r="K63" s="6">
        <v>336189</v>
      </c>
      <c r="L63" s="6"/>
      <c r="M63" s="6">
        <v>281478619224</v>
      </c>
      <c r="N63" s="6"/>
      <c r="O63" s="6">
        <v>278757956906</v>
      </c>
      <c r="P63" s="6"/>
      <c r="Q63" s="6">
        <v>2720662318</v>
      </c>
    </row>
    <row r="64" spans="1:17" x14ac:dyDescent="0.55000000000000004">
      <c r="A64" s="2" t="s">
        <v>214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396127</v>
      </c>
      <c r="L64" s="6"/>
      <c r="M64" s="6">
        <v>390928794129</v>
      </c>
      <c r="N64" s="6"/>
      <c r="O64" s="6">
        <v>379123303671</v>
      </c>
      <c r="P64" s="6"/>
      <c r="Q64" s="6">
        <v>11805490458</v>
      </c>
    </row>
    <row r="65" spans="1:17" x14ac:dyDescent="0.55000000000000004">
      <c r="A65" s="2" t="s">
        <v>215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80516</v>
      </c>
      <c r="L65" s="6"/>
      <c r="M65" s="6">
        <v>60748221408</v>
      </c>
      <c r="N65" s="6"/>
      <c r="O65" s="6">
        <v>58303892298</v>
      </c>
      <c r="P65" s="6"/>
      <c r="Q65" s="6">
        <v>2444329110</v>
      </c>
    </row>
    <row r="66" spans="1:17" x14ac:dyDescent="0.55000000000000004">
      <c r="A66" s="2" t="s">
        <v>87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125000</v>
      </c>
      <c r="L66" s="6"/>
      <c r="M66" s="6">
        <v>96788993842</v>
      </c>
      <c r="N66" s="6"/>
      <c r="O66" s="6">
        <v>91904504031</v>
      </c>
      <c r="P66" s="6"/>
      <c r="Q66" s="6">
        <v>4884489811</v>
      </c>
    </row>
    <row r="67" spans="1:17" x14ac:dyDescent="0.55000000000000004">
      <c r="A67" s="2" t="s">
        <v>161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200000</v>
      </c>
      <c r="L67" s="6"/>
      <c r="M67" s="6">
        <v>195981375000</v>
      </c>
      <c r="N67" s="6"/>
      <c r="O67" s="6">
        <v>194835307500</v>
      </c>
      <c r="P67" s="6"/>
      <c r="Q67" s="6">
        <v>1146067500</v>
      </c>
    </row>
    <row r="68" spans="1:17" x14ac:dyDescent="0.55000000000000004">
      <c r="A68" s="2" t="s">
        <v>216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81918</v>
      </c>
      <c r="L68" s="6"/>
      <c r="M68" s="6">
        <v>81918000000</v>
      </c>
      <c r="N68" s="6"/>
      <c r="O68" s="6">
        <v>81575132253</v>
      </c>
      <c r="P68" s="6"/>
      <c r="Q68" s="6">
        <v>342867747</v>
      </c>
    </row>
    <row r="69" spans="1:17" x14ac:dyDescent="0.55000000000000004">
      <c r="A69" s="2" t="s">
        <v>99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>
        <v>35000</v>
      </c>
      <c r="L69" s="6"/>
      <c r="M69" s="6">
        <v>29654219202</v>
      </c>
      <c r="N69" s="6"/>
      <c r="O69" s="6">
        <v>29454529444</v>
      </c>
      <c r="P69" s="6"/>
      <c r="Q69" s="6">
        <v>199689758</v>
      </c>
    </row>
    <row r="70" spans="1:17" x14ac:dyDescent="0.55000000000000004">
      <c r="A70" s="2" t="s">
        <v>217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J70" s="6"/>
      <c r="K70" s="6">
        <v>593306</v>
      </c>
      <c r="L70" s="6"/>
      <c r="M70" s="6">
        <v>444761720004</v>
      </c>
      <c r="N70" s="6"/>
      <c r="O70" s="6">
        <v>442169167222</v>
      </c>
      <c r="P70" s="6"/>
      <c r="Q70" s="6">
        <v>2592552782</v>
      </c>
    </row>
    <row r="71" spans="1:17" x14ac:dyDescent="0.55000000000000004">
      <c r="A71" s="2" t="s">
        <v>218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J71" s="6"/>
      <c r="K71" s="6">
        <v>72613</v>
      </c>
      <c r="L71" s="6"/>
      <c r="M71" s="6">
        <v>54868243701</v>
      </c>
      <c r="N71" s="6"/>
      <c r="O71" s="6">
        <v>52076026145</v>
      </c>
      <c r="P71" s="6"/>
      <c r="Q71" s="6">
        <v>2792217556</v>
      </c>
    </row>
    <row r="72" spans="1:17" ht="24.75" thickBot="1" x14ac:dyDescent="0.6">
      <c r="C72" s="6"/>
      <c r="D72" s="6"/>
      <c r="E72" s="11">
        <f>SUM(E8:E71)</f>
        <v>615425181391</v>
      </c>
      <c r="F72" s="6"/>
      <c r="G72" s="11">
        <f>SUM(G8:G71)</f>
        <v>686214768533</v>
      </c>
      <c r="H72" s="6"/>
      <c r="I72" s="11">
        <f>SUM(I8:I71)</f>
        <v>-70789587142</v>
      </c>
      <c r="J72" s="6"/>
      <c r="K72" s="6"/>
      <c r="L72" s="6"/>
      <c r="M72" s="11">
        <f t="shared" ref="M72:P72" si="0">SUM(M8:M71)</f>
        <v>10526406530799</v>
      </c>
      <c r="N72" s="6">
        <f t="shared" si="0"/>
        <v>0</v>
      </c>
      <c r="O72" s="11">
        <f t="shared" si="0"/>
        <v>11078840855433</v>
      </c>
      <c r="P72" s="6">
        <f t="shared" si="0"/>
        <v>0</v>
      </c>
      <c r="Q72" s="11">
        <f>SUM(Q8:Q71)</f>
        <v>-552434324634</v>
      </c>
    </row>
    <row r="73" spans="1:17" ht="24.75" thickTop="1" x14ac:dyDescent="0.55000000000000004"/>
    <row r="74" spans="1:17" x14ac:dyDescent="0.55000000000000004">
      <c r="I74" s="7"/>
      <c r="Q74" s="7"/>
    </row>
    <row r="75" spans="1:17" x14ac:dyDescent="0.55000000000000004">
      <c r="E75" s="7"/>
      <c r="F75" s="7"/>
      <c r="G75" s="7"/>
      <c r="H75" s="7"/>
      <c r="I75" s="10"/>
      <c r="J75" s="7"/>
      <c r="K75" s="7"/>
      <c r="L75" s="7"/>
      <c r="M75" s="6"/>
      <c r="N75" s="7"/>
      <c r="P75" s="6"/>
      <c r="Q75" s="10"/>
    </row>
    <row r="76" spans="1:17" x14ac:dyDescent="0.55000000000000004">
      <c r="G76" s="7"/>
      <c r="I76" s="7"/>
      <c r="O76" s="4"/>
      <c r="P76" s="5"/>
      <c r="Q76" s="6"/>
    </row>
    <row r="77" spans="1:17" x14ac:dyDescent="0.55000000000000004"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9" spans="1:17" x14ac:dyDescent="0.55000000000000004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55000000000000004">
      <c r="G80" s="3"/>
      <c r="I80" s="3"/>
      <c r="O80" s="3"/>
      <c r="Q80" s="3"/>
    </row>
    <row r="81" spans="4:17" x14ac:dyDescent="0.55000000000000004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4"/>
  <sheetViews>
    <sheetView rightToLeft="1" topLeftCell="A73" workbookViewId="0">
      <selection activeCell="Q84" sqref="Q84"/>
    </sheetView>
  </sheetViews>
  <sheetFormatPr defaultRowHeight="24" x14ac:dyDescent="0.55000000000000004"/>
  <cols>
    <col min="1" max="1" width="32.42578125" style="6" bestFit="1" customWidth="1"/>
    <col min="2" max="2" width="1" style="6" customWidth="1"/>
    <col min="3" max="3" width="20.5703125" style="6" bestFit="1" customWidth="1"/>
    <col min="4" max="4" width="1" style="6" customWidth="1"/>
    <col min="5" max="5" width="22.42578125" style="6" bestFit="1" customWidth="1"/>
    <col min="6" max="6" width="1" style="6" customWidth="1"/>
    <col min="7" max="7" width="18.140625" style="6" bestFit="1" customWidth="1"/>
    <col min="8" max="8" width="1" style="6" customWidth="1"/>
    <col min="9" max="9" width="19.42578125" style="6" bestFit="1" customWidth="1"/>
    <col min="10" max="10" width="1" style="6" customWidth="1"/>
    <col min="11" max="11" width="24.85546875" style="6" bestFit="1" customWidth="1"/>
    <col min="12" max="12" width="1" style="6" customWidth="1"/>
    <col min="13" max="13" width="20.5703125" style="6" bestFit="1" customWidth="1"/>
    <col min="14" max="14" width="1" style="6" customWidth="1"/>
    <col min="15" max="15" width="22.42578125" style="6" bestFit="1" customWidth="1"/>
    <col min="16" max="16" width="1" style="6" customWidth="1"/>
    <col min="17" max="17" width="19.42578125" style="6" bestFit="1" customWidth="1"/>
    <col min="18" max="18" width="1" style="6" customWidth="1"/>
    <col min="19" max="19" width="19.42578125" style="6" bestFit="1" customWidth="1"/>
    <col min="20" max="20" width="1" style="6" customWidth="1"/>
    <col min="21" max="21" width="24.85546875" style="6" bestFit="1" customWidth="1"/>
    <col min="22" max="22" width="1" style="6" customWidth="1"/>
    <col min="23" max="23" width="9.140625" style="6" customWidth="1"/>
    <col min="24" max="16384" width="9.140625" style="6"/>
  </cols>
  <sheetData>
    <row r="2" spans="1:21" ht="24.75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4.75" x14ac:dyDescent="0.55000000000000004">
      <c r="A3" s="29" t="s">
        <v>151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4.75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4.75" x14ac:dyDescent="0.55000000000000004">
      <c r="A6" s="31" t="s">
        <v>3</v>
      </c>
      <c r="C6" s="30" t="s">
        <v>153</v>
      </c>
      <c r="D6" s="30" t="s">
        <v>153</v>
      </c>
      <c r="E6" s="30" t="s">
        <v>153</v>
      </c>
      <c r="F6" s="30" t="s">
        <v>153</v>
      </c>
      <c r="G6" s="30" t="s">
        <v>153</v>
      </c>
      <c r="H6" s="30" t="s">
        <v>153</v>
      </c>
      <c r="I6" s="30" t="s">
        <v>153</v>
      </c>
      <c r="J6" s="30" t="s">
        <v>153</v>
      </c>
      <c r="K6" s="30" t="s">
        <v>153</v>
      </c>
      <c r="M6" s="30" t="s">
        <v>154</v>
      </c>
      <c r="N6" s="30" t="s">
        <v>154</v>
      </c>
      <c r="O6" s="30" t="s">
        <v>154</v>
      </c>
      <c r="P6" s="30" t="s">
        <v>154</v>
      </c>
      <c r="Q6" s="30" t="s">
        <v>154</v>
      </c>
      <c r="R6" s="30" t="s">
        <v>154</v>
      </c>
      <c r="S6" s="30" t="s">
        <v>154</v>
      </c>
      <c r="T6" s="30" t="s">
        <v>154</v>
      </c>
      <c r="U6" s="30" t="s">
        <v>154</v>
      </c>
    </row>
    <row r="7" spans="1:21" ht="24.75" x14ac:dyDescent="0.55000000000000004">
      <c r="A7" s="30" t="s">
        <v>3</v>
      </c>
      <c r="C7" s="30" t="s">
        <v>219</v>
      </c>
      <c r="E7" s="30" t="s">
        <v>220</v>
      </c>
      <c r="G7" s="30" t="s">
        <v>221</v>
      </c>
      <c r="I7" s="30" t="s">
        <v>141</v>
      </c>
      <c r="K7" s="30" t="s">
        <v>222</v>
      </c>
      <c r="M7" s="30" t="s">
        <v>219</v>
      </c>
      <c r="O7" s="30" t="s">
        <v>220</v>
      </c>
      <c r="Q7" s="30" t="s">
        <v>221</v>
      </c>
      <c r="S7" s="30" t="s">
        <v>141</v>
      </c>
      <c r="U7" s="30" t="s">
        <v>222</v>
      </c>
    </row>
    <row r="8" spans="1:21" x14ac:dyDescent="0.55000000000000004">
      <c r="A8" s="19" t="s">
        <v>24</v>
      </c>
      <c r="C8" s="6">
        <v>0</v>
      </c>
      <c r="E8" s="6">
        <v>-11984990486</v>
      </c>
      <c r="G8" s="6">
        <v>-481816003</v>
      </c>
      <c r="I8" s="6">
        <f>C8+E8+G8</f>
        <v>-12466806489</v>
      </c>
      <c r="K8" s="13">
        <f>I8/$I$82</f>
        <v>2.2543847754427519E-2</v>
      </c>
      <c r="M8" s="6">
        <v>8055135677</v>
      </c>
      <c r="O8" s="6">
        <v>-36370826522</v>
      </c>
      <c r="Q8" s="6">
        <v>-33936533394</v>
      </c>
      <c r="S8" s="6">
        <f>M8+O8+Q8</f>
        <v>-62252224239</v>
      </c>
      <c r="U8" s="13">
        <f>S8/$S$82</f>
        <v>1.4776119683788487E-2</v>
      </c>
    </row>
    <row r="9" spans="1:21" x14ac:dyDescent="0.55000000000000004">
      <c r="A9" s="19" t="s">
        <v>45</v>
      </c>
      <c r="C9" s="6">
        <v>0</v>
      </c>
      <c r="E9" s="6">
        <v>-3795108572</v>
      </c>
      <c r="G9" s="6">
        <v>36893947614</v>
      </c>
      <c r="I9" s="6">
        <f t="shared" ref="I9:I67" si="0">C9+E9+G9</f>
        <v>33098839042</v>
      </c>
      <c r="K9" s="13">
        <f t="shared" ref="K9:K72" si="1">I9/$I$82</f>
        <v>-5.9852953430337759E-2</v>
      </c>
      <c r="M9" s="6">
        <v>0</v>
      </c>
      <c r="O9" s="6">
        <v>169231853602</v>
      </c>
      <c r="Q9" s="6">
        <v>42803706386</v>
      </c>
      <c r="S9" s="6">
        <f t="shared" ref="S9:S67" si="2">M9+O9+Q9</f>
        <v>212035559988</v>
      </c>
      <c r="U9" s="13">
        <f t="shared" ref="U9:U72" si="3">S9/$S$82</f>
        <v>-5.0328528014891211E-2</v>
      </c>
    </row>
    <row r="10" spans="1:21" x14ac:dyDescent="0.55000000000000004">
      <c r="A10" s="19" t="s">
        <v>18</v>
      </c>
      <c r="C10" s="6">
        <v>0</v>
      </c>
      <c r="E10" s="6">
        <v>34152205250</v>
      </c>
      <c r="G10" s="6">
        <v>-75706847464</v>
      </c>
      <c r="I10" s="6">
        <f t="shared" si="0"/>
        <v>-41554642214</v>
      </c>
      <c r="K10" s="13">
        <f t="shared" si="1"/>
        <v>7.5143664770019741E-2</v>
      </c>
      <c r="M10" s="6">
        <v>0</v>
      </c>
      <c r="O10" s="6">
        <v>-419484671169</v>
      </c>
      <c r="Q10" s="6">
        <v>-498930943441</v>
      </c>
      <c r="S10" s="6">
        <f t="shared" si="2"/>
        <v>-918415614610</v>
      </c>
      <c r="U10" s="13">
        <f t="shared" si="3"/>
        <v>0.21799412321135589</v>
      </c>
    </row>
    <row r="11" spans="1:21" x14ac:dyDescent="0.55000000000000004">
      <c r="A11" s="19" t="s">
        <v>51</v>
      </c>
      <c r="C11" s="6">
        <v>0</v>
      </c>
      <c r="E11" s="6">
        <v>6405384538</v>
      </c>
      <c r="G11" s="6">
        <v>-12700238322</v>
      </c>
      <c r="I11" s="6">
        <f t="shared" si="0"/>
        <v>-6294853784</v>
      </c>
      <c r="K11" s="13">
        <f t="shared" si="1"/>
        <v>1.1383045487077342E-2</v>
      </c>
      <c r="M11" s="6">
        <v>0</v>
      </c>
      <c r="O11" s="6">
        <v>0</v>
      </c>
      <c r="Q11" s="6">
        <v>-12700238322</v>
      </c>
      <c r="S11" s="6">
        <f t="shared" si="2"/>
        <v>-12700238322</v>
      </c>
      <c r="U11" s="13">
        <f t="shared" si="3"/>
        <v>3.0145146418871726E-3</v>
      </c>
    </row>
    <row r="12" spans="1:21" x14ac:dyDescent="0.55000000000000004">
      <c r="A12" s="19" t="s">
        <v>33</v>
      </c>
      <c r="C12" s="6">
        <v>0</v>
      </c>
      <c r="E12" s="6">
        <v>-14687</v>
      </c>
      <c r="G12" s="6">
        <v>-12238</v>
      </c>
      <c r="I12" s="6">
        <f t="shared" si="0"/>
        <v>-26925</v>
      </c>
      <c r="K12" s="13">
        <f t="shared" si="1"/>
        <v>4.8688740081394304E-8</v>
      </c>
      <c r="M12" s="6">
        <v>0</v>
      </c>
      <c r="O12" s="6">
        <v>0</v>
      </c>
      <c r="Q12" s="6">
        <v>118272281242</v>
      </c>
      <c r="S12" s="6">
        <f t="shared" si="2"/>
        <v>118272281242</v>
      </c>
      <c r="U12" s="13">
        <f t="shared" si="3"/>
        <v>-2.807297898621328E-2</v>
      </c>
    </row>
    <row r="13" spans="1:21" x14ac:dyDescent="0.55000000000000004">
      <c r="A13" s="19" t="s">
        <v>20</v>
      </c>
      <c r="C13" s="6">
        <v>0</v>
      </c>
      <c r="E13" s="6">
        <v>-14505808409</v>
      </c>
      <c r="G13" s="6">
        <v>398506605</v>
      </c>
      <c r="I13" s="6">
        <f t="shared" si="0"/>
        <v>-14107301804</v>
      </c>
      <c r="K13" s="13">
        <f t="shared" si="1"/>
        <v>2.5510371431188152E-2</v>
      </c>
      <c r="M13" s="6">
        <v>0</v>
      </c>
      <c r="O13" s="6">
        <v>2144773474</v>
      </c>
      <c r="Q13" s="6">
        <v>398506605</v>
      </c>
      <c r="S13" s="6">
        <f t="shared" si="2"/>
        <v>2543280079</v>
      </c>
      <c r="U13" s="13">
        <f t="shared" si="3"/>
        <v>-6.0367017076244319E-4</v>
      </c>
    </row>
    <row r="14" spans="1:21" x14ac:dyDescent="0.55000000000000004">
      <c r="A14" s="19" t="s">
        <v>29</v>
      </c>
      <c r="C14" s="6">
        <v>0</v>
      </c>
      <c r="E14" s="6">
        <v>60936013341</v>
      </c>
      <c r="G14" s="6">
        <v>0</v>
      </c>
      <c r="I14" s="6">
        <f t="shared" si="0"/>
        <v>60936013341</v>
      </c>
      <c r="K14" s="13">
        <f t="shared" si="1"/>
        <v>-0.11019118719243547</v>
      </c>
      <c r="M14" s="6">
        <v>0</v>
      </c>
      <c r="O14" s="6">
        <v>0</v>
      </c>
      <c r="Q14" s="6">
        <v>0</v>
      </c>
      <c r="S14" s="6">
        <f t="shared" si="2"/>
        <v>0</v>
      </c>
      <c r="U14" s="13">
        <f t="shared" si="3"/>
        <v>0</v>
      </c>
    </row>
    <row r="15" spans="1:21" x14ac:dyDescent="0.55000000000000004">
      <c r="A15" s="19" t="s">
        <v>15</v>
      </c>
      <c r="C15" s="6">
        <v>0</v>
      </c>
      <c r="E15" s="6">
        <v>10886573256</v>
      </c>
      <c r="G15" s="6">
        <v>-13424922760</v>
      </c>
      <c r="I15" s="6">
        <f t="shared" si="0"/>
        <v>-2538349504</v>
      </c>
      <c r="K15" s="13">
        <f t="shared" si="1"/>
        <v>4.5901221628966444E-3</v>
      </c>
      <c r="M15" s="6">
        <v>0</v>
      </c>
      <c r="O15" s="6">
        <v>0</v>
      </c>
      <c r="Q15" s="6">
        <v>-25635984471</v>
      </c>
      <c r="S15" s="6">
        <f t="shared" si="2"/>
        <v>-25635984471</v>
      </c>
      <c r="U15" s="13">
        <f t="shared" si="3"/>
        <v>6.0849291633491035E-3</v>
      </c>
    </row>
    <row r="16" spans="1:21" x14ac:dyDescent="0.55000000000000004">
      <c r="A16" s="19" t="s">
        <v>16</v>
      </c>
      <c r="C16" s="6">
        <v>0</v>
      </c>
      <c r="E16" s="6">
        <v>106000023022</v>
      </c>
      <c r="G16" s="6">
        <v>-7869893636</v>
      </c>
      <c r="I16" s="6">
        <f t="shared" si="0"/>
        <v>98130129386</v>
      </c>
      <c r="K16" s="13">
        <f t="shared" si="1"/>
        <v>-0.17744966996577707</v>
      </c>
      <c r="M16" s="6">
        <v>0</v>
      </c>
      <c r="O16" s="6">
        <v>-91332287324</v>
      </c>
      <c r="Q16" s="6">
        <v>-27611757450</v>
      </c>
      <c r="S16" s="6">
        <f t="shared" si="2"/>
        <v>-118944044774</v>
      </c>
      <c r="U16" s="13">
        <f t="shared" si="3"/>
        <v>2.8232428041558327E-2</v>
      </c>
    </row>
    <row r="17" spans="1:21" x14ac:dyDescent="0.55000000000000004">
      <c r="A17" s="19" t="s">
        <v>184</v>
      </c>
      <c r="C17" s="6">
        <v>0</v>
      </c>
      <c r="E17" s="6">
        <v>0</v>
      </c>
      <c r="G17" s="6">
        <v>0</v>
      </c>
      <c r="I17" s="6">
        <f t="shared" si="0"/>
        <v>0</v>
      </c>
      <c r="K17" s="13">
        <f t="shared" si="1"/>
        <v>0</v>
      </c>
      <c r="M17" s="6">
        <v>0</v>
      </c>
      <c r="O17" s="6">
        <v>0</v>
      </c>
      <c r="Q17" s="6">
        <v>3492488308</v>
      </c>
      <c r="S17" s="6">
        <f t="shared" si="2"/>
        <v>3492488308</v>
      </c>
      <c r="U17" s="13">
        <f t="shared" si="3"/>
        <v>-8.2897319516031032E-4</v>
      </c>
    </row>
    <row r="18" spans="1:21" x14ac:dyDescent="0.55000000000000004">
      <c r="A18" s="19" t="s">
        <v>25</v>
      </c>
      <c r="C18" s="6">
        <v>0</v>
      </c>
      <c r="E18" s="6">
        <v>22944176685</v>
      </c>
      <c r="G18" s="6">
        <v>0</v>
      </c>
      <c r="I18" s="6">
        <f t="shared" si="0"/>
        <v>22944176685</v>
      </c>
      <c r="K18" s="13">
        <f t="shared" si="1"/>
        <v>-4.1490178458590612E-2</v>
      </c>
      <c r="M18" s="6">
        <v>0</v>
      </c>
      <c r="O18" s="6">
        <v>89555912624</v>
      </c>
      <c r="Q18" s="6">
        <v>16390949102</v>
      </c>
      <c r="S18" s="6">
        <f t="shared" si="2"/>
        <v>105946861726</v>
      </c>
      <c r="U18" s="13">
        <f t="shared" si="3"/>
        <v>-2.5147430925117304E-2</v>
      </c>
    </row>
    <row r="19" spans="1:21" x14ac:dyDescent="0.55000000000000004">
      <c r="A19" s="19" t="s">
        <v>40</v>
      </c>
      <c r="C19" s="6">
        <v>0</v>
      </c>
      <c r="E19" s="6">
        <v>-73889734997</v>
      </c>
      <c r="G19" s="6">
        <v>0</v>
      </c>
      <c r="I19" s="6">
        <f t="shared" si="0"/>
        <v>-73889734997</v>
      </c>
      <c r="K19" s="13">
        <f t="shared" si="1"/>
        <v>0.13361552839190483</v>
      </c>
      <c r="M19" s="6">
        <v>0</v>
      </c>
      <c r="O19" s="6">
        <v>-82923473187</v>
      </c>
      <c r="Q19" s="6">
        <v>290430276</v>
      </c>
      <c r="S19" s="6">
        <f t="shared" si="2"/>
        <v>-82633042911</v>
      </c>
      <c r="U19" s="13">
        <f t="shared" si="3"/>
        <v>1.961368845554649E-2</v>
      </c>
    </row>
    <row r="20" spans="1:21" x14ac:dyDescent="0.55000000000000004">
      <c r="A20" s="19" t="s">
        <v>186</v>
      </c>
      <c r="C20" s="6">
        <v>0</v>
      </c>
      <c r="E20" s="6">
        <v>0</v>
      </c>
      <c r="G20" s="6">
        <v>0</v>
      </c>
      <c r="I20" s="6">
        <f t="shared" si="0"/>
        <v>0</v>
      </c>
      <c r="K20" s="13">
        <f t="shared" si="1"/>
        <v>0</v>
      </c>
      <c r="M20" s="6">
        <v>0</v>
      </c>
      <c r="O20" s="6">
        <v>0</v>
      </c>
      <c r="Q20" s="6">
        <v>51411234901</v>
      </c>
      <c r="S20" s="6">
        <f t="shared" si="2"/>
        <v>51411234901</v>
      </c>
      <c r="U20" s="13">
        <f t="shared" si="3"/>
        <v>-1.2202914342016813E-2</v>
      </c>
    </row>
    <row r="21" spans="1:21" x14ac:dyDescent="0.55000000000000004">
      <c r="A21" s="19" t="s">
        <v>187</v>
      </c>
      <c r="C21" s="6">
        <v>0</v>
      </c>
      <c r="E21" s="6">
        <v>0</v>
      </c>
      <c r="G21" s="6">
        <v>0</v>
      </c>
      <c r="I21" s="6">
        <f t="shared" si="0"/>
        <v>0</v>
      </c>
      <c r="K21" s="13">
        <f t="shared" si="1"/>
        <v>0</v>
      </c>
      <c r="M21" s="6">
        <v>0</v>
      </c>
      <c r="O21" s="6">
        <v>0</v>
      </c>
      <c r="Q21" s="6">
        <v>-2817759977</v>
      </c>
      <c r="S21" s="6">
        <f t="shared" si="2"/>
        <v>-2817759977</v>
      </c>
      <c r="U21" s="13">
        <f t="shared" si="3"/>
        <v>6.6882041837562319E-4</v>
      </c>
    </row>
    <row r="22" spans="1:21" x14ac:dyDescent="0.55000000000000004">
      <c r="A22" s="19" t="s">
        <v>188</v>
      </c>
      <c r="C22" s="6">
        <v>0</v>
      </c>
      <c r="E22" s="6">
        <v>0</v>
      </c>
      <c r="G22" s="6">
        <v>0</v>
      </c>
      <c r="I22" s="6">
        <f t="shared" si="0"/>
        <v>0</v>
      </c>
      <c r="K22" s="13">
        <f t="shared" si="1"/>
        <v>0</v>
      </c>
      <c r="M22" s="6">
        <v>0</v>
      </c>
      <c r="O22" s="6">
        <v>0</v>
      </c>
      <c r="Q22" s="6">
        <v>-33928307393</v>
      </c>
      <c r="S22" s="6">
        <f t="shared" si="2"/>
        <v>-33928307393</v>
      </c>
      <c r="U22" s="13">
        <f t="shared" si="3"/>
        <v>8.0531858393143082E-3</v>
      </c>
    </row>
    <row r="23" spans="1:21" x14ac:dyDescent="0.55000000000000004">
      <c r="A23" s="19" t="s">
        <v>39</v>
      </c>
      <c r="C23" s="6">
        <v>0</v>
      </c>
      <c r="E23" s="6">
        <v>-197998044</v>
      </c>
      <c r="G23" s="6">
        <v>0</v>
      </c>
      <c r="I23" s="6">
        <f t="shared" si="0"/>
        <v>-197998044</v>
      </c>
      <c r="K23" s="13">
        <f t="shared" si="1"/>
        <v>3.5804179390679569E-4</v>
      </c>
      <c r="M23" s="6">
        <v>0</v>
      </c>
      <c r="O23" s="6">
        <v>-18611805874</v>
      </c>
      <c r="Q23" s="6">
        <v>2683948735</v>
      </c>
      <c r="S23" s="6">
        <f t="shared" si="2"/>
        <v>-15927857139</v>
      </c>
      <c r="U23" s="13">
        <f t="shared" si="3"/>
        <v>3.7806187051017005E-3</v>
      </c>
    </row>
    <row r="24" spans="1:21" x14ac:dyDescent="0.55000000000000004">
      <c r="A24" s="19" t="s">
        <v>189</v>
      </c>
      <c r="C24" s="6">
        <v>0</v>
      </c>
      <c r="E24" s="6">
        <v>0</v>
      </c>
      <c r="G24" s="6">
        <v>0</v>
      </c>
      <c r="I24" s="6">
        <f t="shared" si="0"/>
        <v>0</v>
      </c>
      <c r="K24" s="13">
        <f t="shared" si="1"/>
        <v>0</v>
      </c>
      <c r="M24" s="6">
        <v>0</v>
      </c>
      <c r="O24" s="6">
        <v>0</v>
      </c>
      <c r="Q24" s="6">
        <v>-25398306387</v>
      </c>
      <c r="S24" s="6">
        <f t="shared" si="2"/>
        <v>-25398306387</v>
      </c>
      <c r="U24" s="13">
        <f t="shared" si="3"/>
        <v>6.0285141539525829E-3</v>
      </c>
    </row>
    <row r="25" spans="1:21" x14ac:dyDescent="0.55000000000000004">
      <c r="A25" s="19" t="s">
        <v>19</v>
      </c>
      <c r="C25" s="6">
        <v>0</v>
      </c>
      <c r="E25" s="6">
        <v>-114599997403</v>
      </c>
      <c r="G25" s="6">
        <v>0</v>
      </c>
      <c r="I25" s="6">
        <f t="shared" si="0"/>
        <v>-114599997403</v>
      </c>
      <c r="K25" s="13">
        <f t="shared" si="1"/>
        <v>0.20723229292045051</v>
      </c>
      <c r="M25" s="6">
        <v>0</v>
      </c>
      <c r="O25" s="6">
        <v>-410211445816</v>
      </c>
      <c r="Q25" s="6">
        <v>-149629492533</v>
      </c>
      <c r="S25" s="6">
        <f t="shared" si="2"/>
        <v>-559840938349</v>
      </c>
      <c r="U25" s="13">
        <f t="shared" si="3"/>
        <v>0.13288323124279355</v>
      </c>
    </row>
    <row r="26" spans="1:21" x14ac:dyDescent="0.55000000000000004">
      <c r="A26" s="19" t="s">
        <v>190</v>
      </c>
      <c r="C26" s="6">
        <v>0</v>
      </c>
      <c r="E26" s="6">
        <v>0</v>
      </c>
      <c r="G26" s="6">
        <v>0</v>
      </c>
      <c r="I26" s="6">
        <f t="shared" si="0"/>
        <v>0</v>
      </c>
      <c r="K26" s="13">
        <f t="shared" si="1"/>
        <v>0</v>
      </c>
      <c r="M26" s="6">
        <v>0</v>
      </c>
      <c r="O26" s="6">
        <v>0</v>
      </c>
      <c r="Q26" s="6">
        <v>-335343640</v>
      </c>
      <c r="S26" s="6">
        <f t="shared" si="2"/>
        <v>-335343640</v>
      </c>
      <c r="U26" s="13">
        <f t="shared" si="3"/>
        <v>7.9596798675235202E-5</v>
      </c>
    </row>
    <row r="27" spans="1:21" x14ac:dyDescent="0.55000000000000004">
      <c r="A27" s="19" t="s">
        <v>191</v>
      </c>
      <c r="C27" s="6">
        <v>0</v>
      </c>
      <c r="E27" s="6">
        <v>0</v>
      </c>
      <c r="G27" s="6">
        <v>0</v>
      </c>
      <c r="I27" s="6">
        <f t="shared" si="0"/>
        <v>0</v>
      </c>
      <c r="K27" s="13">
        <f t="shared" si="1"/>
        <v>0</v>
      </c>
      <c r="M27" s="6">
        <v>0</v>
      </c>
      <c r="O27" s="6">
        <v>0</v>
      </c>
      <c r="Q27" s="6">
        <v>3218762850</v>
      </c>
      <c r="S27" s="6">
        <f t="shared" si="2"/>
        <v>3218762850</v>
      </c>
      <c r="U27" s="13">
        <f t="shared" si="3"/>
        <v>-7.6400202059826242E-4</v>
      </c>
    </row>
    <row r="28" spans="1:21" x14ac:dyDescent="0.55000000000000004">
      <c r="A28" s="19" t="s">
        <v>192</v>
      </c>
      <c r="C28" s="6">
        <v>0</v>
      </c>
      <c r="E28" s="6">
        <v>0</v>
      </c>
      <c r="G28" s="6">
        <v>0</v>
      </c>
      <c r="I28" s="6">
        <f t="shared" si="0"/>
        <v>0</v>
      </c>
      <c r="K28" s="13">
        <f t="shared" si="1"/>
        <v>0</v>
      </c>
      <c r="M28" s="6">
        <v>0</v>
      </c>
      <c r="O28" s="6">
        <v>0</v>
      </c>
      <c r="Q28" s="6">
        <v>140709954</v>
      </c>
      <c r="S28" s="6">
        <f t="shared" si="2"/>
        <v>140709954</v>
      </c>
      <c r="U28" s="13">
        <f t="shared" si="3"/>
        <v>-3.3398760388417109E-5</v>
      </c>
    </row>
    <row r="29" spans="1:21" x14ac:dyDescent="0.55000000000000004">
      <c r="A29" s="19" t="s">
        <v>193</v>
      </c>
      <c r="C29" s="6">
        <v>0</v>
      </c>
      <c r="E29" s="6">
        <v>0</v>
      </c>
      <c r="G29" s="6">
        <v>0</v>
      </c>
      <c r="I29" s="6">
        <f t="shared" si="0"/>
        <v>0</v>
      </c>
      <c r="K29" s="13">
        <f t="shared" si="1"/>
        <v>0</v>
      </c>
      <c r="M29" s="6">
        <v>0</v>
      </c>
      <c r="O29" s="6">
        <v>0</v>
      </c>
      <c r="Q29" s="6">
        <v>-4631659821</v>
      </c>
      <c r="S29" s="6">
        <f t="shared" si="2"/>
        <v>-4631659821</v>
      </c>
      <c r="U29" s="13">
        <f t="shared" si="3"/>
        <v>1.0993656963475225E-3</v>
      </c>
    </row>
    <row r="30" spans="1:21" x14ac:dyDescent="0.55000000000000004">
      <c r="A30" s="19" t="s">
        <v>47</v>
      </c>
      <c r="C30" s="6">
        <v>0</v>
      </c>
      <c r="E30" s="6">
        <v>-6032797599</v>
      </c>
      <c r="G30" s="6">
        <v>0</v>
      </c>
      <c r="I30" s="6">
        <f t="shared" si="0"/>
        <v>-6032797599</v>
      </c>
      <c r="K30" s="13">
        <f t="shared" si="1"/>
        <v>1.0909166732084332E-2</v>
      </c>
      <c r="M30" s="6">
        <v>0</v>
      </c>
      <c r="O30" s="6">
        <v>-12755057776</v>
      </c>
      <c r="Q30" s="6">
        <v>-474891192</v>
      </c>
      <c r="S30" s="6">
        <f t="shared" si="2"/>
        <v>-13229948968</v>
      </c>
      <c r="U30" s="13">
        <f t="shared" si="3"/>
        <v>3.1402461799768491E-3</v>
      </c>
    </row>
    <row r="31" spans="1:21" x14ac:dyDescent="0.55000000000000004">
      <c r="A31" s="19" t="s">
        <v>194</v>
      </c>
      <c r="C31" s="6">
        <v>0</v>
      </c>
      <c r="E31" s="6">
        <v>0</v>
      </c>
      <c r="G31" s="6">
        <v>0</v>
      </c>
      <c r="I31" s="6">
        <f t="shared" si="0"/>
        <v>0</v>
      </c>
      <c r="K31" s="13">
        <f t="shared" si="1"/>
        <v>0</v>
      </c>
      <c r="M31" s="6">
        <v>0</v>
      </c>
      <c r="O31" s="6">
        <v>0</v>
      </c>
      <c r="Q31" s="6">
        <v>25508953854</v>
      </c>
      <c r="S31" s="6">
        <f t="shared" si="2"/>
        <v>25508953854</v>
      </c>
      <c r="U31" s="13">
        <f t="shared" si="3"/>
        <v>-6.0547773153911705E-3</v>
      </c>
    </row>
    <row r="32" spans="1:21" x14ac:dyDescent="0.55000000000000004">
      <c r="A32" s="19" t="s">
        <v>197</v>
      </c>
      <c r="C32" s="6">
        <v>0</v>
      </c>
      <c r="E32" s="6">
        <v>0</v>
      </c>
      <c r="G32" s="6">
        <v>0</v>
      </c>
      <c r="I32" s="6">
        <f t="shared" si="0"/>
        <v>0</v>
      </c>
      <c r="K32" s="13">
        <f t="shared" si="1"/>
        <v>0</v>
      </c>
      <c r="M32" s="6">
        <v>0</v>
      </c>
      <c r="O32" s="6">
        <v>0</v>
      </c>
      <c r="Q32" s="6">
        <v>629791875</v>
      </c>
      <c r="S32" s="6">
        <f t="shared" si="2"/>
        <v>629791875</v>
      </c>
      <c r="U32" s="13">
        <f t="shared" si="3"/>
        <v>-1.494867088628068E-4</v>
      </c>
    </row>
    <row r="33" spans="1:21" x14ac:dyDescent="0.55000000000000004">
      <c r="A33" s="19" t="s">
        <v>198</v>
      </c>
      <c r="C33" s="6">
        <v>0</v>
      </c>
      <c r="E33" s="6">
        <v>0</v>
      </c>
      <c r="G33" s="6">
        <v>0</v>
      </c>
      <c r="I33" s="6">
        <f t="shared" si="0"/>
        <v>0</v>
      </c>
      <c r="K33" s="13">
        <f t="shared" si="1"/>
        <v>0</v>
      </c>
      <c r="M33" s="6">
        <v>0</v>
      </c>
      <c r="O33" s="6">
        <v>0</v>
      </c>
      <c r="Q33" s="6">
        <v>6490793641</v>
      </c>
      <c r="S33" s="6">
        <f t="shared" si="2"/>
        <v>6490793641</v>
      </c>
      <c r="U33" s="13">
        <f t="shared" si="3"/>
        <v>-1.540647661262262E-3</v>
      </c>
    </row>
    <row r="34" spans="1:21" x14ac:dyDescent="0.55000000000000004">
      <c r="A34" s="19" t="s">
        <v>199</v>
      </c>
      <c r="C34" s="6">
        <v>0</v>
      </c>
      <c r="E34" s="6">
        <v>0</v>
      </c>
      <c r="G34" s="6">
        <v>0</v>
      </c>
      <c r="I34" s="6">
        <f t="shared" si="0"/>
        <v>0</v>
      </c>
      <c r="K34" s="13">
        <f t="shared" si="1"/>
        <v>0</v>
      </c>
      <c r="M34" s="6">
        <v>0</v>
      </c>
      <c r="O34" s="6">
        <v>0</v>
      </c>
      <c r="Q34" s="6">
        <v>722526816</v>
      </c>
      <c r="S34" s="6">
        <f t="shared" si="2"/>
        <v>722526816</v>
      </c>
      <c r="U34" s="13">
        <f t="shared" si="3"/>
        <v>-1.7149817277169982E-4</v>
      </c>
    </row>
    <row r="35" spans="1:21" x14ac:dyDescent="0.55000000000000004">
      <c r="A35" s="19" t="s">
        <v>48</v>
      </c>
      <c r="C35" s="6">
        <v>0</v>
      </c>
      <c r="E35" s="6">
        <v>-24260701097</v>
      </c>
      <c r="G35" s="6">
        <v>0</v>
      </c>
      <c r="I35" s="6">
        <f t="shared" si="0"/>
        <v>-24260701097</v>
      </c>
      <c r="K35" s="13">
        <f t="shared" si="1"/>
        <v>4.3870862391986287E-2</v>
      </c>
      <c r="M35" s="6">
        <v>0</v>
      </c>
      <c r="O35" s="6">
        <v>27524196398</v>
      </c>
      <c r="Q35" s="6">
        <v>35402098315</v>
      </c>
      <c r="S35" s="6">
        <f t="shared" si="2"/>
        <v>62926294713</v>
      </c>
      <c r="U35" s="13">
        <f t="shared" si="3"/>
        <v>-1.4936116312357015E-2</v>
      </c>
    </row>
    <row r="36" spans="1:21" x14ac:dyDescent="0.55000000000000004">
      <c r="A36" s="19" t="s">
        <v>200</v>
      </c>
      <c r="C36" s="6">
        <v>0</v>
      </c>
      <c r="E36" s="6">
        <v>0</v>
      </c>
      <c r="G36" s="6">
        <v>0</v>
      </c>
      <c r="I36" s="6">
        <f t="shared" si="0"/>
        <v>0</v>
      </c>
      <c r="K36" s="13">
        <f t="shared" si="1"/>
        <v>0</v>
      </c>
      <c r="M36" s="6">
        <v>0</v>
      </c>
      <c r="O36" s="6">
        <v>0</v>
      </c>
      <c r="Q36" s="6">
        <v>1205560343</v>
      </c>
      <c r="S36" s="6">
        <f t="shared" si="2"/>
        <v>1205560343</v>
      </c>
      <c r="U36" s="13">
        <f t="shared" si="3"/>
        <v>-2.8615048107850948E-4</v>
      </c>
    </row>
    <row r="37" spans="1:21" x14ac:dyDescent="0.55000000000000004">
      <c r="A37" s="19" t="s">
        <v>201</v>
      </c>
      <c r="C37" s="6">
        <v>0</v>
      </c>
      <c r="E37" s="6">
        <v>0</v>
      </c>
      <c r="G37" s="6">
        <v>0</v>
      </c>
      <c r="I37" s="6">
        <f t="shared" si="0"/>
        <v>0</v>
      </c>
      <c r="K37" s="13">
        <f t="shared" si="1"/>
        <v>0</v>
      </c>
      <c r="M37" s="6">
        <v>0</v>
      </c>
      <c r="O37" s="6">
        <v>0</v>
      </c>
      <c r="Q37" s="6">
        <v>5960129720</v>
      </c>
      <c r="S37" s="6">
        <f t="shared" si="2"/>
        <v>5960129720</v>
      </c>
      <c r="U37" s="13">
        <f t="shared" si="3"/>
        <v>-1.4146898548638822E-3</v>
      </c>
    </row>
    <row r="38" spans="1:21" x14ac:dyDescent="0.55000000000000004">
      <c r="A38" s="19" t="s">
        <v>60</v>
      </c>
      <c r="C38" s="6">
        <v>0</v>
      </c>
      <c r="E38" s="6">
        <v>34651263538</v>
      </c>
      <c r="G38" s="6">
        <v>0</v>
      </c>
      <c r="I38" s="6">
        <f t="shared" si="0"/>
        <v>34651263538</v>
      </c>
      <c r="K38" s="13">
        <f t="shared" si="1"/>
        <v>-6.2660217786205299E-2</v>
      </c>
      <c r="M38" s="6">
        <v>0</v>
      </c>
      <c r="O38" s="6">
        <v>-137181718129</v>
      </c>
      <c r="Q38" s="6">
        <v>-1811150268</v>
      </c>
      <c r="S38" s="6">
        <f t="shared" si="2"/>
        <v>-138992868397</v>
      </c>
      <c r="U38" s="13">
        <f t="shared" si="3"/>
        <v>3.2991194832529019E-2</v>
      </c>
    </row>
    <row r="39" spans="1:21" x14ac:dyDescent="0.55000000000000004">
      <c r="A39" s="19" t="s">
        <v>52</v>
      </c>
      <c r="C39" s="6">
        <v>0</v>
      </c>
      <c r="E39" s="6">
        <v>8888228472</v>
      </c>
      <c r="G39" s="6">
        <v>0</v>
      </c>
      <c r="I39" s="6">
        <f t="shared" si="0"/>
        <v>8888228472</v>
      </c>
      <c r="K39" s="13">
        <f t="shared" si="1"/>
        <v>-1.6072670226824754E-2</v>
      </c>
      <c r="M39" s="6">
        <v>0</v>
      </c>
      <c r="O39" s="6">
        <v>-554285673283</v>
      </c>
      <c r="Q39" s="6">
        <v>-95745698879</v>
      </c>
      <c r="S39" s="6">
        <f t="shared" si="2"/>
        <v>-650031372162</v>
      </c>
      <c r="U39" s="13">
        <f t="shared" si="3"/>
        <v>0.15429073371591484</v>
      </c>
    </row>
    <row r="40" spans="1:21" x14ac:dyDescent="0.55000000000000004">
      <c r="A40" s="19" t="s">
        <v>202</v>
      </c>
      <c r="C40" s="6">
        <v>0</v>
      </c>
      <c r="E40" s="6">
        <v>0</v>
      </c>
      <c r="G40" s="6">
        <v>0</v>
      </c>
      <c r="I40" s="6">
        <f t="shared" si="0"/>
        <v>0</v>
      </c>
      <c r="K40" s="13">
        <f t="shared" si="1"/>
        <v>0</v>
      </c>
      <c r="M40" s="6">
        <v>0</v>
      </c>
      <c r="O40" s="6">
        <v>0</v>
      </c>
      <c r="Q40" s="6">
        <v>1799689388</v>
      </c>
      <c r="S40" s="6">
        <f t="shared" si="2"/>
        <v>1799689388</v>
      </c>
      <c r="U40" s="13">
        <f t="shared" si="3"/>
        <v>-4.2717229971796472E-4</v>
      </c>
    </row>
    <row r="41" spans="1:21" x14ac:dyDescent="0.55000000000000004">
      <c r="A41" s="19" t="s">
        <v>203</v>
      </c>
      <c r="C41" s="6">
        <v>0</v>
      </c>
      <c r="E41" s="6">
        <v>0</v>
      </c>
      <c r="G41" s="6">
        <v>0</v>
      </c>
      <c r="I41" s="6">
        <f t="shared" si="0"/>
        <v>0</v>
      </c>
      <c r="K41" s="13">
        <f t="shared" si="1"/>
        <v>0</v>
      </c>
      <c r="M41" s="6">
        <v>0</v>
      </c>
      <c r="O41" s="6">
        <v>0</v>
      </c>
      <c r="Q41" s="6">
        <v>305741872</v>
      </c>
      <c r="S41" s="6">
        <f t="shared" si="2"/>
        <v>305741872</v>
      </c>
      <c r="U41" s="13">
        <f t="shared" si="3"/>
        <v>-7.2570555482052776E-5</v>
      </c>
    </row>
    <row r="42" spans="1:21" x14ac:dyDescent="0.55000000000000004">
      <c r="A42" s="19" t="s">
        <v>46</v>
      </c>
      <c r="C42" s="6">
        <v>0</v>
      </c>
      <c r="E42" s="6">
        <v>-26306556217</v>
      </c>
      <c r="G42" s="6">
        <v>0</v>
      </c>
      <c r="I42" s="6">
        <f t="shared" si="0"/>
        <v>-26306556217</v>
      </c>
      <c r="K42" s="13">
        <f t="shared" si="1"/>
        <v>4.757040215732964E-2</v>
      </c>
      <c r="M42" s="6">
        <v>0</v>
      </c>
      <c r="O42" s="6">
        <v>-107926522978</v>
      </c>
      <c r="Q42" s="6">
        <v>-13613996313</v>
      </c>
      <c r="S42" s="6">
        <f t="shared" si="2"/>
        <v>-121540519291</v>
      </c>
      <c r="U42" s="13">
        <f t="shared" si="3"/>
        <v>2.8848724385795024E-2</v>
      </c>
    </row>
    <row r="43" spans="1:21" x14ac:dyDescent="0.55000000000000004">
      <c r="A43" s="19" t="s">
        <v>174</v>
      </c>
      <c r="C43" s="6">
        <v>0</v>
      </c>
      <c r="E43" s="6">
        <v>0</v>
      </c>
      <c r="G43" s="6">
        <v>0</v>
      </c>
      <c r="I43" s="6">
        <f t="shared" si="0"/>
        <v>0</v>
      </c>
      <c r="K43" s="13">
        <f t="shared" si="1"/>
        <v>0</v>
      </c>
      <c r="M43" s="6">
        <v>295800000</v>
      </c>
      <c r="O43" s="6">
        <v>0</v>
      </c>
      <c r="Q43" s="6">
        <v>-8613120533</v>
      </c>
      <c r="S43" s="6">
        <f t="shared" si="2"/>
        <v>-8317320533</v>
      </c>
      <c r="U43" s="13">
        <f t="shared" si="3"/>
        <v>1.9741900815014742E-3</v>
      </c>
    </row>
    <row r="44" spans="1:21" x14ac:dyDescent="0.55000000000000004">
      <c r="A44" s="19" t="s">
        <v>205</v>
      </c>
      <c r="C44" s="6">
        <v>0</v>
      </c>
      <c r="E44" s="6">
        <v>0</v>
      </c>
      <c r="G44" s="6">
        <v>0</v>
      </c>
      <c r="I44" s="6">
        <f t="shared" si="0"/>
        <v>0</v>
      </c>
      <c r="K44" s="13">
        <f t="shared" si="1"/>
        <v>0</v>
      </c>
      <c r="M44" s="6">
        <v>0</v>
      </c>
      <c r="O44" s="6">
        <v>0</v>
      </c>
      <c r="Q44" s="6">
        <v>52386728608</v>
      </c>
      <c r="S44" s="6">
        <f t="shared" si="2"/>
        <v>52386728608</v>
      </c>
      <c r="U44" s="13">
        <f t="shared" si="3"/>
        <v>-1.2434456458649882E-2</v>
      </c>
    </row>
    <row r="45" spans="1:21" x14ac:dyDescent="0.55000000000000004">
      <c r="A45" s="19" t="s">
        <v>206</v>
      </c>
      <c r="C45" s="6">
        <v>0</v>
      </c>
      <c r="E45" s="6">
        <v>0</v>
      </c>
      <c r="G45" s="6">
        <v>0</v>
      </c>
      <c r="I45" s="6">
        <f t="shared" si="0"/>
        <v>0</v>
      </c>
      <c r="K45" s="13">
        <f t="shared" si="1"/>
        <v>0</v>
      </c>
      <c r="M45" s="6">
        <v>0</v>
      </c>
      <c r="O45" s="6">
        <v>0</v>
      </c>
      <c r="Q45" s="6">
        <v>3868322333</v>
      </c>
      <c r="S45" s="6">
        <f t="shared" si="2"/>
        <v>3868322333</v>
      </c>
      <c r="U45" s="13">
        <f t="shared" si="3"/>
        <v>-9.181807472201267E-4</v>
      </c>
    </row>
    <row r="46" spans="1:21" x14ac:dyDescent="0.55000000000000004">
      <c r="A46" s="19" t="s">
        <v>207</v>
      </c>
      <c r="C46" s="6">
        <v>0</v>
      </c>
      <c r="E46" s="6">
        <v>0</v>
      </c>
      <c r="G46" s="6">
        <v>0</v>
      </c>
      <c r="I46" s="6">
        <f t="shared" si="0"/>
        <v>0</v>
      </c>
      <c r="K46" s="13">
        <f t="shared" si="1"/>
        <v>0</v>
      </c>
      <c r="M46" s="6">
        <v>0</v>
      </c>
      <c r="O46" s="6">
        <v>0</v>
      </c>
      <c r="Q46" s="6">
        <v>65207804190</v>
      </c>
      <c r="S46" s="6">
        <f t="shared" si="2"/>
        <v>65207804190</v>
      </c>
      <c r="U46" s="13">
        <f t="shared" si="3"/>
        <v>-1.5477652900068684E-2</v>
      </c>
    </row>
    <row r="47" spans="1:21" x14ac:dyDescent="0.55000000000000004">
      <c r="A47" s="19" t="s">
        <v>22</v>
      </c>
      <c r="C47" s="6">
        <v>0</v>
      </c>
      <c r="E47" s="6">
        <v>-10006963614</v>
      </c>
      <c r="G47" s="6">
        <v>0</v>
      </c>
      <c r="I47" s="6">
        <f t="shared" si="0"/>
        <v>-10006963614</v>
      </c>
      <c r="K47" s="13">
        <f t="shared" si="1"/>
        <v>1.8095689894373861E-2</v>
      </c>
      <c r="M47" s="6">
        <v>0</v>
      </c>
      <c r="O47" s="6">
        <v>184379671</v>
      </c>
      <c r="Q47" s="6">
        <v>-7989718345</v>
      </c>
      <c r="S47" s="6">
        <f t="shared" si="2"/>
        <v>-7805338674</v>
      </c>
      <c r="U47" s="13">
        <f t="shared" si="3"/>
        <v>1.8526666288539281E-3</v>
      </c>
    </row>
    <row r="48" spans="1:21" x14ac:dyDescent="0.55000000000000004">
      <c r="A48" s="19" t="s">
        <v>208</v>
      </c>
      <c r="C48" s="6">
        <v>0</v>
      </c>
      <c r="E48" s="6">
        <v>0</v>
      </c>
      <c r="G48" s="6">
        <v>0</v>
      </c>
      <c r="I48" s="6">
        <f t="shared" si="0"/>
        <v>0</v>
      </c>
      <c r="K48" s="13">
        <f t="shared" si="1"/>
        <v>0</v>
      </c>
      <c r="M48" s="6">
        <v>0</v>
      </c>
      <c r="O48" s="6">
        <v>0</v>
      </c>
      <c r="Q48" s="6">
        <v>5603117843</v>
      </c>
      <c r="S48" s="6">
        <f t="shared" si="2"/>
        <v>5603117843</v>
      </c>
      <c r="U48" s="13">
        <f t="shared" si="3"/>
        <v>-1.3299499072142507E-3</v>
      </c>
    </row>
    <row r="49" spans="1:21" s="21" customFormat="1" x14ac:dyDescent="0.55000000000000004">
      <c r="A49" s="20" t="s">
        <v>27</v>
      </c>
      <c r="C49" s="21">
        <v>0</v>
      </c>
      <c r="E49" s="21">
        <v>27131051444</v>
      </c>
      <c r="G49" s="21">
        <v>0</v>
      </c>
      <c r="I49" s="21">
        <f t="shared" si="0"/>
        <v>27131051444</v>
      </c>
      <c r="K49" s="22">
        <f t="shared" si="1"/>
        <v>-4.906134491706049E-2</v>
      </c>
      <c r="M49" s="21">
        <v>293381400</v>
      </c>
      <c r="O49" s="21">
        <v>-233979256827</v>
      </c>
      <c r="Q49" s="21">
        <v>-17917059778</v>
      </c>
      <c r="S49" s="21">
        <f t="shared" si="2"/>
        <v>-251602935205</v>
      </c>
      <c r="U49" s="22">
        <f t="shared" si="3"/>
        <v>5.972019680948961E-2</v>
      </c>
    </row>
    <row r="50" spans="1:21" x14ac:dyDescent="0.55000000000000004">
      <c r="A50" s="19" t="s">
        <v>59</v>
      </c>
      <c r="C50" s="6">
        <v>0</v>
      </c>
      <c r="E50" s="6">
        <v>-121045468</v>
      </c>
      <c r="G50" s="6">
        <v>0</v>
      </c>
      <c r="I50" s="6">
        <f t="shared" si="0"/>
        <v>-121045468</v>
      </c>
      <c r="K50" s="13">
        <f t="shared" si="1"/>
        <v>2.1888770025934009E-4</v>
      </c>
      <c r="M50" s="6">
        <v>0</v>
      </c>
      <c r="O50" s="6">
        <v>-2736144790</v>
      </c>
      <c r="Q50" s="6">
        <v>-277175433</v>
      </c>
      <c r="S50" s="6">
        <f t="shared" si="2"/>
        <v>-3013320223</v>
      </c>
      <c r="U50" s="13">
        <f t="shared" si="3"/>
        <v>7.1523838392803833E-4</v>
      </c>
    </row>
    <row r="51" spans="1:21" x14ac:dyDescent="0.55000000000000004">
      <c r="A51" s="19" t="s">
        <v>209</v>
      </c>
      <c r="C51" s="6">
        <v>0</v>
      </c>
      <c r="E51" s="6">
        <v>0</v>
      </c>
      <c r="G51" s="6">
        <v>0</v>
      </c>
      <c r="I51" s="6">
        <f t="shared" si="0"/>
        <v>0</v>
      </c>
      <c r="K51" s="13">
        <f t="shared" si="1"/>
        <v>0</v>
      </c>
      <c r="M51" s="6">
        <v>0</v>
      </c>
      <c r="O51" s="6">
        <v>0</v>
      </c>
      <c r="Q51" s="6">
        <v>-20185280467</v>
      </c>
      <c r="S51" s="6">
        <f t="shared" si="2"/>
        <v>-20185280467</v>
      </c>
      <c r="U51" s="13">
        <f t="shared" si="3"/>
        <v>4.7911560378331814E-3</v>
      </c>
    </row>
    <row r="52" spans="1:21" x14ac:dyDescent="0.55000000000000004">
      <c r="A52" s="19" t="s">
        <v>210</v>
      </c>
      <c r="C52" s="6">
        <v>0</v>
      </c>
      <c r="E52" s="6">
        <v>0</v>
      </c>
      <c r="G52" s="6">
        <v>0</v>
      </c>
      <c r="I52" s="6">
        <f t="shared" si="0"/>
        <v>0</v>
      </c>
      <c r="K52" s="13">
        <f t="shared" si="1"/>
        <v>0</v>
      </c>
      <c r="M52" s="6">
        <v>0</v>
      </c>
      <c r="O52" s="6">
        <v>0</v>
      </c>
      <c r="Q52" s="6">
        <v>-13847073</v>
      </c>
      <c r="S52" s="6">
        <f t="shared" si="2"/>
        <v>-13847073</v>
      </c>
      <c r="U52" s="13">
        <f t="shared" si="3"/>
        <v>3.2867260635158765E-6</v>
      </c>
    </row>
    <row r="53" spans="1:21" x14ac:dyDescent="0.55000000000000004">
      <c r="A53" s="19" t="s">
        <v>38</v>
      </c>
      <c r="C53" s="6">
        <v>0</v>
      </c>
      <c r="E53" s="6">
        <v>-854947573</v>
      </c>
      <c r="G53" s="6">
        <v>0</v>
      </c>
      <c r="I53" s="6">
        <f t="shared" si="0"/>
        <v>-854947573</v>
      </c>
      <c r="K53" s="13">
        <f t="shared" si="1"/>
        <v>1.5460100339838769E-3</v>
      </c>
      <c r="M53" s="6">
        <v>0</v>
      </c>
      <c r="O53" s="6">
        <v>15136897246</v>
      </c>
      <c r="Q53" s="6">
        <v>111339472</v>
      </c>
      <c r="S53" s="6">
        <f t="shared" si="2"/>
        <v>15248236718</v>
      </c>
      <c r="U53" s="13">
        <f t="shared" si="3"/>
        <v>-3.6193047471989484E-3</v>
      </c>
    </row>
    <row r="54" spans="1:21" x14ac:dyDescent="0.55000000000000004">
      <c r="A54" s="19" t="s">
        <v>211</v>
      </c>
      <c r="C54" s="6">
        <v>0</v>
      </c>
      <c r="E54" s="6">
        <v>0</v>
      </c>
      <c r="G54" s="6">
        <v>0</v>
      </c>
      <c r="I54" s="6">
        <f t="shared" si="0"/>
        <v>0</v>
      </c>
      <c r="K54" s="13">
        <f t="shared" si="1"/>
        <v>0</v>
      </c>
      <c r="M54" s="6">
        <v>0</v>
      </c>
      <c r="O54" s="6">
        <v>0</v>
      </c>
      <c r="Q54" s="6">
        <v>-1239698765</v>
      </c>
      <c r="S54" s="6">
        <f t="shared" si="2"/>
        <v>-1239698765</v>
      </c>
      <c r="U54" s="13">
        <f t="shared" si="3"/>
        <v>2.9425353949054383E-4</v>
      </c>
    </row>
    <row r="55" spans="1:21" x14ac:dyDescent="0.55000000000000004">
      <c r="A55" s="19" t="s">
        <v>212</v>
      </c>
      <c r="C55" s="6">
        <v>0</v>
      </c>
      <c r="E55" s="6">
        <v>0</v>
      </c>
      <c r="G55" s="6">
        <v>0</v>
      </c>
      <c r="I55" s="6">
        <f t="shared" si="0"/>
        <v>0</v>
      </c>
      <c r="K55" s="13">
        <f t="shared" si="1"/>
        <v>0</v>
      </c>
      <c r="M55" s="6">
        <v>0</v>
      </c>
      <c r="O55" s="6">
        <v>0</v>
      </c>
      <c r="Q55" s="6">
        <v>-45796326726</v>
      </c>
      <c r="S55" s="6">
        <f t="shared" si="2"/>
        <v>-45796326726</v>
      </c>
      <c r="U55" s="13">
        <f t="shared" si="3"/>
        <v>1.0870165894527523E-2</v>
      </c>
    </row>
    <row r="56" spans="1:21" x14ac:dyDescent="0.55000000000000004">
      <c r="A56" s="19" t="s">
        <v>213</v>
      </c>
      <c r="C56" s="6">
        <v>0</v>
      </c>
      <c r="E56" s="6">
        <v>0</v>
      </c>
      <c r="G56" s="6">
        <v>0</v>
      </c>
      <c r="I56" s="6">
        <f t="shared" si="0"/>
        <v>0</v>
      </c>
      <c r="K56" s="13">
        <f t="shared" si="1"/>
        <v>0</v>
      </c>
      <c r="M56" s="6">
        <v>0</v>
      </c>
      <c r="O56" s="6">
        <v>0</v>
      </c>
      <c r="Q56" s="6">
        <v>2176932263</v>
      </c>
      <c r="S56" s="6">
        <f t="shared" si="2"/>
        <v>2176932263</v>
      </c>
      <c r="U56" s="13">
        <f t="shared" si="3"/>
        <v>-5.1671425486893145E-4</v>
      </c>
    </row>
    <row r="57" spans="1:21" x14ac:dyDescent="0.55000000000000004">
      <c r="A57" s="19" t="s">
        <v>41</v>
      </c>
      <c r="C57" s="6">
        <v>0</v>
      </c>
      <c r="E57" s="6">
        <v>-42065722942</v>
      </c>
      <c r="G57" s="6">
        <v>0</v>
      </c>
      <c r="I57" s="6">
        <f t="shared" si="0"/>
        <v>-42065722942</v>
      </c>
      <c r="K57" s="13">
        <f t="shared" si="1"/>
        <v>7.6067857034688338E-2</v>
      </c>
      <c r="M57" s="6">
        <v>87131126749</v>
      </c>
      <c r="O57" s="6">
        <v>-406216492654</v>
      </c>
      <c r="Q57" s="6">
        <v>0</v>
      </c>
      <c r="S57" s="6">
        <f t="shared" si="2"/>
        <v>-319085365905</v>
      </c>
      <c r="U57" s="13">
        <f t="shared" si="3"/>
        <v>7.5737752563770244E-2</v>
      </c>
    </row>
    <row r="58" spans="1:21" x14ac:dyDescent="0.55000000000000004">
      <c r="A58" s="19" t="s">
        <v>44</v>
      </c>
      <c r="C58" s="6">
        <v>0</v>
      </c>
      <c r="E58" s="6">
        <v>-18367722723</v>
      </c>
      <c r="G58" s="6">
        <v>0</v>
      </c>
      <c r="I58" s="6">
        <f t="shared" si="0"/>
        <v>-18367722723</v>
      </c>
      <c r="K58" s="13">
        <f t="shared" si="1"/>
        <v>3.3214532128032201E-2</v>
      </c>
      <c r="M58" s="6">
        <v>15239311200</v>
      </c>
      <c r="O58" s="6">
        <v>-56088334231</v>
      </c>
      <c r="Q58" s="6">
        <v>0</v>
      </c>
      <c r="S58" s="6">
        <f t="shared" si="2"/>
        <v>-40849023031</v>
      </c>
      <c r="U58" s="13">
        <f t="shared" si="3"/>
        <v>9.6958793143610937E-3</v>
      </c>
    </row>
    <row r="59" spans="1:21" x14ac:dyDescent="0.55000000000000004">
      <c r="A59" s="19" t="s">
        <v>55</v>
      </c>
      <c r="C59" s="6">
        <v>0</v>
      </c>
      <c r="E59" s="6">
        <v>-35899179082</v>
      </c>
      <c r="G59" s="6">
        <v>0</v>
      </c>
      <c r="I59" s="6">
        <f t="shared" si="0"/>
        <v>-35899179082</v>
      </c>
      <c r="K59" s="13">
        <f t="shared" si="1"/>
        <v>6.4916835634500486E-2</v>
      </c>
      <c r="M59" s="6">
        <v>14255355020</v>
      </c>
      <c r="O59" s="6">
        <v>-54120233870</v>
      </c>
      <c r="Q59" s="6">
        <v>0</v>
      </c>
      <c r="S59" s="6">
        <f t="shared" si="2"/>
        <v>-39864878850</v>
      </c>
      <c r="U59" s="13">
        <f t="shared" si="3"/>
        <v>9.4622839307049091E-3</v>
      </c>
    </row>
    <row r="60" spans="1:21" x14ac:dyDescent="0.55000000000000004">
      <c r="A60" s="19" t="s">
        <v>54</v>
      </c>
      <c r="C60" s="6">
        <v>0</v>
      </c>
      <c r="E60" s="6">
        <v>-71167222765</v>
      </c>
      <c r="G60" s="6">
        <v>0</v>
      </c>
      <c r="I60" s="6">
        <f t="shared" si="0"/>
        <v>-71167222765</v>
      </c>
      <c r="K60" s="13">
        <f t="shared" si="1"/>
        <v>0.12869238297195071</v>
      </c>
      <c r="M60" s="6">
        <v>53875988750</v>
      </c>
      <c r="O60" s="6">
        <v>-288389007445</v>
      </c>
      <c r="Q60" s="6">
        <v>0</v>
      </c>
      <c r="S60" s="6">
        <f t="shared" si="2"/>
        <v>-234513018695</v>
      </c>
      <c r="U60" s="13">
        <f t="shared" si="3"/>
        <v>5.5663752966323095E-2</v>
      </c>
    </row>
    <row r="61" spans="1:21" x14ac:dyDescent="0.55000000000000004">
      <c r="A61" s="19" t="s">
        <v>21</v>
      </c>
      <c r="C61" s="6">
        <v>0</v>
      </c>
      <c r="E61" s="6">
        <v>-5419114081</v>
      </c>
      <c r="G61" s="6">
        <v>0</v>
      </c>
      <c r="I61" s="6">
        <f t="shared" si="0"/>
        <v>-5419114081</v>
      </c>
      <c r="K61" s="13">
        <f t="shared" si="1"/>
        <v>9.7994368416428213E-3</v>
      </c>
      <c r="M61" s="6">
        <v>26092320800</v>
      </c>
      <c r="O61" s="6">
        <v>-67914022244</v>
      </c>
      <c r="Q61" s="6">
        <v>0</v>
      </c>
      <c r="S61" s="6">
        <f t="shared" si="2"/>
        <v>-41821701444</v>
      </c>
      <c r="U61" s="13">
        <f t="shared" si="3"/>
        <v>9.9267531958973834E-3</v>
      </c>
    </row>
    <row r="62" spans="1:21" x14ac:dyDescent="0.55000000000000004">
      <c r="A62" s="19" t="s">
        <v>56</v>
      </c>
      <c r="C62" s="6">
        <v>0</v>
      </c>
      <c r="E62" s="6">
        <v>-1544363440</v>
      </c>
      <c r="G62" s="6">
        <v>0</v>
      </c>
      <c r="I62" s="6">
        <f t="shared" si="0"/>
        <v>-1544363440</v>
      </c>
      <c r="K62" s="13">
        <f t="shared" si="1"/>
        <v>2.7926874696886906E-3</v>
      </c>
      <c r="M62" s="6">
        <v>534074265</v>
      </c>
      <c r="O62" s="6">
        <v>187938408</v>
      </c>
      <c r="Q62" s="6">
        <v>0</v>
      </c>
      <c r="S62" s="6">
        <f t="shared" si="2"/>
        <v>722012673</v>
      </c>
      <c r="U62" s="13">
        <f t="shared" si="3"/>
        <v>-1.7137613635299429E-4</v>
      </c>
    </row>
    <row r="63" spans="1:21" x14ac:dyDescent="0.55000000000000004">
      <c r="A63" s="19" t="s">
        <v>58</v>
      </c>
      <c r="C63" s="6">
        <v>0</v>
      </c>
      <c r="E63" s="6">
        <v>-121957746176</v>
      </c>
      <c r="G63" s="6">
        <v>0</v>
      </c>
      <c r="I63" s="6">
        <f t="shared" si="0"/>
        <v>-121957746176</v>
      </c>
      <c r="K63" s="13">
        <f t="shared" si="1"/>
        <v>0.22053738178183563</v>
      </c>
      <c r="M63" s="6">
        <v>33294376828</v>
      </c>
      <c r="O63" s="6">
        <v>-323680785123</v>
      </c>
      <c r="Q63" s="6">
        <v>0</v>
      </c>
      <c r="S63" s="6">
        <f t="shared" si="2"/>
        <v>-290386408295</v>
      </c>
      <c r="U63" s="13">
        <f t="shared" si="3"/>
        <v>6.8925799454797376E-2</v>
      </c>
    </row>
    <row r="64" spans="1:21" x14ac:dyDescent="0.55000000000000004">
      <c r="A64" s="19" t="s">
        <v>28</v>
      </c>
      <c r="C64" s="6">
        <v>0</v>
      </c>
      <c r="E64" s="6">
        <v>-21408425203</v>
      </c>
      <c r="G64" s="6">
        <v>0</v>
      </c>
      <c r="I64" s="6">
        <f t="shared" si="0"/>
        <v>-21408425203</v>
      </c>
      <c r="K64" s="13">
        <f t="shared" si="1"/>
        <v>3.8713064076539946E-2</v>
      </c>
      <c r="M64" s="6">
        <v>0</v>
      </c>
      <c r="O64" s="6">
        <v>-95652802626</v>
      </c>
      <c r="Q64" s="6">
        <v>0</v>
      </c>
      <c r="S64" s="6">
        <f t="shared" si="2"/>
        <v>-95652802626</v>
      </c>
      <c r="U64" s="13">
        <f t="shared" si="3"/>
        <v>2.2704044344910586E-2</v>
      </c>
    </row>
    <row r="65" spans="1:21" x14ac:dyDescent="0.55000000000000004">
      <c r="A65" s="19" t="s">
        <v>30</v>
      </c>
      <c r="C65" s="6">
        <v>0</v>
      </c>
      <c r="E65" s="6">
        <v>-3386171</v>
      </c>
      <c r="G65" s="6">
        <v>0</v>
      </c>
      <c r="I65" s="6">
        <f t="shared" si="0"/>
        <v>-3386171</v>
      </c>
      <c r="K65" s="13">
        <f t="shared" si="1"/>
        <v>6.1232460423455912E-6</v>
      </c>
      <c r="M65" s="6">
        <v>0</v>
      </c>
      <c r="O65" s="6">
        <v>992785590</v>
      </c>
      <c r="Q65" s="6">
        <v>0</v>
      </c>
      <c r="S65" s="6">
        <f t="shared" si="2"/>
        <v>992785590</v>
      </c>
      <c r="U65" s="13">
        <f t="shared" si="3"/>
        <v>-2.3564649902083906E-4</v>
      </c>
    </row>
    <row r="66" spans="1:21" x14ac:dyDescent="0.55000000000000004">
      <c r="A66" s="19" t="s">
        <v>23</v>
      </c>
      <c r="C66" s="6">
        <v>0</v>
      </c>
      <c r="E66" s="6">
        <v>-1755731114</v>
      </c>
      <c r="G66" s="6">
        <v>0</v>
      </c>
      <c r="I66" s="6">
        <f t="shared" si="0"/>
        <v>-1755731114</v>
      </c>
      <c r="K66" s="13">
        <f t="shared" si="1"/>
        <v>3.1749056959094846E-3</v>
      </c>
      <c r="M66" s="6">
        <v>0</v>
      </c>
      <c r="O66" s="6">
        <v>3796070729</v>
      </c>
      <c r="Q66" s="6">
        <v>0</v>
      </c>
      <c r="S66" s="6">
        <f t="shared" si="2"/>
        <v>3796070729</v>
      </c>
      <c r="U66" s="13">
        <f t="shared" si="3"/>
        <v>-9.0103118572091103E-4</v>
      </c>
    </row>
    <row r="67" spans="1:21" x14ac:dyDescent="0.55000000000000004">
      <c r="A67" s="19" t="s">
        <v>36</v>
      </c>
      <c r="C67" s="6">
        <v>0</v>
      </c>
      <c r="E67" s="6">
        <v>-14625954675</v>
      </c>
      <c r="G67" s="6">
        <v>0</v>
      </c>
      <c r="I67" s="6">
        <f t="shared" si="0"/>
        <v>-14625954675</v>
      </c>
      <c r="K67" s="13">
        <f t="shared" si="1"/>
        <v>2.6448256475889654E-2</v>
      </c>
      <c r="M67" s="6">
        <v>0</v>
      </c>
      <c r="O67" s="6">
        <v>-58985435925</v>
      </c>
      <c r="Q67" s="6">
        <v>0</v>
      </c>
      <c r="S67" s="6">
        <f t="shared" si="2"/>
        <v>-58985435925</v>
      </c>
      <c r="U67" s="13">
        <f t="shared" si="3"/>
        <v>1.4000718391716661E-2</v>
      </c>
    </row>
    <row r="68" spans="1:21" x14ac:dyDescent="0.55000000000000004">
      <c r="A68" s="19" t="s">
        <v>26</v>
      </c>
      <c r="C68" s="6">
        <v>0</v>
      </c>
      <c r="E68" s="6">
        <v>32454595804</v>
      </c>
      <c r="G68" s="6">
        <v>0</v>
      </c>
      <c r="I68" s="6">
        <f t="shared" ref="I68:I81" si="4">C68+E68+G68</f>
        <v>32454595804</v>
      </c>
      <c r="K68" s="13">
        <f t="shared" si="1"/>
        <v>-5.8687962100191879E-2</v>
      </c>
      <c r="M68" s="6">
        <v>0</v>
      </c>
      <c r="O68" s="6">
        <v>32743691756</v>
      </c>
      <c r="Q68" s="6">
        <v>0</v>
      </c>
      <c r="S68" s="6">
        <f t="shared" ref="S68:S81" si="5">M68+O68+Q68</f>
        <v>32743691756</v>
      </c>
      <c r="U68" s="13">
        <f t="shared" si="3"/>
        <v>-7.7720067706854102E-3</v>
      </c>
    </row>
    <row r="69" spans="1:21" x14ac:dyDescent="0.55000000000000004">
      <c r="A69" s="19" t="s">
        <v>53</v>
      </c>
      <c r="C69" s="6">
        <v>0</v>
      </c>
      <c r="E69" s="6">
        <v>-67756924824</v>
      </c>
      <c r="G69" s="6">
        <v>0</v>
      </c>
      <c r="I69" s="6">
        <f t="shared" si="4"/>
        <v>-67756924824</v>
      </c>
      <c r="K69" s="13">
        <f t="shared" si="1"/>
        <v>0.12252550794690101</v>
      </c>
      <c r="M69" s="6">
        <v>0</v>
      </c>
      <c r="O69" s="6">
        <v>-62771880936</v>
      </c>
      <c r="Q69" s="6">
        <v>0</v>
      </c>
      <c r="S69" s="6">
        <f t="shared" si="5"/>
        <v>-62771880936</v>
      </c>
      <c r="U69" s="13">
        <f t="shared" si="3"/>
        <v>1.4899464827568005E-2</v>
      </c>
    </row>
    <row r="70" spans="1:21" x14ac:dyDescent="0.55000000000000004">
      <c r="A70" s="19" t="s">
        <v>35</v>
      </c>
      <c r="C70" s="6">
        <v>0</v>
      </c>
      <c r="E70" s="6">
        <v>9086512060</v>
      </c>
      <c r="G70" s="6">
        <v>0</v>
      </c>
      <c r="I70" s="6">
        <f t="shared" si="4"/>
        <v>9086512060</v>
      </c>
      <c r="K70" s="13">
        <f t="shared" si="1"/>
        <v>-1.6431228372731466E-2</v>
      </c>
      <c r="M70" s="6">
        <v>0</v>
      </c>
      <c r="O70" s="6">
        <v>-81086555336</v>
      </c>
      <c r="Q70" s="6">
        <v>0</v>
      </c>
      <c r="S70" s="6">
        <f t="shared" si="5"/>
        <v>-81086555336</v>
      </c>
      <c r="U70" s="13">
        <f t="shared" si="3"/>
        <v>1.9246615860518217E-2</v>
      </c>
    </row>
    <row r="71" spans="1:21" x14ac:dyDescent="0.55000000000000004">
      <c r="A71" s="19" t="s">
        <v>57</v>
      </c>
      <c r="C71" s="6">
        <v>0</v>
      </c>
      <c r="E71" s="6">
        <v>-4493084448</v>
      </c>
      <c r="G71" s="6">
        <v>0</v>
      </c>
      <c r="I71" s="6">
        <f t="shared" si="4"/>
        <v>-4493084448</v>
      </c>
      <c r="K71" s="13">
        <f t="shared" si="1"/>
        <v>8.1248884253454778E-3</v>
      </c>
      <c r="M71" s="6">
        <v>0</v>
      </c>
      <c r="O71" s="6">
        <v>-25725298999</v>
      </c>
      <c r="Q71" s="6">
        <v>0</v>
      </c>
      <c r="S71" s="6">
        <f t="shared" si="5"/>
        <v>-25725298999</v>
      </c>
      <c r="U71" s="13">
        <f t="shared" si="3"/>
        <v>6.1061287617789105E-3</v>
      </c>
    </row>
    <row r="72" spans="1:21" x14ac:dyDescent="0.55000000000000004">
      <c r="A72" s="19" t="s">
        <v>49</v>
      </c>
      <c r="C72" s="6">
        <v>0</v>
      </c>
      <c r="E72" s="6">
        <v>-4190815395</v>
      </c>
      <c r="G72" s="6">
        <v>0</v>
      </c>
      <c r="I72" s="6">
        <f t="shared" si="4"/>
        <v>-4190815395</v>
      </c>
      <c r="K72" s="13">
        <f t="shared" si="1"/>
        <v>7.5782923489790457E-3</v>
      </c>
      <c r="M72" s="6">
        <v>0</v>
      </c>
      <c r="O72" s="6">
        <v>-97171818011</v>
      </c>
      <c r="Q72" s="6">
        <v>0</v>
      </c>
      <c r="S72" s="6">
        <f t="shared" si="5"/>
        <v>-97171818011</v>
      </c>
      <c r="U72" s="13">
        <f t="shared" si="3"/>
        <v>2.3064596171044609E-2</v>
      </c>
    </row>
    <row r="73" spans="1:21" x14ac:dyDescent="0.55000000000000004">
      <c r="A73" s="19" t="s">
        <v>34</v>
      </c>
      <c r="C73" s="6">
        <v>0</v>
      </c>
      <c r="E73" s="6">
        <v>-295580766</v>
      </c>
      <c r="G73" s="6">
        <v>0</v>
      </c>
      <c r="I73" s="6">
        <f t="shared" si="4"/>
        <v>-295580766</v>
      </c>
      <c r="K73" s="13">
        <f t="shared" ref="K73:K81" si="6">I73/$I$82</f>
        <v>5.3450158175797334E-4</v>
      </c>
      <c r="M73" s="6">
        <v>0</v>
      </c>
      <c r="O73" s="6">
        <v>-5674785866</v>
      </c>
      <c r="Q73" s="6">
        <v>0</v>
      </c>
      <c r="S73" s="6">
        <f t="shared" si="5"/>
        <v>-5674785866</v>
      </c>
      <c r="U73" s="13">
        <f t="shared" ref="U73:U81" si="7">S73/$S$82</f>
        <v>1.3469609505672219E-3</v>
      </c>
    </row>
    <row r="74" spans="1:21" x14ac:dyDescent="0.55000000000000004">
      <c r="A74" s="19" t="s">
        <v>37</v>
      </c>
      <c r="C74" s="6">
        <v>0</v>
      </c>
      <c r="E74" s="6">
        <v>-1272384000</v>
      </c>
      <c r="G74" s="6">
        <v>0</v>
      </c>
      <c r="I74" s="6">
        <f t="shared" si="4"/>
        <v>-1272384000</v>
      </c>
      <c r="K74" s="13">
        <f t="shared" si="6"/>
        <v>2.3008643959043572E-3</v>
      </c>
      <c r="M74" s="6">
        <v>0</v>
      </c>
      <c r="O74" s="6">
        <v>-2698918137</v>
      </c>
      <c r="Q74" s="6">
        <v>0</v>
      </c>
      <c r="S74" s="6">
        <f t="shared" si="5"/>
        <v>-2698918137</v>
      </c>
      <c r="U74" s="13">
        <f t="shared" si="7"/>
        <v>6.4061224954715067E-4</v>
      </c>
    </row>
    <row r="75" spans="1:21" x14ac:dyDescent="0.55000000000000004">
      <c r="A75" s="19" t="s">
        <v>61</v>
      </c>
      <c r="C75" s="6">
        <v>0</v>
      </c>
      <c r="E75" s="6">
        <v>313878050</v>
      </c>
      <c r="G75" s="6">
        <v>0</v>
      </c>
      <c r="I75" s="6">
        <f t="shared" si="4"/>
        <v>313878050</v>
      </c>
      <c r="K75" s="13">
        <f t="shared" si="6"/>
        <v>-5.6758873885626323E-4</v>
      </c>
      <c r="M75" s="6">
        <v>0</v>
      </c>
      <c r="O75" s="6">
        <v>313878050</v>
      </c>
      <c r="Q75" s="6">
        <v>0</v>
      </c>
      <c r="S75" s="6">
        <f t="shared" si="5"/>
        <v>313878050</v>
      </c>
      <c r="U75" s="13">
        <f t="shared" si="7"/>
        <v>-7.4501749770550018E-5</v>
      </c>
    </row>
    <row r="76" spans="1:21" x14ac:dyDescent="0.55000000000000004">
      <c r="A76" s="19" t="s">
        <v>42</v>
      </c>
      <c r="C76" s="6">
        <v>0</v>
      </c>
      <c r="E76" s="6">
        <v>-13594098736</v>
      </c>
      <c r="G76" s="6">
        <v>0</v>
      </c>
      <c r="I76" s="6">
        <f t="shared" si="4"/>
        <v>-13594098736</v>
      </c>
      <c r="K76" s="13">
        <f t="shared" si="6"/>
        <v>2.4582341318399811E-2</v>
      </c>
      <c r="M76" s="6">
        <v>0</v>
      </c>
      <c r="O76" s="6">
        <v>-43303614214</v>
      </c>
      <c r="Q76" s="6">
        <v>0</v>
      </c>
      <c r="S76" s="6">
        <f t="shared" si="5"/>
        <v>-43303614214</v>
      </c>
      <c r="U76" s="13">
        <f t="shared" si="7"/>
        <v>1.0278498386019224E-2</v>
      </c>
    </row>
    <row r="77" spans="1:21" x14ac:dyDescent="0.55000000000000004">
      <c r="A77" s="19" t="s">
        <v>43</v>
      </c>
      <c r="C77" s="6">
        <v>0</v>
      </c>
      <c r="E77" s="6">
        <v>-12138083213</v>
      </c>
      <c r="G77" s="6">
        <v>0</v>
      </c>
      <c r="I77" s="6">
        <f t="shared" si="4"/>
        <v>-12138083213</v>
      </c>
      <c r="K77" s="13">
        <f t="shared" si="6"/>
        <v>2.1949414248619962E-2</v>
      </c>
      <c r="M77" s="6">
        <v>0</v>
      </c>
      <c r="O77" s="6">
        <v>-64248130116</v>
      </c>
      <c r="Q77" s="6">
        <v>0</v>
      </c>
      <c r="S77" s="6">
        <f t="shared" si="5"/>
        <v>-64248130116</v>
      </c>
      <c r="U77" s="13">
        <f t="shared" si="7"/>
        <v>1.5249865714177755E-2</v>
      </c>
    </row>
    <row r="78" spans="1:21" x14ac:dyDescent="0.55000000000000004">
      <c r="A78" s="19" t="s">
        <v>17</v>
      </c>
      <c r="C78" s="6">
        <v>0</v>
      </c>
      <c r="E78" s="6">
        <v>-101498057663</v>
      </c>
      <c r="G78" s="6">
        <v>0</v>
      </c>
      <c r="I78" s="6">
        <f t="shared" si="4"/>
        <v>-101498057663</v>
      </c>
      <c r="K78" s="13">
        <f t="shared" si="6"/>
        <v>0.18353992751421278</v>
      </c>
      <c r="M78" s="6">
        <v>0</v>
      </c>
      <c r="O78" s="6">
        <v>-232882721981</v>
      </c>
      <c r="Q78" s="6">
        <v>0</v>
      </c>
      <c r="S78" s="6">
        <f t="shared" si="5"/>
        <v>-232882721981</v>
      </c>
      <c r="U78" s="13">
        <f t="shared" si="7"/>
        <v>5.527678752596122E-2</v>
      </c>
    </row>
    <row r="79" spans="1:21" x14ac:dyDescent="0.55000000000000004">
      <c r="A79" s="19" t="s">
        <v>31</v>
      </c>
      <c r="C79" s="6">
        <v>0</v>
      </c>
      <c r="E79" s="6">
        <v>-8895513168</v>
      </c>
      <c r="G79" s="6">
        <v>0</v>
      </c>
      <c r="I79" s="6">
        <f t="shared" si="4"/>
        <v>-8895513168</v>
      </c>
      <c r="K79" s="13">
        <f t="shared" si="6"/>
        <v>1.6085843213644289E-2</v>
      </c>
      <c r="M79" s="6">
        <v>0</v>
      </c>
      <c r="O79" s="6">
        <v>-117154825488</v>
      </c>
      <c r="Q79" s="6">
        <v>0</v>
      </c>
      <c r="S79" s="6">
        <f t="shared" si="5"/>
        <v>-117154825488</v>
      </c>
      <c r="U79" s="13">
        <f t="shared" si="7"/>
        <v>2.7807740913770276E-2</v>
      </c>
    </row>
    <row r="80" spans="1:21" x14ac:dyDescent="0.55000000000000004">
      <c r="A80" s="19" t="s">
        <v>50</v>
      </c>
      <c r="C80" s="6">
        <v>0</v>
      </c>
      <c r="E80" s="6">
        <v>944542532</v>
      </c>
      <c r="G80" s="6">
        <v>0</v>
      </c>
      <c r="I80" s="6">
        <f t="shared" si="4"/>
        <v>944542532</v>
      </c>
      <c r="K80" s="13">
        <f t="shared" si="6"/>
        <v>-1.7080254721028808E-3</v>
      </c>
      <c r="M80" s="6">
        <v>0</v>
      </c>
      <c r="O80" s="6">
        <v>-20603631504</v>
      </c>
      <c r="Q80" s="6">
        <v>0</v>
      </c>
      <c r="S80" s="6">
        <f t="shared" si="5"/>
        <v>-20603631504</v>
      </c>
      <c r="U80" s="13">
        <f t="shared" si="7"/>
        <v>4.8904553812400362E-3</v>
      </c>
    </row>
    <row r="81" spans="1:21" x14ac:dyDescent="0.55000000000000004">
      <c r="A81" s="19" t="s">
        <v>32</v>
      </c>
      <c r="C81" s="6">
        <v>0</v>
      </c>
      <c r="E81" s="6">
        <v>0</v>
      </c>
      <c r="G81" s="6">
        <v>0</v>
      </c>
      <c r="I81" s="6">
        <f t="shared" si="4"/>
        <v>0</v>
      </c>
      <c r="K81" s="13">
        <f t="shared" si="6"/>
        <v>0</v>
      </c>
      <c r="M81" s="6">
        <v>0</v>
      </c>
      <c r="O81" s="6">
        <v>1011434732</v>
      </c>
      <c r="Q81" s="6">
        <v>0</v>
      </c>
      <c r="S81" s="6">
        <f t="shared" si="5"/>
        <v>1011434732</v>
      </c>
      <c r="U81" s="13">
        <f t="shared" si="7"/>
        <v>-2.4007303891657069E-4</v>
      </c>
    </row>
    <row r="82" spans="1:21" ht="24.75" thickBot="1" x14ac:dyDescent="0.6">
      <c r="A82" s="19"/>
      <c r="C82" s="11">
        <f>SUM(C8:C81)</f>
        <v>0</v>
      </c>
      <c r="E82" s="11">
        <f>SUM(E8:E81)</f>
        <v>-480111326759</v>
      </c>
      <c r="G82" s="11">
        <f>SUM(G8:G81)</f>
        <v>-72891276204</v>
      </c>
      <c r="I82" s="11">
        <f>SUM(I8:I81)</f>
        <v>-553002602963</v>
      </c>
      <c r="K82" s="14">
        <f>SUM(K8:K81)</f>
        <v>0.99999999999999978</v>
      </c>
      <c r="M82" s="11">
        <f>SUM(M8:M81)</f>
        <v>239066870689</v>
      </c>
      <c r="O82" s="11">
        <f>SUM(O8:O81)</f>
        <v>-3869344366101</v>
      </c>
      <c r="Q82" s="11">
        <f>SUM(Q8:Q81)</f>
        <v>-582751741709</v>
      </c>
      <c r="S82" s="11">
        <f>SUM(S8:S81)</f>
        <v>-4213029237121</v>
      </c>
      <c r="U82" s="14">
        <f>SUM(U8:U81)</f>
        <v>0.99999999999999989</v>
      </c>
    </row>
    <row r="83" spans="1:21" ht="24.75" thickTop="1" x14ac:dyDescent="0.55000000000000004"/>
    <row r="84" spans="1:21" x14ac:dyDescent="0.55000000000000004">
      <c r="G84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topLeftCell="A15" workbookViewId="0">
      <selection activeCell="M35" sqref="M35"/>
    </sheetView>
  </sheetViews>
  <sheetFormatPr defaultRowHeight="24" x14ac:dyDescent="0.55000000000000004"/>
  <cols>
    <col min="1" max="1" width="30.140625" style="2" bestFit="1" customWidth="1"/>
    <col min="2" max="2" width="1" style="2" customWidth="1"/>
    <col min="3" max="3" width="18.1406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5.5703125" style="2" bestFit="1" customWidth="1"/>
    <col min="8" max="8" width="1" style="2" customWidth="1"/>
    <col min="9" max="9" width="16.7109375" style="2" bestFit="1" customWidth="1"/>
    <col min="10" max="10" width="1" style="2" customWidth="1"/>
    <col min="11" max="11" width="18.140625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7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 x14ac:dyDescent="0.55000000000000004">
      <c r="A6" s="26" t="s">
        <v>155</v>
      </c>
      <c r="C6" s="24" t="s">
        <v>153</v>
      </c>
      <c r="D6" s="24" t="s">
        <v>153</v>
      </c>
      <c r="E6" s="24" t="s">
        <v>153</v>
      </c>
      <c r="F6" s="24" t="s">
        <v>153</v>
      </c>
      <c r="G6" s="24" t="s">
        <v>153</v>
      </c>
      <c r="H6" s="24" t="s">
        <v>153</v>
      </c>
      <c r="I6" s="24" t="s">
        <v>153</v>
      </c>
      <c r="K6" s="24" t="s">
        <v>154</v>
      </c>
      <c r="L6" s="24" t="s">
        <v>154</v>
      </c>
      <c r="M6" s="24" t="s">
        <v>154</v>
      </c>
      <c r="N6" s="24" t="s">
        <v>154</v>
      </c>
      <c r="O6" s="24" t="s">
        <v>154</v>
      </c>
      <c r="P6" s="24" t="s">
        <v>154</v>
      </c>
      <c r="Q6" s="24" t="s">
        <v>154</v>
      </c>
    </row>
    <row r="7" spans="1:17" ht="24.75" x14ac:dyDescent="0.55000000000000004">
      <c r="A7" s="24" t="s">
        <v>155</v>
      </c>
      <c r="C7" s="24" t="s">
        <v>223</v>
      </c>
      <c r="E7" s="24" t="s">
        <v>220</v>
      </c>
      <c r="G7" s="24" t="s">
        <v>221</v>
      </c>
      <c r="I7" s="24" t="s">
        <v>224</v>
      </c>
      <c r="K7" s="24" t="s">
        <v>223</v>
      </c>
      <c r="M7" s="24" t="s">
        <v>220</v>
      </c>
      <c r="O7" s="24" t="s">
        <v>221</v>
      </c>
      <c r="Q7" s="24" t="s">
        <v>224</v>
      </c>
    </row>
    <row r="8" spans="1:17" x14ac:dyDescent="0.55000000000000004">
      <c r="A8" s="2" t="s">
        <v>78</v>
      </c>
      <c r="C8" s="6">
        <v>0</v>
      </c>
      <c r="D8" s="6"/>
      <c r="E8" s="6">
        <v>4739521336</v>
      </c>
      <c r="F8" s="6"/>
      <c r="G8" s="6">
        <v>1477602026</v>
      </c>
      <c r="H8" s="6"/>
      <c r="I8" s="6">
        <f>C8+E8+G8</f>
        <v>6217123362</v>
      </c>
      <c r="J8" s="6"/>
      <c r="K8" s="6">
        <v>0</v>
      </c>
      <c r="L8" s="6"/>
      <c r="M8" s="6">
        <v>10041884351</v>
      </c>
      <c r="N8" s="6"/>
      <c r="O8" s="6">
        <v>1389050035</v>
      </c>
      <c r="P8" s="6"/>
      <c r="Q8" s="6">
        <f>K8+M8+O8</f>
        <v>11430934386</v>
      </c>
    </row>
    <row r="9" spans="1:17" x14ac:dyDescent="0.55000000000000004">
      <c r="A9" s="2" t="s">
        <v>75</v>
      </c>
      <c r="C9" s="6">
        <v>0</v>
      </c>
      <c r="D9" s="6"/>
      <c r="E9" s="6">
        <v>505728153</v>
      </c>
      <c r="F9" s="6"/>
      <c r="G9" s="6">
        <v>624087036</v>
      </c>
      <c r="H9" s="6"/>
      <c r="I9" s="6">
        <f t="shared" ref="I9:I32" si="0">C9+E9+G9</f>
        <v>1129815189</v>
      </c>
      <c r="J9" s="6"/>
      <c r="K9" s="6">
        <v>0</v>
      </c>
      <c r="L9" s="6"/>
      <c r="M9" s="6">
        <v>181547122</v>
      </c>
      <c r="N9" s="6"/>
      <c r="O9" s="6">
        <v>2720662318</v>
      </c>
      <c r="P9" s="6"/>
      <c r="Q9" s="6">
        <f t="shared" ref="Q9:Q32" si="1">K9+M9+O9</f>
        <v>2902209440</v>
      </c>
    </row>
    <row r="10" spans="1:17" x14ac:dyDescent="0.55000000000000004">
      <c r="A10" s="2" t="s">
        <v>214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11805490458</v>
      </c>
      <c r="P10" s="6"/>
      <c r="Q10" s="6">
        <f t="shared" si="1"/>
        <v>11805490458</v>
      </c>
    </row>
    <row r="11" spans="1:17" x14ac:dyDescent="0.55000000000000004">
      <c r="A11" s="2" t="s">
        <v>215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2444329110</v>
      </c>
      <c r="P11" s="6"/>
      <c r="Q11" s="6">
        <f t="shared" si="1"/>
        <v>2444329110</v>
      </c>
    </row>
    <row r="12" spans="1:17" x14ac:dyDescent="0.55000000000000004">
      <c r="A12" s="2" t="s">
        <v>87</v>
      </c>
      <c r="C12" s="6">
        <v>0</v>
      </c>
      <c r="D12" s="6"/>
      <c r="E12" s="6">
        <v>366879670</v>
      </c>
      <c r="F12" s="6"/>
      <c r="G12" s="6">
        <v>0</v>
      </c>
      <c r="H12" s="6"/>
      <c r="I12" s="6">
        <f t="shared" si="0"/>
        <v>366879670</v>
      </c>
      <c r="J12" s="6"/>
      <c r="K12" s="6">
        <v>0</v>
      </c>
      <c r="L12" s="6"/>
      <c r="M12" s="6">
        <v>2368591112</v>
      </c>
      <c r="N12" s="6"/>
      <c r="O12" s="6">
        <v>4884489811</v>
      </c>
      <c r="P12" s="6"/>
      <c r="Q12" s="6">
        <f t="shared" si="1"/>
        <v>7253080923</v>
      </c>
    </row>
    <row r="13" spans="1:17" x14ac:dyDescent="0.55000000000000004">
      <c r="A13" s="2" t="s">
        <v>161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12597655321</v>
      </c>
      <c r="L13" s="6"/>
      <c r="M13" s="6">
        <v>0</v>
      </c>
      <c r="N13" s="6"/>
      <c r="O13" s="6">
        <v>1146067500</v>
      </c>
      <c r="P13" s="6"/>
      <c r="Q13" s="6">
        <f t="shared" si="1"/>
        <v>13743722821</v>
      </c>
    </row>
    <row r="14" spans="1:17" x14ac:dyDescent="0.55000000000000004">
      <c r="A14" s="2" t="s">
        <v>216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342867747</v>
      </c>
      <c r="P14" s="6"/>
      <c r="Q14" s="6">
        <f t="shared" si="1"/>
        <v>342867747</v>
      </c>
    </row>
    <row r="15" spans="1:17" x14ac:dyDescent="0.55000000000000004">
      <c r="A15" s="2" t="s">
        <v>99</v>
      </c>
      <c r="C15" s="6">
        <v>0</v>
      </c>
      <c r="D15" s="6"/>
      <c r="E15" s="6">
        <v>1891681802</v>
      </c>
      <c r="F15" s="6"/>
      <c r="G15" s="6">
        <v>0</v>
      </c>
      <c r="H15" s="6"/>
      <c r="I15" s="6">
        <f t="shared" si="0"/>
        <v>1891681802</v>
      </c>
      <c r="J15" s="6"/>
      <c r="K15" s="6">
        <v>0</v>
      </c>
      <c r="L15" s="6"/>
      <c r="M15" s="6">
        <v>10004913026</v>
      </c>
      <c r="N15" s="6"/>
      <c r="O15" s="6">
        <v>199689758</v>
      </c>
      <c r="P15" s="6"/>
      <c r="Q15" s="6">
        <f t="shared" si="1"/>
        <v>10204602784</v>
      </c>
    </row>
    <row r="16" spans="1:17" x14ac:dyDescent="0.55000000000000004">
      <c r="A16" s="2" t="s">
        <v>217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2592552782</v>
      </c>
      <c r="P16" s="6"/>
      <c r="Q16" s="6">
        <f t="shared" si="1"/>
        <v>2592552782</v>
      </c>
    </row>
    <row r="17" spans="1:17" x14ac:dyDescent="0.55000000000000004">
      <c r="A17" s="2" t="s">
        <v>218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2792217556</v>
      </c>
      <c r="P17" s="6"/>
      <c r="Q17" s="6">
        <f t="shared" si="1"/>
        <v>2792217556</v>
      </c>
    </row>
    <row r="18" spans="1:17" x14ac:dyDescent="0.55000000000000004">
      <c r="A18" s="2" t="s">
        <v>126</v>
      </c>
      <c r="C18" s="6">
        <v>2482982894</v>
      </c>
      <c r="D18" s="6"/>
      <c r="E18" s="6">
        <v>3998875072</v>
      </c>
      <c r="F18" s="6"/>
      <c r="G18" s="6">
        <v>0</v>
      </c>
      <c r="H18" s="6"/>
      <c r="I18" s="6">
        <f t="shared" si="0"/>
        <v>6481857966</v>
      </c>
      <c r="J18" s="6"/>
      <c r="K18" s="6">
        <v>19041687455</v>
      </c>
      <c r="L18" s="6"/>
      <c r="M18" s="6">
        <v>5528115072</v>
      </c>
      <c r="N18" s="6"/>
      <c r="O18" s="6">
        <v>0</v>
      </c>
      <c r="P18" s="6"/>
      <c r="Q18" s="6">
        <f t="shared" si="1"/>
        <v>24569802527</v>
      </c>
    </row>
    <row r="19" spans="1:17" x14ac:dyDescent="0.55000000000000004">
      <c r="A19" s="2" t="s">
        <v>123</v>
      </c>
      <c r="C19" s="6">
        <v>12924810</v>
      </c>
      <c r="D19" s="6"/>
      <c r="E19" s="6">
        <v>0</v>
      </c>
      <c r="F19" s="6"/>
      <c r="G19" s="6">
        <v>0</v>
      </c>
      <c r="H19" s="6"/>
      <c r="I19" s="6">
        <f t="shared" si="0"/>
        <v>12924810</v>
      </c>
      <c r="J19" s="6"/>
      <c r="K19" s="6">
        <v>38191205</v>
      </c>
      <c r="L19" s="6"/>
      <c r="M19" s="6">
        <v>-362500</v>
      </c>
      <c r="N19" s="6"/>
      <c r="O19" s="6">
        <v>0</v>
      </c>
      <c r="P19" s="6"/>
      <c r="Q19" s="6">
        <f t="shared" si="1"/>
        <v>37828705</v>
      </c>
    </row>
    <row r="20" spans="1:17" x14ac:dyDescent="0.55000000000000004">
      <c r="A20" s="2" t="s">
        <v>81</v>
      </c>
      <c r="C20" s="6">
        <v>0</v>
      </c>
      <c r="D20" s="6"/>
      <c r="E20" s="6">
        <v>19234578</v>
      </c>
      <c r="F20" s="6"/>
      <c r="G20" s="6">
        <v>0</v>
      </c>
      <c r="H20" s="6"/>
      <c r="I20" s="6">
        <f t="shared" si="0"/>
        <v>19234578</v>
      </c>
      <c r="J20" s="6"/>
      <c r="K20" s="6">
        <v>0</v>
      </c>
      <c r="L20" s="6"/>
      <c r="M20" s="6">
        <v>121236850</v>
      </c>
      <c r="N20" s="6"/>
      <c r="O20" s="6">
        <v>0</v>
      </c>
      <c r="P20" s="6"/>
      <c r="Q20" s="6">
        <f t="shared" si="1"/>
        <v>121236850</v>
      </c>
    </row>
    <row r="21" spans="1:17" x14ac:dyDescent="0.55000000000000004">
      <c r="A21" s="2" t="s">
        <v>102</v>
      </c>
      <c r="C21" s="6">
        <v>0</v>
      </c>
      <c r="D21" s="6"/>
      <c r="E21" s="6">
        <v>296665719</v>
      </c>
      <c r="F21" s="6"/>
      <c r="G21" s="6">
        <v>0</v>
      </c>
      <c r="H21" s="6"/>
      <c r="I21" s="6">
        <f t="shared" si="0"/>
        <v>296665719</v>
      </c>
      <c r="J21" s="6"/>
      <c r="K21" s="6">
        <v>0</v>
      </c>
      <c r="L21" s="6"/>
      <c r="M21" s="6">
        <v>354451250</v>
      </c>
      <c r="N21" s="6"/>
      <c r="O21" s="6">
        <v>0</v>
      </c>
      <c r="P21" s="6"/>
      <c r="Q21" s="6">
        <f t="shared" si="1"/>
        <v>354451250</v>
      </c>
    </row>
    <row r="22" spans="1:17" x14ac:dyDescent="0.55000000000000004">
      <c r="A22" s="2" t="s">
        <v>90</v>
      </c>
      <c r="C22" s="6">
        <v>0</v>
      </c>
      <c r="D22" s="6"/>
      <c r="E22" s="6">
        <v>6355040</v>
      </c>
      <c r="F22" s="6"/>
      <c r="G22" s="6">
        <v>0</v>
      </c>
      <c r="H22" s="6"/>
      <c r="I22" s="6">
        <f t="shared" si="0"/>
        <v>6355040</v>
      </c>
      <c r="J22" s="6"/>
      <c r="K22" s="6">
        <v>0</v>
      </c>
      <c r="L22" s="6"/>
      <c r="M22" s="6">
        <v>194807587</v>
      </c>
      <c r="N22" s="6"/>
      <c r="O22" s="6">
        <v>0</v>
      </c>
      <c r="P22" s="6"/>
      <c r="Q22" s="6">
        <f t="shared" si="1"/>
        <v>194807587</v>
      </c>
    </row>
    <row r="23" spans="1:17" x14ac:dyDescent="0.55000000000000004">
      <c r="A23" s="2" t="s">
        <v>96</v>
      </c>
      <c r="C23" s="6">
        <v>0</v>
      </c>
      <c r="D23" s="6"/>
      <c r="E23" s="6">
        <v>287255331</v>
      </c>
      <c r="F23" s="6"/>
      <c r="G23" s="6">
        <v>0</v>
      </c>
      <c r="H23" s="6"/>
      <c r="I23" s="6">
        <f t="shared" si="0"/>
        <v>287255331</v>
      </c>
      <c r="J23" s="6"/>
      <c r="K23" s="6">
        <v>0</v>
      </c>
      <c r="L23" s="6"/>
      <c r="M23" s="6">
        <v>1789708395</v>
      </c>
      <c r="N23" s="6"/>
      <c r="O23" s="6">
        <v>0</v>
      </c>
      <c r="P23" s="6"/>
      <c r="Q23" s="6">
        <f t="shared" si="1"/>
        <v>1789708395</v>
      </c>
    </row>
    <row r="24" spans="1:17" x14ac:dyDescent="0.55000000000000004">
      <c r="A24" s="2" t="s">
        <v>114</v>
      </c>
      <c r="C24" s="6">
        <v>0</v>
      </c>
      <c r="D24" s="6"/>
      <c r="E24" s="6">
        <v>1071324748</v>
      </c>
      <c r="F24" s="6"/>
      <c r="G24" s="6">
        <v>0</v>
      </c>
      <c r="H24" s="6"/>
      <c r="I24" s="6">
        <f t="shared" si="0"/>
        <v>1071324748</v>
      </c>
      <c r="J24" s="6"/>
      <c r="K24" s="6">
        <v>0</v>
      </c>
      <c r="L24" s="6"/>
      <c r="M24" s="6">
        <v>6119168636</v>
      </c>
      <c r="N24" s="6"/>
      <c r="O24" s="6">
        <v>0</v>
      </c>
      <c r="P24" s="6"/>
      <c r="Q24" s="6">
        <f t="shared" si="1"/>
        <v>6119168636</v>
      </c>
    </row>
    <row r="25" spans="1:17" x14ac:dyDescent="0.55000000000000004">
      <c r="A25" s="2" t="s">
        <v>108</v>
      </c>
      <c r="C25" s="6">
        <v>0</v>
      </c>
      <c r="D25" s="6"/>
      <c r="E25" s="6">
        <v>425702654</v>
      </c>
      <c r="F25" s="6"/>
      <c r="G25" s="6">
        <v>0</v>
      </c>
      <c r="H25" s="6"/>
      <c r="I25" s="6">
        <f t="shared" si="0"/>
        <v>425702654</v>
      </c>
      <c r="J25" s="6"/>
      <c r="K25" s="6">
        <v>0</v>
      </c>
      <c r="L25" s="6"/>
      <c r="M25" s="6">
        <v>2703633132</v>
      </c>
      <c r="N25" s="6"/>
      <c r="O25" s="6">
        <v>0</v>
      </c>
      <c r="P25" s="6"/>
      <c r="Q25" s="6">
        <f t="shared" si="1"/>
        <v>2703633132</v>
      </c>
    </row>
    <row r="26" spans="1:17" x14ac:dyDescent="0.55000000000000004">
      <c r="A26" s="2" t="s">
        <v>120</v>
      </c>
      <c r="C26" s="6">
        <v>0</v>
      </c>
      <c r="D26" s="6"/>
      <c r="E26" s="6">
        <v>1541823334</v>
      </c>
      <c r="F26" s="6"/>
      <c r="G26" s="6">
        <v>0</v>
      </c>
      <c r="H26" s="6"/>
      <c r="I26" s="6">
        <f t="shared" si="0"/>
        <v>1541823334</v>
      </c>
      <c r="J26" s="6"/>
      <c r="K26" s="6">
        <v>0</v>
      </c>
      <c r="L26" s="6"/>
      <c r="M26" s="6">
        <v>5661567399</v>
      </c>
      <c r="N26" s="6"/>
      <c r="O26" s="6">
        <v>0</v>
      </c>
      <c r="P26" s="6"/>
      <c r="Q26" s="6">
        <f t="shared" si="1"/>
        <v>5661567399</v>
      </c>
    </row>
    <row r="27" spans="1:17" x14ac:dyDescent="0.55000000000000004">
      <c r="A27" s="2" t="s">
        <v>111</v>
      </c>
      <c r="C27" s="6">
        <v>0</v>
      </c>
      <c r="D27" s="6"/>
      <c r="E27" s="6">
        <v>818095667</v>
      </c>
      <c r="F27" s="6"/>
      <c r="G27" s="6">
        <v>0</v>
      </c>
      <c r="H27" s="6"/>
      <c r="I27" s="6">
        <f t="shared" si="0"/>
        <v>818095667</v>
      </c>
      <c r="J27" s="6"/>
      <c r="K27" s="6">
        <v>0</v>
      </c>
      <c r="L27" s="6"/>
      <c r="M27" s="6">
        <v>4353624857</v>
      </c>
      <c r="N27" s="6"/>
      <c r="O27" s="6">
        <v>0</v>
      </c>
      <c r="P27" s="6"/>
      <c r="Q27" s="6">
        <f t="shared" si="1"/>
        <v>4353624857</v>
      </c>
    </row>
    <row r="28" spans="1:17" x14ac:dyDescent="0.55000000000000004">
      <c r="A28" s="2" t="s">
        <v>105</v>
      </c>
      <c r="C28" s="6">
        <v>0</v>
      </c>
      <c r="D28" s="6"/>
      <c r="E28" s="6">
        <v>1160921349</v>
      </c>
      <c r="F28" s="6"/>
      <c r="G28" s="6">
        <v>0</v>
      </c>
      <c r="H28" s="6"/>
      <c r="I28" s="6">
        <f t="shared" si="0"/>
        <v>1160921349</v>
      </c>
      <c r="J28" s="6"/>
      <c r="K28" s="6">
        <v>0</v>
      </c>
      <c r="L28" s="6"/>
      <c r="M28" s="6">
        <v>5966263393</v>
      </c>
      <c r="N28" s="6"/>
      <c r="O28" s="6">
        <v>0</v>
      </c>
      <c r="P28" s="6"/>
      <c r="Q28" s="6">
        <f t="shared" si="1"/>
        <v>5966263393</v>
      </c>
    </row>
    <row r="29" spans="1:17" x14ac:dyDescent="0.55000000000000004">
      <c r="A29" s="2" t="s">
        <v>84</v>
      </c>
      <c r="C29" s="6">
        <v>0</v>
      </c>
      <c r="D29" s="6"/>
      <c r="E29" s="6">
        <v>2183064486</v>
      </c>
      <c r="F29" s="6"/>
      <c r="G29" s="6">
        <v>0</v>
      </c>
      <c r="H29" s="6"/>
      <c r="I29" s="6">
        <f t="shared" si="0"/>
        <v>2183064486</v>
      </c>
      <c r="J29" s="6"/>
      <c r="K29" s="6">
        <v>0</v>
      </c>
      <c r="L29" s="6"/>
      <c r="M29" s="6">
        <v>11511837330</v>
      </c>
      <c r="N29" s="6"/>
      <c r="O29" s="6">
        <v>0</v>
      </c>
      <c r="P29" s="6"/>
      <c r="Q29" s="6">
        <f t="shared" si="1"/>
        <v>11511837330</v>
      </c>
    </row>
    <row r="30" spans="1:17" x14ac:dyDescent="0.55000000000000004">
      <c r="A30" s="2" t="s">
        <v>117</v>
      </c>
      <c r="C30" s="6">
        <v>0</v>
      </c>
      <c r="D30" s="6"/>
      <c r="E30" s="6">
        <v>1544874573</v>
      </c>
      <c r="F30" s="6"/>
      <c r="G30" s="6">
        <v>0</v>
      </c>
      <c r="H30" s="6"/>
      <c r="I30" s="6">
        <f t="shared" si="0"/>
        <v>1544874573</v>
      </c>
      <c r="J30" s="6"/>
      <c r="K30" s="6">
        <v>0</v>
      </c>
      <c r="L30" s="6"/>
      <c r="M30" s="6">
        <v>8194500925</v>
      </c>
      <c r="N30" s="6"/>
      <c r="O30" s="6">
        <v>0</v>
      </c>
      <c r="P30" s="6"/>
      <c r="Q30" s="6">
        <f t="shared" si="1"/>
        <v>8194500925</v>
      </c>
    </row>
    <row r="31" spans="1:17" x14ac:dyDescent="0.55000000000000004">
      <c r="A31" s="2" t="s">
        <v>71</v>
      </c>
      <c r="C31" s="6">
        <v>0</v>
      </c>
      <c r="D31" s="6"/>
      <c r="E31" s="6">
        <v>1310694393</v>
      </c>
      <c r="F31" s="6"/>
      <c r="G31" s="6">
        <v>0</v>
      </c>
      <c r="H31" s="6"/>
      <c r="I31" s="6">
        <f t="shared" si="0"/>
        <v>1310694393</v>
      </c>
      <c r="J31" s="6"/>
      <c r="K31" s="6">
        <v>0</v>
      </c>
      <c r="L31" s="6"/>
      <c r="M31" s="6">
        <v>8099807596</v>
      </c>
      <c r="N31" s="6"/>
      <c r="O31" s="6">
        <v>0</v>
      </c>
      <c r="P31" s="6"/>
      <c r="Q31" s="6">
        <f t="shared" si="1"/>
        <v>8099807596</v>
      </c>
    </row>
    <row r="32" spans="1:17" x14ac:dyDescent="0.55000000000000004">
      <c r="A32" s="2" t="s">
        <v>93</v>
      </c>
      <c r="C32" s="6">
        <v>0</v>
      </c>
      <c r="D32" s="6"/>
      <c r="E32" s="6">
        <v>-13814744</v>
      </c>
      <c r="F32" s="6"/>
      <c r="G32" s="6">
        <v>0</v>
      </c>
      <c r="H32" s="6"/>
      <c r="I32" s="6">
        <f t="shared" si="0"/>
        <v>-13814744</v>
      </c>
      <c r="J32" s="6"/>
      <c r="K32" s="6">
        <v>0</v>
      </c>
      <c r="L32" s="6"/>
      <c r="M32" s="6">
        <v>70711371</v>
      </c>
      <c r="N32" s="6"/>
      <c r="O32" s="6">
        <v>0</v>
      </c>
      <c r="P32" s="6"/>
      <c r="Q32" s="6">
        <f t="shared" si="1"/>
        <v>70711371</v>
      </c>
    </row>
    <row r="33" spans="3:17" ht="24.75" thickBot="1" x14ac:dyDescent="0.6">
      <c r="C33" s="11">
        <f>SUM(C8:C32)</f>
        <v>2495907704</v>
      </c>
      <c r="D33" s="6"/>
      <c r="E33" s="11">
        <f>SUM(E8:E32)</f>
        <v>22154883161</v>
      </c>
      <c r="F33" s="6"/>
      <c r="G33" s="11">
        <f>SUM(G8:G32)</f>
        <v>2101689062</v>
      </c>
      <c r="H33" s="6"/>
      <c r="I33" s="11">
        <f>SUM(I8:I32)</f>
        <v>26752479927</v>
      </c>
      <c r="J33" s="6"/>
      <c r="K33" s="11">
        <f>SUM(K8:K32)</f>
        <v>31677533981</v>
      </c>
      <c r="L33" s="6"/>
      <c r="M33" s="11">
        <f>SUM(M8:M32)</f>
        <v>83266006904</v>
      </c>
      <c r="N33" s="6"/>
      <c r="O33" s="11">
        <f>SUM(O8:O32)</f>
        <v>30317417075</v>
      </c>
      <c r="P33" s="6"/>
      <c r="Q33" s="11">
        <f>SUM(Q8:Q32)</f>
        <v>145260957960</v>
      </c>
    </row>
    <row r="34" spans="3:17" ht="24.75" thickTop="1" x14ac:dyDescent="0.55000000000000004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A3" sqref="A3:K3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3.5703125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1.425781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1" ht="24.75" x14ac:dyDescent="0.55000000000000004">
      <c r="A6" s="24" t="s">
        <v>225</v>
      </c>
      <c r="B6" s="24" t="s">
        <v>225</v>
      </c>
      <c r="C6" s="24" t="s">
        <v>225</v>
      </c>
      <c r="E6" s="24" t="s">
        <v>153</v>
      </c>
      <c r="F6" s="24" t="s">
        <v>153</v>
      </c>
      <c r="G6" s="24" t="s">
        <v>153</v>
      </c>
      <c r="I6" s="24" t="s">
        <v>154</v>
      </c>
      <c r="J6" s="24" t="s">
        <v>154</v>
      </c>
      <c r="K6" s="24" t="s">
        <v>154</v>
      </c>
    </row>
    <row r="7" spans="1:11" ht="24.75" x14ac:dyDescent="0.55000000000000004">
      <c r="A7" s="24" t="s">
        <v>226</v>
      </c>
      <c r="C7" s="24" t="s">
        <v>138</v>
      </c>
      <c r="E7" s="24" t="s">
        <v>227</v>
      </c>
      <c r="G7" s="24" t="s">
        <v>228</v>
      </c>
      <c r="I7" s="24" t="s">
        <v>227</v>
      </c>
      <c r="K7" s="24" t="s">
        <v>228</v>
      </c>
    </row>
    <row r="8" spans="1:11" x14ac:dyDescent="0.55000000000000004">
      <c r="A8" s="2" t="s">
        <v>144</v>
      </c>
      <c r="C8" s="5" t="s">
        <v>145</v>
      </c>
      <c r="D8" s="5"/>
      <c r="E8" s="4">
        <v>0</v>
      </c>
      <c r="F8" s="5"/>
      <c r="G8" s="13">
        <f>E8/$E$10</f>
        <v>0</v>
      </c>
      <c r="H8" s="5"/>
      <c r="I8" s="4">
        <v>33964791775</v>
      </c>
      <c r="J8" s="5"/>
      <c r="K8" s="13">
        <f>I8/$I$10</f>
        <v>0.806641078514857</v>
      </c>
    </row>
    <row r="9" spans="1:11" x14ac:dyDescent="0.55000000000000004">
      <c r="A9" s="2" t="s">
        <v>148</v>
      </c>
      <c r="C9" s="5" t="s">
        <v>149</v>
      </c>
      <c r="D9" s="5"/>
      <c r="E9" s="4">
        <v>37985049</v>
      </c>
      <c r="F9" s="5"/>
      <c r="G9" s="13">
        <f>E9/$E$10</f>
        <v>1</v>
      </c>
      <c r="H9" s="5"/>
      <c r="I9" s="4">
        <v>8141657648</v>
      </c>
      <c r="J9" s="5"/>
      <c r="K9" s="13">
        <f>I9/$I$10</f>
        <v>0.19335892148514297</v>
      </c>
    </row>
    <row r="10" spans="1:11" ht="24.75" thickBot="1" x14ac:dyDescent="0.6">
      <c r="E10" s="16">
        <f>SUM(E8:E9)</f>
        <v>37985049</v>
      </c>
      <c r="F10" s="5"/>
      <c r="G10" s="14">
        <f>SUM(G8:G9)</f>
        <v>1</v>
      </c>
      <c r="H10" s="5"/>
      <c r="I10" s="16">
        <f>SUM(I8:I9)</f>
        <v>42106449423</v>
      </c>
      <c r="J10" s="5"/>
      <c r="K10" s="14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3" sqref="E13"/>
    </sheetView>
  </sheetViews>
  <sheetFormatPr defaultRowHeight="24" x14ac:dyDescent="0.55000000000000004"/>
  <cols>
    <col min="1" max="1" width="37.42578125" style="2" bestFit="1" customWidth="1"/>
    <col min="2" max="2" width="1" style="2" customWidth="1"/>
    <col min="3" max="3" width="15.5703125" style="2" customWidth="1"/>
    <col min="4" max="4" width="1" style="2" customWidth="1"/>
    <col min="5" max="5" width="24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5" t="s">
        <v>0</v>
      </c>
      <c r="B2" s="25"/>
      <c r="C2" s="25"/>
      <c r="D2" s="25"/>
      <c r="E2" s="25"/>
    </row>
    <row r="3" spans="1:5" ht="24.75" x14ac:dyDescent="0.55000000000000004">
      <c r="A3" s="25" t="s">
        <v>151</v>
      </c>
      <c r="B3" s="25"/>
      <c r="C3" s="25"/>
      <c r="D3" s="25"/>
      <c r="E3" s="25"/>
    </row>
    <row r="4" spans="1:5" ht="24.75" x14ac:dyDescent="0.55000000000000004">
      <c r="A4" s="25" t="s">
        <v>2</v>
      </c>
      <c r="B4" s="25"/>
      <c r="C4" s="25"/>
      <c r="D4" s="25"/>
      <c r="E4" s="25"/>
    </row>
    <row r="5" spans="1:5" ht="24.75" x14ac:dyDescent="0.55000000000000004">
      <c r="E5" s="1" t="s">
        <v>239</v>
      </c>
    </row>
    <row r="6" spans="1:5" ht="24.75" x14ac:dyDescent="0.55000000000000004">
      <c r="A6" s="26" t="s">
        <v>229</v>
      </c>
      <c r="C6" s="24" t="s">
        <v>153</v>
      </c>
      <c r="E6" s="24" t="s">
        <v>240</v>
      </c>
    </row>
    <row r="7" spans="1:5" ht="24.75" x14ac:dyDescent="0.55000000000000004">
      <c r="A7" s="24" t="s">
        <v>229</v>
      </c>
      <c r="C7" s="24" t="s">
        <v>141</v>
      </c>
      <c r="E7" s="24" t="s">
        <v>141</v>
      </c>
    </row>
    <row r="8" spans="1:5" x14ac:dyDescent="0.55000000000000004">
      <c r="A8" s="2" t="s">
        <v>241</v>
      </c>
      <c r="C8" s="4">
        <v>82494766</v>
      </c>
      <c r="D8" s="5"/>
      <c r="E8" s="4">
        <v>44036295830</v>
      </c>
    </row>
    <row r="9" spans="1:5" x14ac:dyDescent="0.55000000000000004">
      <c r="A9" s="2" t="s">
        <v>230</v>
      </c>
      <c r="C9" s="4">
        <v>0</v>
      </c>
      <c r="D9" s="5"/>
      <c r="E9" s="4">
        <v>34815116</v>
      </c>
    </row>
    <row r="10" spans="1:5" ht="25.5" thickBot="1" x14ac:dyDescent="0.65">
      <c r="A10" s="18" t="s">
        <v>160</v>
      </c>
      <c r="C10" s="16">
        <f>SUM(C8:C9)</f>
        <v>82494766</v>
      </c>
      <c r="D10" s="5"/>
      <c r="E10" s="16">
        <f>SUM(E8:E9)</f>
        <v>44071110946</v>
      </c>
    </row>
    <row r="11" spans="1:5" ht="24.75" thickTop="1" x14ac:dyDescent="0.55000000000000004"/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0"/>
  <sheetViews>
    <sheetView rightToLeft="1" topLeftCell="B33" workbookViewId="0">
      <selection activeCell="AA49" sqref="AA49"/>
    </sheetView>
  </sheetViews>
  <sheetFormatPr defaultRowHeight="24" x14ac:dyDescent="0.55000000000000004"/>
  <cols>
    <col min="1" max="1" width="3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3.5703125" style="2" bestFit="1" customWidth="1"/>
    <col min="14" max="14" width="1" style="2" customWidth="1"/>
    <col min="15" max="15" width="18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3.425781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4.75" x14ac:dyDescent="0.5500000000000000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24.75" x14ac:dyDescent="0.55000000000000004">
      <c r="A6" s="26" t="s">
        <v>3</v>
      </c>
      <c r="C6" s="24" t="s">
        <v>234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2" t="s">
        <v>15</v>
      </c>
      <c r="C9" s="6">
        <v>19912247</v>
      </c>
      <c r="D9" s="6"/>
      <c r="E9" s="6">
        <v>26987737914</v>
      </c>
      <c r="F9" s="6"/>
      <c r="G9" s="6">
        <v>53047301269.337997</v>
      </c>
      <c r="H9" s="6"/>
      <c r="I9" s="6">
        <v>0</v>
      </c>
      <c r="J9" s="6"/>
      <c r="K9" s="6">
        <v>0</v>
      </c>
      <c r="L9" s="6"/>
      <c r="M9" s="6">
        <v>-19912247</v>
      </c>
      <c r="N9" s="6"/>
      <c r="O9" s="6">
        <v>50508951765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6"/>
      <c r="Y9" s="13">
        <v>0</v>
      </c>
    </row>
    <row r="10" spans="1:25" x14ac:dyDescent="0.55000000000000004">
      <c r="A10" s="2" t="s">
        <v>16</v>
      </c>
      <c r="C10" s="6">
        <v>151536996</v>
      </c>
      <c r="D10" s="6"/>
      <c r="E10" s="6">
        <v>632885311291</v>
      </c>
      <c r="F10" s="6"/>
      <c r="G10" s="6">
        <v>629655766652.48401</v>
      </c>
      <c r="H10" s="6"/>
      <c r="I10" s="6">
        <v>0</v>
      </c>
      <c r="J10" s="6"/>
      <c r="K10" s="6">
        <v>0</v>
      </c>
      <c r="L10" s="6"/>
      <c r="M10" s="6">
        <v>-7300000</v>
      </c>
      <c r="N10" s="6"/>
      <c r="O10" s="6">
        <v>31968648193</v>
      </c>
      <c r="P10" s="6"/>
      <c r="Q10" s="6">
        <v>144236996</v>
      </c>
      <c r="R10" s="6"/>
      <c r="S10" s="6">
        <v>4853</v>
      </c>
      <c r="T10" s="6"/>
      <c r="U10" s="6">
        <v>602397292561</v>
      </c>
      <c r="V10" s="6"/>
      <c r="W10" s="6">
        <v>695817247845.55103</v>
      </c>
      <c r="X10" s="6"/>
      <c r="Y10" s="13">
        <v>4.13532861752696E-2</v>
      </c>
    </row>
    <row r="11" spans="1:25" x14ac:dyDescent="0.55000000000000004">
      <c r="A11" s="2" t="s">
        <v>17</v>
      </c>
      <c r="C11" s="6">
        <v>9656415</v>
      </c>
      <c r="D11" s="6"/>
      <c r="E11" s="6">
        <v>788167741360</v>
      </c>
      <c r="F11" s="6"/>
      <c r="G11" s="6">
        <v>820327064405.89502</v>
      </c>
      <c r="H11" s="6"/>
      <c r="I11" s="6">
        <v>7643385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17299800</v>
      </c>
      <c r="R11" s="6"/>
      <c r="S11" s="6">
        <v>41800</v>
      </c>
      <c r="T11" s="6"/>
      <c r="U11" s="6">
        <v>788167741360</v>
      </c>
      <c r="V11" s="6"/>
      <c r="W11" s="6">
        <v>718829006742</v>
      </c>
      <c r="X11" s="6"/>
      <c r="Y11" s="13">
        <v>4.2720903684015793E-2</v>
      </c>
    </row>
    <row r="12" spans="1:25" x14ac:dyDescent="0.55000000000000004">
      <c r="A12" s="2" t="s">
        <v>18</v>
      </c>
      <c r="C12" s="6">
        <v>24535063</v>
      </c>
      <c r="D12" s="6"/>
      <c r="E12" s="6">
        <v>951640456352</v>
      </c>
      <c r="F12" s="6"/>
      <c r="G12" s="6">
        <v>558022136103.43201</v>
      </c>
      <c r="H12" s="6"/>
      <c r="I12" s="6">
        <v>0</v>
      </c>
      <c r="J12" s="6"/>
      <c r="K12" s="6">
        <v>0</v>
      </c>
      <c r="L12" s="6"/>
      <c r="M12" s="6">
        <v>-4000000</v>
      </c>
      <c r="N12" s="6"/>
      <c r="O12" s="6">
        <v>89225928568</v>
      </c>
      <c r="P12" s="6"/>
      <c r="Q12" s="6">
        <v>20535063</v>
      </c>
      <c r="R12" s="6"/>
      <c r="S12" s="6">
        <v>20930</v>
      </c>
      <c r="T12" s="6"/>
      <c r="U12" s="6">
        <v>796492624643</v>
      </c>
      <c r="V12" s="6"/>
      <c r="W12" s="6">
        <v>427241565321.88898</v>
      </c>
      <c r="X12" s="6"/>
      <c r="Y12" s="13">
        <v>2.5391498660648187E-2</v>
      </c>
    </row>
    <row r="13" spans="1:25" x14ac:dyDescent="0.55000000000000004">
      <c r="A13" s="2" t="s">
        <v>19</v>
      </c>
      <c r="C13" s="6">
        <v>30825120</v>
      </c>
      <c r="D13" s="6"/>
      <c r="E13" s="6">
        <v>1234587925998</v>
      </c>
      <c r="F13" s="6"/>
      <c r="G13" s="6">
        <v>859499980534.80005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30825120</v>
      </c>
      <c r="R13" s="6"/>
      <c r="S13" s="6">
        <v>24310</v>
      </c>
      <c r="T13" s="6"/>
      <c r="U13" s="6">
        <v>1234587925998</v>
      </c>
      <c r="V13" s="6"/>
      <c r="W13" s="6">
        <v>744899983130.16003</v>
      </c>
      <c r="X13" s="6"/>
      <c r="Y13" s="13">
        <v>4.4270334300727937E-2</v>
      </c>
    </row>
    <row r="14" spans="1:25" x14ac:dyDescent="0.55000000000000004">
      <c r="A14" s="2" t="s">
        <v>20</v>
      </c>
      <c r="C14" s="6">
        <v>2219696</v>
      </c>
      <c r="D14" s="6"/>
      <c r="E14" s="6">
        <v>179287830826</v>
      </c>
      <c r="F14" s="6"/>
      <c r="G14" s="6">
        <v>195938412710.24899</v>
      </c>
      <c r="H14" s="6"/>
      <c r="I14" s="6">
        <v>0</v>
      </c>
      <c r="J14" s="6"/>
      <c r="K14" s="6">
        <v>0</v>
      </c>
      <c r="L14" s="6"/>
      <c r="M14" s="6">
        <v>-517021</v>
      </c>
      <c r="N14" s="6"/>
      <c r="O14" s="6">
        <v>42158988026</v>
      </c>
      <c r="P14" s="6"/>
      <c r="Q14" s="6">
        <v>1702675</v>
      </c>
      <c r="R14" s="6"/>
      <c r="S14" s="6">
        <v>82522</v>
      </c>
      <c r="T14" s="6"/>
      <c r="U14" s="6">
        <v>137527349405</v>
      </c>
      <c r="V14" s="6"/>
      <c r="W14" s="6">
        <v>139672122879.21799</v>
      </c>
      <c r="X14" s="6"/>
      <c r="Y14" s="13">
        <v>8.3008883237884121E-3</v>
      </c>
    </row>
    <row r="15" spans="1:25" x14ac:dyDescent="0.55000000000000004">
      <c r="A15" s="2" t="s">
        <v>21</v>
      </c>
      <c r="C15" s="6">
        <v>3921979</v>
      </c>
      <c r="D15" s="6"/>
      <c r="E15" s="6">
        <v>289052062493</v>
      </c>
      <c r="F15" s="6"/>
      <c r="G15" s="6">
        <v>373918871704.95398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3921979</v>
      </c>
      <c r="R15" s="6"/>
      <c r="S15" s="6">
        <v>94520</v>
      </c>
      <c r="T15" s="6"/>
      <c r="U15" s="6">
        <v>289052062493</v>
      </c>
      <c r="V15" s="6"/>
      <c r="W15" s="6">
        <v>368499757622.27399</v>
      </c>
      <c r="X15" s="6"/>
      <c r="Y15" s="13">
        <v>2.1900399824314038E-2</v>
      </c>
    </row>
    <row r="16" spans="1:25" x14ac:dyDescent="0.55000000000000004">
      <c r="A16" s="2" t="s">
        <v>22</v>
      </c>
      <c r="C16" s="6">
        <v>9869472</v>
      </c>
      <c r="D16" s="6"/>
      <c r="E16" s="6">
        <v>138819752209</v>
      </c>
      <c r="F16" s="6"/>
      <c r="G16" s="6">
        <v>349556974100.20801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9869472</v>
      </c>
      <c r="R16" s="6"/>
      <c r="S16" s="6">
        <v>34610</v>
      </c>
      <c r="T16" s="6"/>
      <c r="U16" s="6">
        <v>138819752209</v>
      </c>
      <c r="V16" s="6"/>
      <c r="W16" s="6">
        <v>339550010485.776</v>
      </c>
      <c r="X16" s="6"/>
      <c r="Y16" s="13">
        <v>2.01798802744695E-2</v>
      </c>
    </row>
    <row r="17" spans="1:25" x14ac:dyDescent="0.55000000000000004">
      <c r="A17" s="2" t="s">
        <v>23</v>
      </c>
      <c r="C17" s="6">
        <v>1889027</v>
      </c>
      <c r="D17" s="6"/>
      <c r="E17" s="6">
        <v>378844400796</v>
      </c>
      <c r="F17" s="6"/>
      <c r="G17" s="6">
        <v>384396202640.96997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1889027</v>
      </c>
      <c r="R17" s="6"/>
      <c r="S17" s="6">
        <v>203772</v>
      </c>
      <c r="T17" s="6"/>
      <c r="U17" s="6">
        <v>378844400796</v>
      </c>
      <c r="V17" s="6"/>
      <c r="W17" s="6">
        <v>382640471525.42798</v>
      </c>
      <c r="X17" s="6"/>
      <c r="Y17" s="13">
        <v>2.2740800073905925E-2</v>
      </c>
    </row>
    <row r="18" spans="1:25" x14ac:dyDescent="0.55000000000000004">
      <c r="A18" s="2" t="s">
        <v>24</v>
      </c>
      <c r="C18" s="6">
        <v>4745029</v>
      </c>
      <c r="D18" s="6"/>
      <c r="E18" s="6">
        <v>35730574773</v>
      </c>
      <c r="F18" s="6"/>
      <c r="G18" s="6">
        <v>44903898657.323997</v>
      </c>
      <c r="H18" s="6"/>
      <c r="I18" s="6">
        <v>0</v>
      </c>
      <c r="J18" s="6"/>
      <c r="K18" s="6">
        <v>0</v>
      </c>
      <c r="L18" s="6"/>
      <c r="M18" s="6">
        <v>-90000</v>
      </c>
      <c r="N18" s="6"/>
      <c r="O18" s="6">
        <v>832417495</v>
      </c>
      <c r="P18" s="6"/>
      <c r="Q18" s="6">
        <v>4655029</v>
      </c>
      <c r="R18" s="6"/>
      <c r="S18" s="6">
        <v>6830</v>
      </c>
      <c r="T18" s="6"/>
      <c r="U18" s="6">
        <v>35052865169</v>
      </c>
      <c r="V18" s="6"/>
      <c r="W18" s="6">
        <v>31604674673.983501</v>
      </c>
      <c r="X18" s="6"/>
      <c r="Y18" s="13">
        <v>1.8783052019998756E-3</v>
      </c>
    </row>
    <row r="19" spans="1:25" x14ac:dyDescent="0.55000000000000004">
      <c r="A19" s="2" t="s">
        <v>25</v>
      </c>
      <c r="C19" s="6">
        <v>144259448</v>
      </c>
      <c r="D19" s="6"/>
      <c r="E19" s="6">
        <v>1055836372094</v>
      </c>
      <c r="F19" s="6"/>
      <c r="G19" s="6">
        <v>1026751906676.3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144259448</v>
      </c>
      <c r="R19" s="6"/>
      <c r="S19" s="6">
        <v>7320</v>
      </c>
      <c r="T19" s="6"/>
      <c r="U19" s="6">
        <v>1055836372094</v>
      </c>
      <c r="V19" s="6"/>
      <c r="W19" s="6">
        <v>1049696083361.8101</v>
      </c>
      <c r="X19" s="6"/>
      <c r="Y19" s="13">
        <v>6.2384746378054502E-2</v>
      </c>
    </row>
    <row r="20" spans="1:25" x14ac:dyDescent="0.55000000000000004">
      <c r="A20" s="2" t="s">
        <v>26</v>
      </c>
      <c r="C20" s="6">
        <v>9659425</v>
      </c>
      <c r="D20" s="6"/>
      <c r="E20" s="6">
        <v>444281254851</v>
      </c>
      <c r="F20" s="6"/>
      <c r="G20" s="6">
        <v>444570350803.875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9659425</v>
      </c>
      <c r="R20" s="6"/>
      <c r="S20" s="6">
        <v>49680</v>
      </c>
      <c r="T20" s="6"/>
      <c r="U20" s="6">
        <v>444281254851</v>
      </c>
      <c r="V20" s="6"/>
      <c r="W20" s="6">
        <v>477024946607.70001</v>
      </c>
      <c r="X20" s="6"/>
      <c r="Y20" s="13">
        <v>2.8350187051111413E-2</v>
      </c>
    </row>
    <row r="21" spans="1:25" x14ac:dyDescent="0.55000000000000004">
      <c r="A21" s="2" t="s">
        <v>27</v>
      </c>
      <c r="C21" s="6">
        <v>72588956</v>
      </c>
      <c r="D21" s="6"/>
      <c r="E21" s="6">
        <v>745871772838</v>
      </c>
      <c r="F21" s="6"/>
      <c r="G21" s="6">
        <v>561670490524.651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72588956</v>
      </c>
      <c r="R21" s="6"/>
      <c r="S21" s="6">
        <v>8160</v>
      </c>
      <c r="T21" s="6"/>
      <c r="U21" s="6">
        <v>745871772838</v>
      </c>
      <c r="V21" s="6"/>
      <c r="W21" s="6">
        <v>588801541968.28796</v>
      </c>
      <c r="X21" s="6"/>
      <c r="Y21" s="13">
        <v>3.4993209410726325E-2</v>
      </c>
    </row>
    <row r="22" spans="1:25" x14ac:dyDescent="0.55000000000000004">
      <c r="A22" s="2" t="s">
        <v>28</v>
      </c>
      <c r="C22" s="6">
        <v>29341373</v>
      </c>
      <c r="D22" s="6"/>
      <c r="E22" s="6">
        <v>272111893202</v>
      </c>
      <c r="F22" s="6"/>
      <c r="G22" s="6">
        <v>197867515779.13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29341373</v>
      </c>
      <c r="R22" s="6"/>
      <c r="S22" s="6">
        <v>6050</v>
      </c>
      <c r="T22" s="6"/>
      <c r="U22" s="6">
        <v>272111893202</v>
      </c>
      <c r="V22" s="6"/>
      <c r="W22" s="6">
        <v>176459090575.43301</v>
      </c>
      <c r="X22" s="6"/>
      <c r="Y22" s="13">
        <v>1.0487183658335293E-2</v>
      </c>
    </row>
    <row r="23" spans="1:25" x14ac:dyDescent="0.55000000000000004">
      <c r="A23" s="2" t="s">
        <v>29</v>
      </c>
      <c r="C23" s="6">
        <v>10535364</v>
      </c>
      <c r="D23" s="6"/>
      <c r="E23" s="6">
        <v>125971347348</v>
      </c>
      <c r="F23" s="6"/>
      <c r="G23" s="6">
        <v>65035334007.882004</v>
      </c>
      <c r="H23" s="6"/>
      <c r="I23" s="6">
        <v>0</v>
      </c>
      <c r="J23" s="6"/>
      <c r="K23" s="6">
        <v>0</v>
      </c>
      <c r="L23" s="6"/>
      <c r="M23" s="6">
        <v>-10535364</v>
      </c>
      <c r="N23" s="6"/>
      <c r="O23" s="6">
        <v>0</v>
      </c>
      <c r="P23" s="6"/>
      <c r="Q23" s="6">
        <v>0</v>
      </c>
      <c r="R23" s="6"/>
      <c r="S23" s="6">
        <v>0</v>
      </c>
      <c r="T23" s="6"/>
      <c r="U23" s="6">
        <v>0</v>
      </c>
      <c r="V23" s="6"/>
      <c r="W23" s="6">
        <v>0</v>
      </c>
      <c r="X23" s="6"/>
      <c r="Y23" s="13">
        <v>0</v>
      </c>
    </row>
    <row r="24" spans="1:25" x14ac:dyDescent="0.55000000000000004">
      <c r="A24" s="2" t="s">
        <v>30</v>
      </c>
      <c r="C24" s="6">
        <v>113548</v>
      </c>
      <c r="D24" s="6"/>
      <c r="E24" s="6">
        <v>253325588</v>
      </c>
      <c r="F24" s="6"/>
      <c r="G24" s="6">
        <v>1249497350.658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113548</v>
      </c>
      <c r="R24" s="6"/>
      <c r="S24" s="6">
        <v>11040</v>
      </c>
      <c r="T24" s="6"/>
      <c r="U24" s="6">
        <v>253325588</v>
      </c>
      <c r="V24" s="6"/>
      <c r="W24" s="6">
        <v>1246111178.9760001</v>
      </c>
      <c r="X24" s="6"/>
      <c r="Y24" s="13">
        <v>7.4057940285256204E-5</v>
      </c>
    </row>
    <row r="25" spans="1:25" x14ac:dyDescent="0.55000000000000004">
      <c r="A25" s="2" t="s">
        <v>31</v>
      </c>
      <c r="C25" s="6">
        <v>4612762</v>
      </c>
      <c r="D25" s="6"/>
      <c r="E25" s="6">
        <v>414076338935</v>
      </c>
      <c r="F25" s="6"/>
      <c r="G25" s="6">
        <v>449040002353.17297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4612762</v>
      </c>
      <c r="R25" s="6"/>
      <c r="S25" s="6">
        <v>95990</v>
      </c>
      <c r="T25" s="6"/>
      <c r="U25" s="6">
        <v>414076338935</v>
      </c>
      <c r="V25" s="6"/>
      <c r="W25" s="6">
        <v>440144489184.93903</v>
      </c>
      <c r="X25" s="6"/>
      <c r="Y25" s="13">
        <v>2.6158335505607887E-2</v>
      </c>
    </row>
    <row r="26" spans="1:25" x14ac:dyDescent="0.55000000000000004">
      <c r="A26" s="2" t="s">
        <v>32</v>
      </c>
      <c r="C26" s="6">
        <v>2210747</v>
      </c>
      <c r="D26" s="6"/>
      <c r="E26" s="6">
        <v>7161429187</v>
      </c>
      <c r="F26" s="6"/>
      <c r="G26" s="6">
        <v>72626082220.033203</v>
      </c>
      <c r="H26" s="6"/>
      <c r="I26" s="6"/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2210747</v>
      </c>
      <c r="R26" s="6"/>
      <c r="S26" s="6">
        <v>33048</v>
      </c>
      <c r="T26" s="6"/>
      <c r="U26" s="6">
        <v>71614620561</v>
      </c>
      <c r="V26" s="6"/>
      <c r="W26" s="6">
        <v>72626055293.206802</v>
      </c>
      <c r="X26" s="6"/>
      <c r="Y26" s="13">
        <v>4.3162569735373619E-3</v>
      </c>
    </row>
    <row r="27" spans="1:25" x14ac:dyDescent="0.55000000000000004">
      <c r="A27" s="2" t="s">
        <v>34</v>
      </c>
      <c r="C27" s="6">
        <v>7825000</v>
      </c>
      <c r="D27" s="6"/>
      <c r="E27" s="6">
        <v>59021827352</v>
      </c>
      <c r="F27" s="6"/>
      <c r="G27" s="6">
        <v>75474215448.75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7825000</v>
      </c>
      <c r="R27" s="6"/>
      <c r="S27" s="6">
        <v>9665</v>
      </c>
      <c r="T27" s="6"/>
      <c r="U27" s="6">
        <v>59021827352</v>
      </c>
      <c r="V27" s="6"/>
      <c r="W27" s="6">
        <v>75178634681.25</v>
      </c>
      <c r="X27" s="6"/>
      <c r="Y27" s="13">
        <v>4.4679599476238497E-3</v>
      </c>
    </row>
    <row r="28" spans="1:25" x14ac:dyDescent="0.55000000000000004">
      <c r="A28" s="2" t="s">
        <v>35</v>
      </c>
      <c r="C28" s="6">
        <v>14791101</v>
      </c>
      <c r="D28" s="6"/>
      <c r="E28" s="6">
        <v>241600231979</v>
      </c>
      <c r="F28" s="6"/>
      <c r="G28" s="6">
        <v>151427164581.26599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14791101</v>
      </c>
      <c r="R28" s="6"/>
      <c r="S28" s="6">
        <v>10917</v>
      </c>
      <c r="T28" s="6"/>
      <c r="U28" s="6">
        <v>241600231979</v>
      </c>
      <c r="V28" s="6"/>
      <c r="W28" s="6">
        <v>160513676641.77899</v>
      </c>
      <c r="X28" s="6"/>
      <c r="Y28" s="13">
        <v>9.5395278368919437E-3</v>
      </c>
    </row>
    <row r="29" spans="1:25" x14ac:dyDescent="0.55000000000000004">
      <c r="A29" s="2" t="s">
        <v>36</v>
      </c>
      <c r="C29" s="6">
        <v>2550000</v>
      </c>
      <c r="D29" s="6"/>
      <c r="E29" s="6">
        <v>24341345778</v>
      </c>
      <c r="F29" s="6"/>
      <c r="G29" s="6">
        <v>100607303475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2550000</v>
      </c>
      <c r="R29" s="6"/>
      <c r="S29" s="6">
        <v>33920</v>
      </c>
      <c r="T29" s="6"/>
      <c r="U29" s="6">
        <v>24341345778</v>
      </c>
      <c r="V29" s="6"/>
      <c r="W29" s="6">
        <v>85981348800</v>
      </c>
      <c r="X29" s="6"/>
      <c r="Y29" s="13">
        <v>5.1099787101731983E-3</v>
      </c>
    </row>
    <row r="30" spans="1:25" x14ac:dyDescent="0.55000000000000004">
      <c r="A30" s="2" t="s">
        <v>37</v>
      </c>
      <c r="C30" s="6">
        <v>10000000</v>
      </c>
      <c r="D30" s="6"/>
      <c r="E30" s="6">
        <v>76208915637</v>
      </c>
      <c r="F30" s="6"/>
      <c r="G30" s="6">
        <v>74782381500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10000000</v>
      </c>
      <c r="R30" s="6"/>
      <c r="S30" s="6">
        <v>7395</v>
      </c>
      <c r="T30" s="6"/>
      <c r="U30" s="6">
        <v>76208915637</v>
      </c>
      <c r="V30" s="6"/>
      <c r="W30" s="6">
        <v>73509997500</v>
      </c>
      <c r="X30" s="6"/>
      <c r="Y30" s="13">
        <v>4.3687907604664728E-3</v>
      </c>
    </row>
    <row r="31" spans="1:25" x14ac:dyDescent="0.55000000000000004">
      <c r="A31" s="2" t="s">
        <v>38</v>
      </c>
      <c r="C31" s="6">
        <v>3583604</v>
      </c>
      <c r="D31" s="6"/>
      <c r="E31" s="6">
        <v>14606892577</v>
      </c>
      <c r="F31" s="6"/>
      <c r="G31" s="6">
        <v>36085912164.306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3583604</v>
      </c>
      <c r="R31" s="6"/>
      <c r="S31" s="6">
        <v>9890</v>
      </c>
      <c r="T31" s="6"/>
      <c r="U31" s="6">
        <v>14606892577</v>
      </c>
      <c r="V31" s="6"/>
      <c r="W31" s="6">
        <v>35230964590.818001</v>
      </c>
      <c r="X31" s="6"/>
      <c r="Y31" s="13">
        <v>2.0938201308833828E-3</v>
      </c>
    </row>
    <row r="32" spans="1:25" x14ac:dyDescent="0.55000000000000004">
      <c r="A32" s="2" t="s">
        <v>39</v>
      </c>
      <c r="C32" s="6">
        <v>7377155</v>
      </c>
      <c r="D32" s="6"/>
      <c r="E32" s="6">
        <v>75864067168</v>
      </c>
      <c r="F32" s="6"/>
      <c r="G32" s="6">
        <v>115168862870.314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7377155</v>
      </c>
      <c r="R32" s="6"/>
      <c r="S32" s="6">
        <v>15678</v>
      </c>
      <c r="T32" s="6"/>
      <c r="U32" s="6">
        <v>75864067168</v>
      </c>
      <c r="V32" s="6"/>
      <c r="W32" s="6">
        <v>114970864825.265</v>
      </c>
      <c r="X32" s="6"/>
      <c r="Y32" s="13">
        <v>6.8328617746376274E-3</v>
      </c>
    </row>
    <row r="33" spans="1:25" x14ac:dyDescent="0.55000000000000004">
      <c r="A33" s="2" t="s">
        <v>40</v>
      </c>
      <c r="C33" s="6">
        <v>17048626</v>
      </c>
      <c r="D33" s="6"/>
      <c r="E33" s="6">
        <v>312781242026</v>
      </c>
      <c r="F33" s="6"/>
      <c r="G33" s="6">
        <v>372160219389.58801</v>
      </c>
      <c r="H33" s="6"/>
      <c r="I33" s="6">
        <v>37506977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54555603</v>
      </c>
      <c r="R33" s="6"/>
      <c r="S33" s="6">
        <v>5500</v>
      </c>
      <c r="T33" s="6"/>
      <c r="U33" s="6">
        <v>312781242026</v>
      </c>
      <c r="V33" s="6"/>
      <c r="W33" s="6">
        <v>298270484391.82501</v>
      </c>
      <c r="X33" s="6"/>
      <c r="Y33" s="13">
        <v>1.7726586595664957E-2</v>
      </c>
    </row>
    <row r="34" spans="1:25" x14ac:dyDescent="0.55000000000000004">
      <c r="A34" s="2" t="s">
        <v>41</v>
      </c>
      <c r="C34" s="6">
        <v>124463271</v>
      </c>
      <c r="D34" s="6"/>
      <c r="E34" s="6">
        <v>995983863027</v>
      </c>
      <c r="F34" s="6"/>
      <c r="G34" s="6">
        <v>822756051674.70801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124463271</v>
      </c>
      <c r="R34" s="6"/>
      <c r="S34" s="6">
        <v>6310</v>
      </c>
      <c r="T34" s="6"/>
      <c r="U34" s="6">
        <v>995983863027</v>
      </c>
      <c r="V34" s="6"/>
      <c r="W34" s="6">
        <v>780690328731.94104</v>
      </c>
      <c r="X34" s="6"/>
      <c r="Y34" s="13">
        <v>4.6397399142200181E-2</v>
      </c>
    </row>
    <row r="35" spans="1:25" x14ac:dyDescent="0.55000000000000004">
      <c r="A35" s="2" t="s">
        <v>42</v>
      </c>
      <c r="C35" s="6">
        <v>12780811</v>
      </c>
      <c r="D35" s="6"/>
      <c r="E35" s="6">
        <v>221551469613</v>
      </c>
      <c r="F35" s="6"/>
      <c r="G35" s="6">
        <v>191841954135.70499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12780811</v>
      </c>
      <c r="R35" s="6"/>
      <c r="S35" s="6">
        <v>14030</v>
      </c>
      <c r="T35" s="6"/>
      <c r="U35" s="6">
        <v>221551469613</v>
      </c>
      <c r="V35" s="6"/>
      <c r="W35" s="6">
        <v>178247855398.936</v>
      </c>
      <c r="X35" s="6"/>
      <c r="Y35" s="13">
        <v>1.0593492180976275E-2</v>
      </c>
    </row>
    <row r="36" spans="1:25" x14ac:dyDescent="0.55000000000000004">
      <c r="A36" s="2" t="s">
        <v>43</v>
      </c>
      <c r="C36" s="6">
        <v>21052995</v>
      </c>
      <c r="D36" s="6"/>
      <c r="E36" s="6">
        <v>95204340488</v>
      </c>
      <c r="F36" s="6"/>
      <c r="G36" s="6">
        <v>302196416575.59003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21052995</v>
      </c>
      <c r="R36" s="6"/>
      <c r="S36" s="6">
        <v>13860</v>
      </c>
      <c r="T36" s="6"/>
      <c r="U36" s="6">
        <v>95204340488</v>
      </c>
      <c r="V36" s="6"/>
      <c r="W36" s="6">
        <v>290058333361.33502</v>
      </c>
      <c r="X36" s="6"/>
      <c r="Y36" s="13">
        <v>1.7238528225841723E-2</v>
      </c>
    </row>
    <row r="37" spans="1:25" x14ac:dyDescent="0.55000000000000004">
      <c r="A37" s="2" t="s">
        <v>44</v>
      </c>
      <c r="C37" s="6">
        <v>19049139</v>
      </c>
      <c r="D37" s="6"/>
      <c r="E37" s="6">
        <v>236167760116</v>
      </c>
      <c r="F37" s="6"/>
      <c r="G37" s="6">
        <v>198447148608.51599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19049139</v>
      </c>
      <c r="R37" s="6"/>
      <c r="S37" s="6">
        <v>9510</v>
      </c>
      <c r="T37" s="6"/>
      <c r="U37" s="6">
        <v>236167760116</v>
      </c>
      <c r="V37" s="6"/>
      <c r="W37" s="6">
        <v>180079425884.254</v>
      </c>
      <c r="X37" s="6"/>
      <c r="Y37" s="13">
        <v>1.0702344697443853E-2</v>
      </c>
    </row>
    <row r="38" spans="1:25" x14ac:dyDescent="0.55000000000000004">
      <c r="A38" s="2" t="s">
        <v>45</v>
      </c>
      <c r="C38" s="6">
        <v>25589314</v>
      </c>
      <c r="D38" s="6"/>
      <c r="E38" s="6">
        <v>192845646768</v>
      </c>
      <c r="F38" s="6"/>
      <c r="G38" s="6">
        <v>503653740117.65997</v>
      </c>
      <c r="H38" s="6"/>
      <c r="I38" s="6">
        <v>0</v>
      </c>
      <c r="J38" s="6"/>
      <c r="K38" s="6">
        <v>0</v>
      </c>
      <c r="L38" s="6"/>
      <c r="M38" s="6">
        <v>-3600000</v>
      </c>
      <c r="N38" s="6"/>
      <c r="O38" s="6">
        <v>83407754114</v>
      </c>
      <c r="P38" s="6"/>
      <c r="Q38" s="6">
        <v>21989314</v>
      </c>
      <c r="R38" s="6"/>
      <c r="S38" s="6">
        <v>20740</v>
      </c>
      <c r="T38" s="6"/>
      <c r="U38" s="6">
        <v>165715402945</v>
      </c>
      <c r="V38" s="6"/>
      <c r="W38" s="6">
        <v>453344825044.45801</v>
      </c>
      <c r="X38" s="6"/>
      <c r="Y38" s="13">
        <v>2.6942847916156136E-2</v>
      </c>
    </row>
    <row r="39" spans="1:25" x14ac:dyDescent="0.55000000000000004">
      <c r="A39" s="2" t="s">
        <v>46</v>
      </c>
      <c r="C39" s="6">
        <v>7191309</v>
      </c>
      <c r="D39" s="6"/>
      <c r="E39" s="6">
        <v>342239180426</v>
      </c>
      <c r="F39" s="6"/>
      <c r="G39" s="6">
        <v>253272088806.673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7191309</v>
      </c>
      <c r="R39" s="6"/>
      <c r="S39" s="6">
        <v>31750</v>
      </c>
      <c r="T39" s="6"/>
      <c r="U39" s="6">
        <v>342239180426</v>
      </c>
      <c r="V39" s="6"/>
      <c r="W39" s="6">
        <v>226965532588.53799</v>
      </c>
      <c r="X39" s="6"/>
      <c r="Y39" s="13">
        <v>1.3488844448908558E-2</v>
      </c>
    </row>
    <row r="40" spans="1:25" x14ac:dyDescent="0.55000000000000004">
      <c r="A40" s="2" t="s">
        <v>47</v>
      </c>
      <c r="C40" s="6">
        <v>2889956</v>
      </c>
      <c r="D40" s="6"/>
      <c r="E40" s="6">
        <v>103911049670</v>
      </c>
      <c r="F40" s="6"/>
      <c r="G40" s="6">
        <v>75611063250.576004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2889956</v>
      </c>
      <c r="R40" s="6"/>
      <c r="S40" s="6">
        <v>24220</v>
      </c>
      <c r="T40" s="6"/>
      <c r="U40" s="6">
        <v>103911049670</v>
      </c>
      <c r="V40" s="6"/>
      <c r="W40" s="6">
        <v>69578265650.796005</v>
      </c>
      <c r="X40" s="6"/>
      <c r="Y40" s="13">
        <v>4.1351230368968433E-3</v>
      </c>
    </row>
    <row r="41" spans="1:25" x14ac:dyDescent="0.55000000000000004">
      <c r="A41" s="2" t="s">
        <v>48</v>
      </c>
      <c r="C41" s="6">
        <v>6194395</v>
      </c>
      <c r="D41" s="6"/>
      <c r="E41" s="6">
        <v>141503394084</v>
      </c>
      <c r="F41" s="6"/>
      <c r="G41" s="6">
        <v>217114802212.185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6194395</v>
      </c>
      <c r="R41" s="6"/>
      <c r="S41" s="6">
        <v>31320</v>
      </c>
      <c r="T41" s="6"/>
      <c r="U41" s="6">
        <v>141503394084</v>
      </c>
      <c r="V41" s="6"/>
      <c r="W41" s="6">
        <v>192854101114.17001</v>
      </c>
      <c r="X41" s="6"/>
      <c r="Y41" s="13">
        <v>1.1461559566311411E-2</v>
      </c>
    </row>
    <row r="42" spans="1:25" x14ac:dyDescent="0.55000000000000004">
      <c r="A42" s="2" t="s">
        <v>49</v>
      </c>
      <c r="C42" s="6">
        <v>10810000</v>
      </c>
      <c r="D42" s="6"/>
      <c r="E42" s="6">
        <v>707607692604</v>
      </c>
      <c r="F42" s="6"/>
      <c r="G42" s="6">
        <v>731351014830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10810000</v>
      </c>
      <c r="R42" s="6"/>
      <c r="S42" s="6">
        <v>67670</v>
      </c>
      <c r="T42" s="6"/>
      <c r="U42" s="6">
        <v>707607692604</v>
      </c>
      <c r="V42" s="6"/>
      <c r="W42" s="6">
        <v>727160199435</v>
      </c>
      <c r="X42" s="6"/>
      <c r="Y42" s="13">
        <v>4.321603684819314E-2</v>
      </c>
    </row>
    <row r="43" spans="1:25" x14ac:dyDescent="0.55000000000000004">
      <c r="A43" s="2" t="s">
        <v>50</v>
      </c>
      <c r="C43" s="6">
        <v>23754905</v>
      </c>
      <c r="D43" s="6"/>
      <c r="E43" s="6">
        <v>370084368570</v>
      </c>
      <c r="F43" s="6"/>
      <c r="G43" s="6">
        <v>348536194533.09003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23754905</v>
      </c>
      <c r="R43" s="6"/>
      <c r="S43" s="6">
        <v>14800</v>
      </c>
      <c r="T43" s="6"/>
      <c r="U43" s="6">
        <v>370084368570</v>
      </c>
      <c r="V43" s="6"/>
      <c r="W43" s="6">
        <v>349480737065.70001</v>
      </c>
      <c r="X43" s="6"/>
      <c r="Y43" s="13">
        <v>2.0770075730905078E-2</v>
      </c>
    </row>
    <row r="44" spans="1:25" x14ac:dyDescent="0.55000000000000004">
      <c r="A44" s="2" t="s">
        <v>51</v>
      </c>
      <c r="C44" s="6">
        <v>2408358</v>
      </c>
      <c r="D44" s="6"/>
      <c r="E44" s="6">
        <v>73055131572</v>
      </c>
      <c r="F44" s="6"/>
      <c r="G44" s="6">
        <v>66649747034.015999</v>
      </c>
      <c r="H44" s="6"/>
      <c r="I44" s="6">
        <v>0</v>
      </c>
      <c r="J44" s="6"/>
      <c r="K44" s="6">
        <v>0</v>
      </c>
      <c r="L44" s="6"/>
      <c r="M44" s="6">
        <v>-2408358</v>
      </c>
      <c r="N44" s="6"/>
      <c r="O44" s="6">
        <v>60354893250</v>
      </c>
      <c r="P44" s="6"/>
      <c r="Q44" s="6">
        <v>0</v>
      </c>
      <c r="R44" s="6"/>
      <c r="S44" s="6">
        <v>0</v>
      </c>
      <c r="T44" s="6"/>
      <c r="U44" s="6">
        <v>0</v>
      </c>
      <c r="V44" s="6"/>
      <c r="W44" s="6">
        <v>0</v>
      </c>
      <c r="X44" s="6"/>
      <c r="Y44" s="13">
        <v>0</v>
      </c>
    </row>
    <row r="45" spans="1:25" x14ac:dyDescent="0.55000000000000004">
      <c r="A45" s="2" t="s">
        <v>52</v>
      </c>
      <c r="C45" s="6">
        <v>99349222</v>
      </c>
      <c r="D45" s="6"/>
      <c r="E45" s="6">
        <v>1196581028960</v>
      </c>
      <c r="F45" s="6"/>
      <c r="G45" s="6">
        <v>1219662462494.3899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99349222</v>
      </c>
      <c r="R45" s="6"/>
      <c r="S45" s="6">
        <v>12440</v>
      </c>
      <c r="T45" s="6"/>
      <c r="U45" s="6">
        <v>1196581028960</v>
      </c>
      <c r="V45" s="6"/>
      <c r="W45" s="6">
        <v>1228550690966</v>
      </c>
      <c r="X45" s="6"/>
      <c r="Y45" s="13">
        <v>7.3014298598730903E-2</v>
      </c>
    </row>
    <row r="46" spans="1:25" x14ac:dyDescent="0.55000000000000004">
      <c r="A46" s="2" t="s">
        <v>53</v>
      </c>
      <c r="C46" s="6">
        <v>28760545</v>
      </c>
      <c r="D46" s="6"/>
      <c r="E46" s="6">
        <v>610259269288</v>
      </c>
      <c r="F46" s="6"/>
      <c r="G46" s="6">
        <v>615244313176.02002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28760545</v>
      </c>
      <c r="R46" s="6"/>
      <c r="S46" s="6">
        <v>19150</v>
      </c>
      <c r="T46" s="6"/>
      <c r="U46" s="6">
        <v>610259269288</v>
      </c>
      <c r="V46" s="6"/>
      <c r="W46" s="6">
        <v>547487388351.33801</v>
      </c>
      <c r="X46" s="6"/>
      <c r="Y46" s="13">
        <v>3.2537857775076721E-2</v>
      </c>
    </row>
    <row r="47" spans="1:25" x14ac:dyDescent="0.55000000000000004">
      <c r="A47" s="2" t="s">
        <v>54</v>
      </c>
      <c r="C47" s="6">
        <v>47100791</v>
      </c>
      <c r="D47" s="6"/>
      <c r="E47" s="6">
        <v>1007939408723</v>
      </c>
      <c r="F47" s="6"/>
      <c r="G47" s="6">
        <v>915809787701.83801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47100791</v>
      </c>
      <c r="R47" s="6"/>
      <c r="S47" s="6">
        <v>18040</v>
      </c>
      <c r="T47" s="6"/>
      <c r="U47" s="6">
        <v>1007939408723</v>
      </c>
      <c r="V47" s="6"/>
      <c r="W47" s="6">
        <v>844642564935.64197</v>
      </c>
      <c r="X47" s="6"/>
      <c r="Y47" s="13">
        <v>5.0198160237830719E-2</v>
      </c>
    </row>
    <row r="48" spans="1:25" x14ac:dyDescent="0.55000000000000004">
      <c r="A48" s="2" t="s">
        <v>55</v>
      </c>
      <c r="C48" s="6">
        <v>19900132</v>
      </c>
      <c r="D48" s="6"/>
      <c r="E48" s="6">
        <v>257869448393</v>
      </c>
      <c r="F48" s="6"/>
      <c r="G48" s="6">
        <v>203751780010.38</v>
      </c>
      <c r="H48" s="6"/>
      <c r="I48" s="6">
        <v>10535364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30435496</v>
      </c>
      <c r="R48" s="6"/>
      <c r="S48" s="6">
        <v>10060</v>
      </c>
      <c r="T48" s="6"/>
      <c r="U48" s="6">
        <v>394376159741</v>
      </c>
      <c r="V48" s="6"/>
      <c r="W48" s="6">
        <v>304359312275.92798</v>
      </c>
      <c r="X48" s="6"/>
      <c r="Y48" s="13">
        <v>1.808845322478761E-2</v>
      </c>
    </row>
    <row r="49" spans="1:25" x14ac:dyDescent="0.55000000000000004">
      <c r="A49" s="2" t="s">
        <v>56</v>
      </c>
      <c r="C49" s="6">
        <v>1644029</v>
      </c>
      <c r="D49" s="6"/>
      <c r="E49" s="6">
        <v>5268179134</v>
      </c>
      <c r="F49" s="6"/>
      <c r="G49" s="6">
        <v>8187577607.5244999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1644029</v>
      </c>
      <c r="R49" s="6"/>
      <c r="S49" s="6">
        <v>4065</v>
      </c>
      <c r="T49" s="6"/>
      <c r="U49" s="6">
        <v>5268179134</v>
      </c>
      <c r="V49" s="6"/>
      <c r="W49" s="6">
        <v>6643214166.5842505</v>
      </c>
      <c r="X49" s="6"/>
      <c r="Y49" s="13">
        <v>3.9481449677335732E-4</v>
      </c>
    </row>
    <row r="50" spans="1:25" x14ac:dyDescent="0.55000000000000004">
      <c r="A50" s="2" t="s">
        <v>57</v>
      </c>
      <c r="C50" s="6">
        <v>11589688</v>
      </c>
      <c r="D50" s="6"/>
      <c r="E50" s="6">
        <v>150068269858</v>
      </c>
      <c r="F50" s="6"/>
      <c r="G50" s="6">
        <v>186059779030.32092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11589688</v>
      </c>
      <c r="R50" s="6"/>
      <c r="S50" s="6">
        <v>15760</v>
      </c>
      <c r="T50" s="6"/>
      <c r="U50" s="6">
        <v>150068269858</v>
      </c>
      <c r="V50" s="6"/>
      <c r="W50" s="6">
        <v>181566694592</v>
      </c>
      <c r="X50" s="6"/>
      <c r="Y50" s="13">
        <v>1.0790734930197318E-2</v>
      </c>
    </row>
    <row r="51" spans="1:25" x14ac:dyDescent="0.55000000000000004">
      <c r="A51" s="2" t="s">
        <v>58</v>
      </c>
      <c r="C51" s="6">
        <v>18759593</v>
      </c>
      <c r="D51" s="6"/>
      <c r="E51" s="6">
        <v>844228569156</v>
      </c>
      <c r="F51" s="6"/>
      <c r="G51" s="6">
        <v>510767992018.99298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18759593</v>
      </c>
      <c r="R51" s="6"/>
      <c r="S51" s="6">
        <v>20850</v>
      </c>
      <c r="T51" s="6"/>
      <c r="U51" s="6">
        <v>844228569156</v>
      </c>
      <c r="V51" s="6"/>
      <c r="W51" s="6">
        <v>388810245841.40198</v>
      </c>
      <c r="X51" s="6"/>
      <c r="Y51" s="13">
        <v>2.3107477450351088E-2</v>
      </c>
    </row>
    <row r="52" spans="1:25" x14ac:dyDescent="0.55000000000000004">
      <c r="A52" s="2" t="s">
        <v>59</v>
      </c>
      <c r="C52" s="6">
        <v>297000</v>
      </c>
      <c r="D52" s="6"/>
      <c r="E52" s="6">
        <v>959709970</v>
      </c>
      <c r="F52" s="6"/>
      <c r="G52" s="6">
        <v>4310399610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297000</v>
      </c>
      <c r="R52" s="6"/>
      <c r="S52" s="6">
        <v>14190</v>
      </c>
      <c r="T52" s="6"/>
      <c r="U52" s="6">
        <v>959709970</v>
      </c>
      <c r="V52" s="6"/>
      <c r="W52" s="6">
        <v>4189354141.5</v>
      </c>
      <c r="X52" s="6"/>
      <c r="Y52" s="13">
        <v>2.4897853745277506E-4</v>
      </c>
    </row>
    <row r="53" spans="1:25" x14ac:dyDescent="0.55000000000000004">
      <c r="A53" s="2" t="s">
        <v>60</v>
      </c>
      <c r="C53" s="6">
        <v>29541248</v>
      </c>
      <c r="D53" s="6"/>
      <c r="E53" s="6">
        <v>233511580525</v>
      </c>
      <c r="F53" s="6"/>
      <c r="G53" s="6">
        <v>331242587039.23199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29541248</v>
      </c>
      <c r="R53" s="6"/>
      <c r="S53" s="6">
        <v>12460</v>
      </c>
      <c r="T53" s="6"/>
      <c r="U53" s="6">
        <v>233511580525</v>
      </c>
      <c r="V53" s="6"/>
      <c r="W53" s="6">
        <v>365893850577.02399</v>
      </c>
      <c r="X53" s="6"/>
      <c r="Y53" s="13">
        <v>2.1745527521102183E-2</v>
      </c>
    </row>
    <row r="54" spans="1:25" x14ac:dyDescent="0.55000000000000004">
      <c r="A54" s="2" t="s">
        <v>61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190058</v>
      </c>
      <c r="J54" s="6"/>
      <c r="K54" s="6">
        <v>1175434705</v>
      </c>
      <c r="L54" s="6"/>
      <c r="M54" s="6">
        <v>0</v>
      </c>
      <c r="N54" s="6"/>
      <c r="O54" s="6">
        <v>0</v>
      </c>
      <c r="P54" s="6"/>
      <c r="Q54" s="6">
        <v>190058</v>
      </c>
      <c r="R54" s="6"/>
      <c r="S54" s="6">
        <v>7883</v>
      </c>
      <c r="T54" s="6"/>
      <c r="U54" s="6">
        <v>1175434705</v>
      </c>
      <c r="V54" s="6"/>
      <c r="W54" s="6">
        <v>1489312762.0767</v>
      </c>
      <c r="X54" s="6"/>
      <c r="Y54" s="13">
        <v>8.8511713449663626E-5</v>
      </c>
    </row>
    <row r="55" spans="1:25" ht="24.75" thickBot="1" x14ac:dyDescent="0.6">
      <c r="C55" s="7"/>
      <c r="D55" s="7"/>
      <c r="E55" s="9">
        <f>SUM(E9:E54)</f>
        <v>16312831411517</v>
      </c>
      <c r="F55" s="7"/>
      <c r="G55" s="9">
        <f>SUM(G9:G54)</f>
        <v>15720250748392</v>
      </c>
      <c r="H55" s="7"/>
      <c r="I55" s="7"/>
      <c r="J55" s="7"/>
      <c r="K55" s="9">
        <f>SUM(K9:K54)</f>
        <v>1175434705</v>
      </c>
      <c r="L55" s="7"/>
      <c r="M55" s="7"/>
      <c r="N55" s="7"/>
      <c r="O55" s="9">
        <f>SUM(O9:O54)</f>
        <v>358457581411</v>
      </c>
      <c r="P55" s="7"/>
      <c r="Q55" s="7"/>
      <c r="R55" s="7"/>
      <c r="S55" s="7"/>
      <c r="T55" s="7"/>
      <c r="U55" s="9">
        <f>SUM(U9:U54)</f>
        <v>16033748246823</v>
      </c>
      <c r="V55" s="7"/>
      <c r="W55" s="9">
        <f>SUM(W9:W54)</f>
        <v>14820501362712.193</v>
      </c>
      <c r="X55" s="7"/>
      <c r="Y55" s="14">
        <f>SUM(Y9:Y54)</f>
        <v>0.88080086547272418</v>
      </c>
    </row>
    <row r="56" spans="1:25" ht="24.75" thickTop="1" x14ac:dyDescent="0.55000000000000004"/>
    <row r="57" spans="1:25" x14ac:dyDescent="0.55000000000000004">
      <c r="G57" s="3"/>
      <c r="W57" s="3"/>
    </row>
    <row r="58" spans="1:25" x14ac:dyDescent="0.55000000000000004">
      <c r="G58" s="3"/>
      <c r="W58" s="3"/>
    </row>
    <row r="59" spans="1:25" x14ac:dyDescent="0.55000000000000004">
      <c r="G59" s="7"/>
      <c r="W59" s="3"/>
    </row>
    <row r="60" spans="1:25" x14ac:dyDescent="0.55000000000000004">
      <c r="W60" s="10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H25" workbookViewId="0">
      <selection activeCell="Q31" sqref="Q31"/>
    </sheetView>
  </sheetViews>
  <sheetFormatPr defaultRowHeight="24" x14ac:dyDescent="0.55000000000000004"/>
  <cols>
    <col min="1" max="1" width="30.140625" style="5" bestFit="1" customWidth="1"/>
    <col min="2" max="2" width="1" style="5" customWidth="1"/>
    <col min="3" max="3" width="24.140625" style="5" bestFit="1" customWidth="1"/>
    <col min="4" max="4" width="1" style="5" customWidth="1"/>
    <col min="5" max="5" width="22" style="5" bestFit="1" customWidth="1"/>
    <col min="6" max="6" width="1" style="5" customWidth="1"/>
    <col min="7" max="7" width="14.140625" style="5" bestFit="1" customWidth="1"/>
    <col min="8" max="8" width="1" style="5" customWidth="1"/>
    <col min="9" max="9" width="17.28515625" style="5" bestFit="1" customWidth="1"/>
    <col min="10" max="10" width="1" style="5" customWidth="1"/>
    <col min="11" max="11" width="10.42578125" style="5" bestFit="1" customWidth="1"/>
    <col min="12" max="12" width="1" style="5" customWidth="1"/>
    <col min="13" max="13" width="10.42578125" style="5" bestFit="1" customWidth="1"/>
    <col min="14" max="14" width="1" style="5" customWidth="1"/>
    <col min="15" max="15" width="9.7109375" style="5" bestFit="1" customWidth="1"/>
    <col min="16" max="16" width="1" style="5" customWidth="1"/>
    <col min="17" max="17" width="19.140625" style="5" bestFit="1" customWidth="1"/>
    <col min="18" max="18" width="1" style="5" customWidth="1"/>
    <col min="19" max="19" width="22.28515625" style="5" bestFit="1" customWidth="1"/>
    <col min="20" max="20" width="1" style="5" customWidth="1"/>
    <col min="21" max="21" width="6.5703125" style="5" bestFit="1" customWidth="1"/>
    <col min="22" max="22" width="1" style="5" customWidth="1"/>
    <col min="23" max="23" width="17.28515625" style="5" bestFit="1" customWidth="1"/>
    <col min="24" max="24" width="1" style="5" customWidth="1"/>
    <col min="25" max="25" width="9.7109375" style="5" bestFit="1" customWidth="1"/>
    <col min="26" max="26" width="1" style="5" customWidth="1"/>
    <col min="27" max="27" width="17.42578125" style="5" bestFit="1" customWidth="1"/>
    <col min="28" max="28" width="1" style="5" customWidth="1"/>
    <col min="29" max="29" width="9.7109375" style="5" bestFit="1" customWidth="1"/>
    <col min="30" max="30" width="1" style="5" customWidth="1"/>
    <col min="31" max="31" width="21.140625" style="5" bestFit="1" customWidth="1"/>
    <col min="32" max="32" width="1" style="5" customWidth="1"/>
    <col min="33" max="33" width="19.140625" style="5" bestFit="1" customWidth="1"/>
    <col min="34" max="34" width="1" style="5" customWidth="1"/>
    <col min="35" max="35" width="22.28515625" style="5" bestFit="1" customWidth="1"/>
    <col min="36" max="36" width="1" style="5" customWidth="1"/>
    <col min="37" max="37" width="33.42578125" style="5" bestFit="1" customWidth="1"/>
    <col min="38" max="38" width="1" style="5" customWidth="1"/>
    <col min="39" max="39" width="9.140625" style="5" customWidth="1"/>
    <col min="40" max="16384" width="9.140625" style="5"/>
  </cols>
  <sheetData>
    <row r="2" spans="1:37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4.75" x14ac:dyDescent="0.5500000000000000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7" ht="24.75" x14ac:dyDescent="0.55000000000000004">
      <c r="A6" s="24" t="s">
        <v>63</v>
      </c>
      <c r="B6" s="24" t="s">
        <v>63</v>
      </c>
      <c r="C6" s="24" t="s">
        <v>63</v>
      </c>
      <c r="D6" s="24" t="s">
        <v>63</v>
      </c>
      <c r="E6" s="24" t="s">
        <v>63</v>
      </c>
      <c r="F6" s="24" t="s">
        <v>63</v>
      </c>
      <c r="G6" s="24" t="s">
        <v>63</v>
      </c>
      <c r="H6" s="24" t="s">
        <v>63</v>
      </c>
      <c r="I6" s="24" t="s">
        <v>63</v>
      </c>
      <c r="J6" s="24" t="s">
        <v>63</v>
      </c>
      <c r="K6" s="24" t="s">
        <v>63</v>
      </c>
      <c r="L6" s="24" t="s">
        <v>63</v>
      </c>
      <c r="M6" s="24" t="s">
        <v>63</v>
      </c>
      <c r="O6" s="24" t="s">
        <v>234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24.75" x14ac:dyDescent="0.55000000000000004">
      <c r="A7" s="26" t="s">
        <v>64</v>
      </c>
      <c r="C7" s="26" t="s">
        <v>65</v>
      </c>
      <c r="E7" s="26" t="s">
        <v>66</v>
      </c>
      <c r="G7" s="26" t="s">
        <v>67</v>
      </c>
      <c r="I7" s="26" t="s">
        <v>68</v>
      </c>
      <c r="K7" s="26" t="s">
        <v>69</v>
      </c>
      <c r="M7" s="26" t="s">
        <v>62</v>
      </c>
      <c r="O7" s="26" t="s">
        <v>7</v>
      </c>
      <c r="Q7" s="26" t="s">
        <v>8</v>
      </c>
      <c r="S7" s="26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6" t="s">
        <v>7</v>
      </c>
      <c r="AE7" s="26" t="s">
        <v>70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4" t="s">
        <v>64</v>
      </c>
      <c r="C8" s="24" t="s">
        <v>65</v>
      </c>
      <c r="E8" s="24" t="s">
        <v>66</v>
      </c>
      <c r="G8" s="24" t="s">
        <v>67</v>
      </c>
      <c r="I8" s="24" t="s">
        <v>68</v>
      </c>
      <c r="K8" s="24" t="s">
        <v>69</v>
      </c>
      <c r="M8" s="24" t="s">
        <v>62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70</v>
      </c>
      <c r="AG8" s="24" t="s">
        <v>8</v>
      </c>
      <c r="AI8" s="24" t="s">
        <v>9</v>
      </c>
      <c r="AK8" s="24" t="s">
        <v>13</v>
      </c>
    </row>
    <row r="9" spans="1:37" x14ac:dyDescent="0.55000000000000004">
      <c r="A9" s="8" t="s">
        <v>71</v>
      </c>
      <c r="C9" s="5" t="s">
        <v>72</v>
      </c>
      <c r="E9" s="5" t="s">
        <v>72</v>
      </c>
      <c r="G9" s="5" t="s">
        <v>73</v>
      </c>
      <c r="I9" s="5" t="s">
        <v>74</v>
      </c>
      <c r="K9" s="6">
        <v>0</v>
      </c>
      <c r="L9" s="6"/>
      <c r="M9" s="6">
        <v>0</v>
      </c>
      <c r="N9" s="6"/>
      <c r="O9" s="6">
        <v>130923</v>
      </c>
      <c r="P9" s="6"/>
      <c r="Q9" s="6">
        <v>107357930200</v>
      </c>
      <c r="R9" s="6"/>
      <c r="S9" s="6">
        <v>114147043403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130923</v>
      </c>
      <c r="AD9" s="6"/>
      <c r="AE9" s="6">
        <v>882035</v>
      </c>
      <c r="AF9" s="6"/>
      <c r="AG9" s="6">
        <v>107357930200</v>
      </c>
      <c r="AH9" s="6"/>
      <c r="AI9" s="6">
        <v>115457737796</v>
      </c>
      <c r="AK9" s="13">
        <v>6.8617972420353503E-3</v>
      </c>
    </row>
    <row r="10" spans="1:37" x14ac:dyDescent="0.55000000000000004">
      <c r="A10" s="8" t="s">
        <v>75</v>
      </c>
      <c r="C10" s="5" t="s">
        <v>72</v>
      </c>
      <c r="E10" s="5" t="s">
        <v>72</v>
      </c>
      <c r="G10" s="5" t="s">
        <v>76</v>
      </c>
      <c r="I10" s="5" t="s">
        <v>77</v>
      </c>
      <c r="K10" s="6">
        <v>0</v>
      </c>
      <c r="L10" s="6"/>
      <c r="M10" s="6">
        <v>0</v>
      </c>
      <c r="N10" s="6"/>
      <c r="O10" s="6">
        <v>120000</v>
      </c>
      <c r="P10" s="6"/>
      <c r="Q10" s="6">
        <v>104496016463</v>
      </c>
      <c r="R10" s="6"/>
      <c r="S10" s="6">
        <v>104171835432</v>
      </c>
      <c r="T10" s="6"/>
      <c r="U10" s="6">
        <v>0</v>
      </c>
      <c r="V10" s="6"/>
      <c r="W10" s="6">
        <v>0</v>
      </c>
      <c r="X10" s="6"/>
      <c r="Y10" s="6">
        <v>100000</v>
      </c>
      <c r="Z10" s="6"/>
      <c r="AA10" s="6">
        <v>87704100756</v>
      </c>
      <c r="AB10" s="6"/>
      <c r="AC10" s="6">
        <v>20000</v>
      </c>
      <c r="AD10" s="6"/>
      <c r="AE10" s="6">
        <v>880037</v>
      </c>
      <c r="AF10" s="6"/>
      <c r="AG10" s="6">
        <v>17416002743</v>
      </c>
      <c r="AH10" s="6"/>
      <c r="AI10" s="6">
        <v>17597549865</v>
      </c>
      <c r="AK10" s="13">
        <v>1.0458443187548745E-3</v>
      </c>
    </row>
    <row r="11" spans="1:37" x14ac:dyDescent="0.55000000000000004">
      <c r="A11" s="8" t="s">
        <v>78</v>
      </c>
      <c r="C11" s="5" t="s">
        <v>72</v>
      </c>
      <c r="E11" s="5" t="s">
        <v>72</v>
      </c>
      <c r="G11" s="5" t="s">
        <v>79</v>
      </c>
      <c r="I11" s="5" t="s">
        <v>80</v>
      </c>
      <c r="K11" s="6">
        <v>0</v>
      </c>
      <c r="L11" s="6"/>
      <c r="M11" s="6">
        <v>0</v>
      </c>
      <c r="N11" s="6"/>
      <c r="O11" s="6">
        <v>295361</v>
      </c>
      <c r="P11" s="6"/>
      <c r="Q11" s="6">
        <v>247007745165</v>
      </c>
      <c r="R11" s="6"/>
      <c r="S11" s="6">
        <v>252310108180</v>
      </c>
      <c r="T11" s="6"/>
      <c r="U11" s="6">
        <v>0</v>
      </c>
      <c r="V11" s="6"/>
      <c r="W11" s="6">
        <v>0</v>
      </c>
      <c r="X11" s="6"/>
      <c r="Y11" s="6">
        <v>50000</v>
      </c>
      <c r="Z11" s="6"/>
      <c r="AA11" s="6">
        <v>43292151876</v>
      </c>
      <c r="AB11" s="6"/>
      <c r="AC11" s="6">
        <v>245361</v>
      </c>
      <c r="AD11" s="6"/>
      <c r="AE11" s="6">
        <v>877377</v>
      </c>
      <c r="AF11" s="6"/>
      <c r="AG11" s="6">
        <v>205193195315</v>
      </c>
      <c r="AH11" s="6"/>
      <c r="AI11" s="6">
        <v>215235079666</v>
      </c>
      <c r="AK11" s="13">
        <v>1.2791689013090852E-2</v>
      </c>
    </row>
    <row r="12" spans="1:37" x14ac:dyDescent="0.55000000000000004">
      <c r="A12" s="8" t="s">
        <v>81</v>
      </c>
      <c r="C12" s="5" t="s">
        <v>72</v>
      </c>
      <c r="E12" s="5" t="s">
        <v>72</v>
      </c>
      <c r="G12" s="5" t="s">
        <v>82</v>
      </c>
      <c r="I12" s="5" t="s">
        <v>83</v>
      </c>
      <c r="K12" s="6">
        <v>0</v>
      </c>
      <c r="L12" s="6"/>
      <c r="M12" s="6">
        <v>0</v>
      </c>
      <c r="N12" s="6"/>
      <c r="O12" s="6">
        <v>1308</v>
      </c>
      <c r="P12" s="6"/>
      <c r="Q12" s="6">
        <v>1127496272</v>
      </c>
      <c r="R12" s="6"/>
      <c r="S12" s="6">
        <v>1229498544</v>
      </c>
      <c r="T12" s="6"/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B12" s="6"/>
      <c r="AC12" s="6">
        <v>1308</v>
      </c>
      <c r="AD12" s="6"/>
      <c r="AE12" s="6">
        <v>954862</v>
      </c>
      <c r="AF12" s="6"/>
      <c r="AG12" s="6">
        <v>1127496272</v>
      </c>
      <c r="AH12" s="6"/>
      <c r="AI12" s="6">
        <v>1248733122</v>
      </c>
      <c r="AK12" s="13">
        <v>7.4213765626669393E-5</v>
      </c>
    </row>
    <row r="13" spans="1:37" x14ac:dyDescent="0.55000000000000004">
      <c r="A13" s="8" t="s">
        <v>84</v>
      </c>
      <c r="C13" s="5" t="s">
        <v>72</v>
      </c>
      <c r="E13" s="5" t="s">
        <v>72</v>
      </c>
      <c r="G13" s="5" t="s">
        <v>85</v>
      </c>
      <c r="I13" s="5" t="s">
        <v>86</v>
      </c>
      <c r="K13" s="6">
        <v>0</v>
      </c>
      <c r="L13" s="6"/>
      <c r="M13" s="6">
        <v>0</v>
      </c>
      <c r="N13" s="6"/>
      <c r="O13" s="6">
        <v>159598</v>
      </c>
      <c r="P13" s="6"/>
      <c r="Q13" s="6">
        <v>120720021546</v>
      </c>
      <c r="R13" s="6"/>
      <c r="S13" s="6">
        <v>130048794382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159598</v>
      </c>
      <c r="AD13" s="6"/>
      <c r="AE13" s="6">
        <v>828681</v>
      </c>
      <c r="AF13" s="6"/>
      <c r="AG13" s="6">
        <v>120720021546</v>
      </c>
      <c r="AH13" s="6"/>
      <c r="AI13" s="6">
        <v>132231858868</v>
      </c>
      <c r="AK13" s="13">
        <v>7.8587041614553866E-3</v>
      </c>
    </row>
    <row r="14" spans="1:37" x14ac:dyDescent="0.55000000000000004">
      <c r="A14" s="8" t="s">
        <v>87</v>
      </c>
      <c r="C14" s="5" t="s">
        <v>72</v>
      </c>
      <c r="E14" s="5" t="s">
        <v>72</v>
      </c>
      <c r="G14" s="5" t="s">
        <v>88</v>
      </c>
      <c r="I14" s="5" t="s">
        <v>89</v>
      </c>
      <c r="K14" s="6">
        <v>0</v>
      </c>
      <c r="L14" s="6"/>
      <c r="M14" s="6">
        <v>0</v>
      </c>
      <c r="N14" s="6"/>
      <c r="O14" s="6">
        <v>34851</v>
      </c>
      <c r="P14" s="6"/>
      <c r="Q14" s="6">
        <v>25628458926</v>
      </c>
      <c r="R14" s="6"/>
      <c r="S14" s="6">
        <v>27625422400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34851</v>
      </c>
      <c r="AD14" s="6"/>
      <c r="AE14" s="6">
        <v>803345</v>
      </c>
      <c r="AF14" s="6"/>
      <c r="AG14" s="6">
        <v>25628458926</v>
      </c>
      <c r="AH14" s="6"/>
      <c r="AI14" s="6">
        <v>27992302070</v>
      </c>
      <c r="AK14" s="13">
        <v>1.6636173963630256E-3</v>
      </c>
    </row>
    <row r="15" spans="1:37" x14ac:dyDescent="0.55000000000000004">
      <c r="A15" s="8" t="s">
        <v>90</v>
      </c>
      <c r="C15" s="5" t="s">
        <v>72</v>
      </c>
      <c r="E15" s="5" t="s">
        <v>72</v>
      </c>
      <c r="G15" s="5" t="s">
        <v>91</v>
      </c>
      <c r="I15" s="5" t="s">
        <v>92</v>
      </c>
      <c r="K15" s="6">
        <v>0</v>
      </c>
      <c r="L15" s="6"/>
      <c r="M15" s="6">
        <v>0</v>
      </c>
      <c r="N15" s="6"/>
      <c r="O15" s="6">
        <v>2858</v>
      </c>
      <c r="P15" s="6"/>
      <c r="Q15" s="6">
        <v>2482870203</v>
      </c>
      <c r="R15" s="6"/>
      <c r="S15" s="6">
        <v>2671322750</v>
      </c>
      <c r="T15" s="6"/>
      <c r="U15" s="6">
        <v>0</v>
      </c>
      <c r="V15" s="6"/>
      <c r="W15" s="6">
        <v>0</v>
      </c>
      <c r="X15" s="6"/>
      <c r="Y15" s="6">
        <v>0</v>
      </c>
      <c r="Z15" s="6"/>
      <c r="AA15" s="6">
        <v>0</v>
      </c>
      <c r="AB15" s="6"/>
      <c r="AC15" s="6">
        <v>2858</v>
      </c>
      <c r="AD15" s="6"/>
      <c r="AE15" s="6">
        <v>937076</v>
      </c>
      <c r="AF15" s="6"/>
      <c r="AG15" s="6">
        <v>2482870203</v>
      </c>
      <c r="AH15" s="6"/>
      <c r="AI15" s="6">
        <v>2677677790</v>
      </c>
      <c r="AK15" s="13">
        <v>1.591377280139111E-4</v>
      </c>
    </row>
    <row r="16" spans="1:37" x14ac:dyDescent="0.55000000000000004">
      <c r="A16" s="8" t="s">
        <v>93</v>
      </c>
      <c r="C16" s="5" t="s">
        <v>72</v>
      </c>
      <c r="E16" s="5" t="s">
        <v>72</v>
      </c>
      <c r="G16" s="5" t="s">
        <v>94</v>
      </c>
      <c r="I16" s="5" t="s">
        <v>95</v>
      </c>
      <c r="K16" s="6">
        <v>0</v>
      </c>
      <c r="L16" s="6"/>
      <c r="M16" s="6">
        <v>0</v>
      </c>
      <c r="N16" s="6"/>
      <c r="O16" s="6">
        <v>1150</v>
      </c>
      <c r="P16" s="6"/>
      <c r="Q16" s="6">
        <v>811208652</v>
      </c>
      <c r="R16" s="6"/>
      <c r="S16" s="6">
        <v>895734768</v>
      </c>
      <c r="T16" s="6"/>
      <c r="U16" s="6">
        <v>0</v>
      </c>
      <c r="V16" s="6"/>
      <c r="W16" s="6">
        <v>0</v>
      </c>
      <c r="X16" s="6"/>
      <c r="Y16" s="6">
        <v>0</v>
      </c>
      <c r="Z16" s="6"/>
      <c r="AA16" s="6">
        <v>0</v>
      </c>
      <c r="AB16" s="6"/>
      <c r="AC16" s="6">
        <v>1150</v>
      </c>
      <c r="AD16" s="6"/>
      <c r="AE16" s="6">
        <v>767026</v>
      </c>
      <c r="AF16" s="6"/>
      <c r="AG16" s="6">
        <v>811208652</v>
      </c>
      <c r="AH16" s="6"/>
      <c r="AI16" s="6">
        <v>881920023</v>
      </c>
      <c r="AK16" s="13">
        <v>5.2413606026211325E-5</v>
      </c>
    </row>
    <row r="17" spans="1:37" x14ac:dyDescent="0.55000000000000004">
      <c r="A17" s="8" t="s">
        <v>96</v>
      </c>
      <c r="C17" s="5" t="s">
        <v>72</v>
      </c>
      <c r="E17" s="5" t="s">
        <v>72</v>
      </c>
      <c r="G17" s="5" t="s">
        <v>97</v>
      </c>
      <c r="I17" s="5" t="s">
        <v>98</v>
      </c>
      <c r="K17" s="6">
        <v>0</v>
      </c>
      <c r="L17" s="6"/>
      <c r="M17" s="6">
        <v>0</v>
      </c>
      <c r="N17" s="6"/>
      <c r="O17" s="6">
        <v>18315</v>
      </c>
      <c r="P17" s="6"/>
      <c r="Q17" s="6">
        <v>16265626797</v>
      </c>
      <c r="R17" s="6"/>
      <c r="S17" s="6">
        <v>17768079861</v>
      </c>
      <c r="T17" s="6"/>
      <c r="U17" s="6">
        <v>0</v>
      </c>
      <c r="V17" s="6"/>
      <c r="W17" s="6">
        <v>0</v>
      </c>
      <c r="X17" s="6"/>
      <c r="Y17" s="6">
        <v>0</v>
      </c>
      <c r="Z17" s="6"/>
      <c r="AA17" s="6">
        <v>0</v>
      </c>
      <c r="AB17" s="6"/>
      <c r="AC17" s="6">
        <v>18315</v>
      </c>
      <c r="AD17" s="6"/>
      <c r="AE17" s="6">
        <v>986001</v>
      </c>
      <c r="AF17" s="6"/>
      <c r="AG17" s="6">
        <v>16265626797</v>
      </c>
      <c r="AH17" s="6"/>
      <c r="AI17" s="6">
        <v>18055335192</v>
      </c>
      <c r="AK17" s="13">
        <v>1.0730510712360552E-3</v>
      </c>
    </row>
    <row r="18" spans="1:37" x14ac:dyDescent="0.55000000000000004">
      <c r="A18" s="8" t="s">
        <v>99</v>
      </c>
      <c r="C18" s="5" t="s">
        <v>72</v>
      </c>
      <c r="E18" s="5" t="s">
        <v>72</v>
      </c>
      <c r="G18" s="5" t="s">
        <v>100</v>
      </c>
      <c r="I18" s="5" t="s">
        <v>101</v>
      </c>
      <c r="K18" s="6">
        <v>0</v>
      </c>
      <c r="L18" s="6"/>
      <c r="M18" s="6">
        <v>0</v>
      </c>
      <c r="N18" s="6"/>
      <c r="O18" s="6">
        <v>135853</v>
      </c>
      <c r="P18" s="6"/>
      <c r="Q18" s="6">
        <v>114521184397</v>
      </c>
      <c r="R18" s="6"/>
      <c r="S18" s="6">
        <v>122634415621</v>
      </c>
      <c r="T18" s="6"/>
      <c r="U18" s="6">
        <v>0</v>
      </c>
      <c r="V18" s="6"/>
      <c r="W18" s="6">
        <v>0</v>
      </c>
      <c r="X18" s="6"/>
      <c r="Y18" s="6">
        <v>0</v>
      </c>
      <c r="Z18" s="6"/>
      <c r="AA18" s="6">
        <v>0</v>
      </c>
      <c r="AB18" s="6"/>
      <c r="AC18" s="6">
        <v>135853</v>
      </c>
      <c r="AD18" s="6"/>
      <c r="AE18" s="6">
        <v>916790</v>
      </c>
      <c r="AF18" s="6"/>
      <c r="AG18" s="6">
        <v>114521184397</v>
      </c>
      <c r="AH18" s="6"/>
      <c r="AI18" s="6">
        <v>124526097423</v>
      </c>
      <c r="AK18" s="13">
        <v>7.4007411557666051E-3</v>
      </c>
    </row>
    <row r="19" spans="1:37" x14ac:dyDescent="0.55000000000000004">
      <c r="A19" s="8" t="s">
        <v>102</v>
      </c>
      <c r="C19" s="5" t="s">
        <v>72</v>
      </c>
      <c r="E19" s="5" t="s">
        <v>72</v>
      </c>
      <c r="G19" s="5" t="s">
        <v>103</v>
      </c>
      <c r="I19" s="5" t="s">
        <v>104</v>
      </c>
      <c r="K19" s="6">
        <v>0</v>
      </c>
      <c r="L19" s="6"/>
      <c r="M19" s="6">
        <v>0</v>
      </c>
      <c r="N19" s="6"/>
      <c r="O19" s="6">
        <v>22020</v>
      </c>
      <c r="P19" s="6"/>
      <c r="Q19" s="6">
        <v>19569376301</v>
      </c>
      <c r="R19" s="6"/>
      <c r="S19" s="6">
        <v>19627161832</v>
      </c>
      <c r="T19" s="6"/>
      <c r="U19" s="6">
        <v>0</v>
      </c>
      <c r="V19" s="6"/>
      <c r="W19" s="6">
        <v>0</v>
      </c>
      <c r="X19" s="6"/>
      <c r="Y19" s="6">
        <v>0</v>
      </c>
      <c r="Z19" s="6"/>
      <c r="AA19" s="6">
        <v>0</v>
      </c>
      <c r="AB19" s="6"/>
      <c r="AC19" s="6">
        <v>22020</v>
      </c>
      <c r="AD19" s="6"/>
      <c r="AE19" s="6">
        <v>904970</v>
      </c>
      <c r="AF19" s="6"/>
      <c r="AG19" s="6">
        <v>19569376301</v>
      </c>
      <c r="AH19" s="6"/>
      <c r="AI19" s="6">
        <v>19923827551</v>
      </c>
      <c r="AK19" s="13">
        <v>1.184097900669037E-3</v>
      </c>
    </row>
    <row r="20" spans="1:37" x14ac:dyDescent="0.55000000000000004">
      <c r="A20" s="8" t="s">
        <v>105</v>
      </c>
      <c r="C20" s="5" t="s">
        <v>72</v>
      </c>
      <c r="E20" s="5" t="s">
        <v>72</v>
      </c>
      <c r="G20" s="5" t="s">
        <v>106</v>
      </c>
      <c r="I20" s="5" t="s">
        <v>107</v>
      </c>
      <c r="K20" s="6">
        <v>0</v>
      </c>
      <c r="L20" s="6"/>
      <c r="M20" s="6">
        <v>0</v>
      </c>
      <c r="N20" s="6"/>
      <c r="O20" s="6">
        <v>69371</v>
      </c>
      <c r="P20" s="6"/>
      <c r="Q20" s="6">
        <v>61311549034</v>
      </c>
      <c r="R20" s="6"/>
      <c r="S20" s="6">
        <v>66116891085</v>
      </c>
      <c r="T20" s="6"/>
      <c r="U20" s="6">
        <v>0</v>
      </c>
      <c r="V20" s="6"/>
      <c r="W20" s="6">
        <v>0</v>
      </c>
      <c r="X20" s="6"/>
      <c r="Y20" s="6">
        <v>0</v>
      </c>
      <c r="Z20" s="6"/>
      <c r="AA20" s="6">
        <v>0</v>
      </c>
      <c r="AB20" s="6"/>
      <c r="AC20" s="6">
        <v>69371</v>
      </c>
      <c r="AD20" s="6"/>
      <c r="AE20" s="6">
        <v>970002</v>
      </c>
      <c r="AF20" s="6"/>
      <c r="AG20" s="6">
        <v>61311549034</v>
      </c>
      <c r="AH20" s="6"/>
      <c r="AI20" s="6">
        <v>67277812427</v>
      </c>
      <c r="AK20" s="13">
        <v>3.9984042349542189E-3</v>
      </c>
    </row>
    <row r="21" spans="1:37" x14ac:dyDescent="0.55000000000000004">
      <c r="A21" s="8" t="s">
        <v>108</v>
      </c>
      <c r="C21" s="5" t="s">
        <v>72</v>
      </c>
      <c r="E21" s="5" t="s">
        <v>72</v>
      </c>
      <c r="G21" s="5" t="s">
        <v>109</v>
      </c>
      <c r="I21" s="5" t="s">
        <v>110</v>
      </c>
      <c r="K21" s="6">
        <v>0</v>
      </c>
      <c r="L21" s="6"/>
      <c r="M21" s="6">
        <v>0</v>
      </c>
      <c r="N21" s="6"/>
      <c r="O21" s="6">
        <v>28391</v>
      </c>
      <c r="P21" s="6"/>
      <c r="Q21" s="6">
        <v>24830560217</v>
      </c>
      <c r="R21" s="6"/>
      <c r="S21" s="6">
        <v>27108490695</v>
      </c>
      <c r="T21" s="6"/>
      <c r="U21" s="6">
        <v>0</v>
      </c>
      <c r="V21" s="6"/>
      <c r="W21" s="6">
        <v>0</v>
      </c>
      <c r="X21" s="6"/>
      <c r="Y21" s="6">
        <v>0</v>
      </c>
      <c r="Z21" s="6"/>
      <c r="AA21" s="6">
        <v>0</v>
      </c>
      <c r="AB21" s="6"/>
      <c r="AC21" s="6">
        <v>28391</v>
      </c>
      <c r="AD21" s="6"/>
      <c r="AE21" s="6">
        <v>969997</v>
      </c>
      <c r="AF21" s="6"/>
      <c r="AG21" s="6">
        <v>24830560217</v>
      </c>
      <c r="AH21" s="6"/>
      <c r="AI21" s="6">
        <v>27534193349</v>
      </c>
      <c r="AK21" s="13">
        <v>1.6363914241734074E-3</v>
      </c>
    </row>
    <row r="22" spans="1:37" x14ac:dyDescent="0.55000000000000004">
      <c r="A22" s="8" t="s">
        <v>111</v>
      </c>
      <c r="C22" s="5" t="s">
        <v>72</v>
      </c>
      <c r="E22" s="5" t="s">
        <v>72</v>
      </c>
      <c r="G22" s="5" t="s">
        <v>112</v>
      </c>
      <c r="I22" s="5" t="s">
        <v>113</v>
      </c>
      <c r="K22" s="6">
        <v>0</v>
      </c>
      <c r="L22" s="6"/>
      <c r="M22" s="6">
        <v>0</v>
      </c>
      <c r="N22" s="6"/>
      <c r="O22" s="6">
        <v>50769</v>
      </c>
      <c r="P22" s="6"/>
      <c r="Q22" s="6">
        <v>44163554621</v>
      </c>
      <c r="R22" s="6"/>
      <c r="S22" s="6">
        <v>47699083811</v>
      </c>
      <c r="T22" s="6"/>
      <c r="U22" s="6">
        <v>0</v>
      </c>
      <c r="V22" s="6"/>
      <c r="W22" s="6">
        <v>0</v>
      </c>
      <c r="X22" s="6"/>
      <c r="Y22" s="6">
        <v>0</v>
      </c>
      <c r="Z22" s="6"/>
      <c r="AA22" s="6">
        <v>0</v>
      </c>
      <c r="AB22" s="6"/>
      <c r="AC22" s="6">
        <v>50769</v>
      </c>
      <c r="AD22" s="6"/>
      <c r="AE22" s="6">
        <v>955819</v>
      </c>
      <c r="AF22" s="6"/>
      <c r="AG22" s="6">
        <v>44163554621</v>
      </c>
      <c r="AH22" s="6"/>
      <c r="AI22" s="6">
        <v>48517179478</v>
      </c>
      <c r="AK22" s="13">
        <v>2.883436439069121E-3</v>
      </c>
    </row>
    <row r="23" spans="1:37" x14ac:dyDescent="0.55000000000000004">
      <c r="A23" s="8" t="s">
        <v>114</v>
      </c>
      <c r="C23" s="5" t="s">
        <v>72</v>
      </c>
      <c r="E23" s="5" t="s">
        <v>72</v>
      </c>
      <c r="G23" s="5" t="s">
        <v>115</v>
      </c>
      <c r="I23" s="5" t="s">
        <v>116</v>
      </c>
      <c r="K23" s="6">
        <v>0</v>
      </c>
      <c r="L23" s="6"/>
      <c r="M23" s="6">
        <v>0</v>
      </c>
      <c r="N23" s="6"/>
      <c r="O23" s="6">
        <v>82730</v>
      </c>
      <c r="P23" s="6"/>
      <c r="Q23" s="6">
        <v>70147292032</v>
      </c>
      <c r="R23" s="6"/>
      <c r="S23" s="6">
        <v>75195135920</v>
      </c>
      <c r="T23" s="6"/>
      <c r="U23" s="6">
        <v>0</v>
      </c>
      <c r="V23" s="6"/>
      <c r="W23" s="6">
        <v>0</v>
      </c>
      <c r="X23" s="6"/>
      <c r="Y23" s="6">
        <v>0</v>
      </c>
      <c r="Z23" s="6"/>
      <c r="AA23" s="6">
        <v>0</v>
      </c>
      <c r="AB23" s="6"/>
      <c r="AC23" s="6">
        <v>82730</v>
      </c>
      <c r="AD23" s="6"/>
      <c r="AE23" s="6">
        <v>922039</v>
      </c>
      <c r="AF23" s="6"/>
      <c r="AG23" s="6">
        <v>70147292032</v>
      </c>
      <c r="AH23" s="6"/>
      <c r="AI23" s="6">
        <v>76266460668</v>
      </c>
      <c r="AK23" s="13">
        <v>4.5326108016782076E-3</v>
      </c>
    </row>
    <row r="24" spans="1:37" x14ac:dyDescent="0.55000000000000004">
      <c r="A24" s="8" t="s">
        <v>117</v>
      </c>
      <c r="C24" s="5" t="s">
        <v>72</v>
      </c>
      <c r="E24" s="5" t="s">
        <v>72</v>
      </c>
      <c r="G24" s="5" t="s">
        <v>118</v>
      </c>
      <c r="I24" s="5" t="s">
        <v>119</v>
      </c>
      <c r="K24" s="6">
        <v>0</v>
      </c>
      <c r="L24" s="6"/>
      <c r="M24" s="6">
        <v>0</v>
      </c>
      <c r="N24" s="6"/>
      <c r="O24" s="6">
        <v>104664</v>
      </c>
      <c r="P24" s="6"/>
      <c r="Q24" s="6">
        <v>87006314799</v>
      </c>
      <c r="R24" s="6"/>
      <c r="S24" s="6">
        <v>93655941161</v>
      </c>
      <c r="T24" s="6"/>
      <c r="U24" s="6">
        <v>0</v>
      </c>
      <c r="V24" s="6"/>
      <c r="W24" s="6">
        <v>0</v>
      </c>
      <c r="X24" s="6"/>
      <c r="Y24" s="6">
        <v>0</v>
      </c>
      <c r="Z24" s="6"/>
      <c r="AA24" s="6">
        <v>0</v>
      </c>
      <c r="AB24" s="6"/>
      <c r="AC24" s="6">
        <v>104664</v>
      </c>
      <c r="AD24" s="6"/>
      <c r="AE24" s="6">
        <v>909750</v>
      </c>
      <c r="AF24" s="6"/>
      <c r="AG24" s="6">
        <v>87006314799</v>
      </c>
      <c r="AH24" s="6"/>
      <c r="AI24" s="6">
        <v>95200815724</v>
      </c>
      <c r="AK24" s="13">
        <v>5.6579031188768916E-3</v>
      </c>
    </row>
    <row r="25" spans="1:37" x14ac:dyDescent="0.55000000000000004">
      <c r="A25" s="8" t="s">
        <v>120</v>
      </c>
      <c r="C25" s="5" t="s">
        <v>72</v>
      </c>
      <c r="E25" s="5" t="s">
        <v>72</v>
      </c>
      <c r="G25" s="5" t="s">
        <v>121</v>
      </c>
      <c r="I25" s="5" t="s">
        <v>122</v>
      </c>
      <c r="K25" s="6">
        <v>0</v>
      </c>
      <c r="L25" s="6"/>
      <c r="M25" s="6">
        <v>0</v>
      </c>
      <c r="N25" s="6"/>
      <c r="O25" s="6">
        <v>100332</v>
      </c>
      <c r="P25" s="6"/>
      <c r="Q25" s="6">
        <v>83813841303</v>
      </c>
      <c r="R25" s="6"/>
      <c r="S25" s="6">
        <v>87933585368</v>
      </c>
      <c r="T25" s="6"/>
      <c r="U25" s="6">
        <v>0</v>
      </c>
      <c r="V25" s="6"/>
      <c r="W25" s="6">
        <v>0</v>
      </c>
      <c r="X25" s="6"/>
      <c r="Y25" s="6">
        <v>0</v>
      </c>
      <c r="Z25" s="6"/>
      <c r="AA25" s="6">
        <v>0</v>
      </c>
      <c r="AB25" s="6"/>
      <c r="AC25" s="6">
        <v>100332</v>
      </c>
      <c r="AD25" s="6"/>
      <c r="AE25" s="6">
        <v>891955</v>
      </c>
      <c r="AF25" s="6"/>
      <c r="AG25" s="6">
        <v>83813841303</v>
      </c>
      <c r="AH25" s="6"/>
      <c r="AI25" s="6">
        <v>89475408710</v>
      </c>
      <c r="AK25" s="13">
        <v>5.3176350449639096E-3</v>
      </c>
    </row>
    <row r="26" spans="1:37" x14ac:dyDescent="0.55000000000000004">
      <c r="A26" s="8" t="s">
        <v>123</v>
      </c>
      <c r="C26" s="5" t="s">
        <v>72</v>
      </c>
      <c r="E26" s="5" t="s">
        <v>72</v>
      </c>
      <c r="G26" s="5" t="s">
        <v>124</v>
      </c>
      <c r="I26" s="5" t="s">
        <v>125</v>
      </c>
      <c r="K26" s="6">
        <v>15</v>
      </c>
      <c r="L26" s="6"/>
      <c r="M26" s="6">
        <v>15</v>
      </c>
      <c r="N26" s="6"/>
      <c r="O26" s="6">
        <v>1000</v>
      </c>
      <c r="P26" s="6"/>
      <c r="Q26" s="6">
        <v>1000181250</v>
      </c>
      <c r="R26" s="6"/>
      <c r="S26" s="6">
        <v>999818750</v>
      </c>
      <c r="T26" s="6"/>
      <c r="U26" s="6">
        <v>0</v>
      </c>
      <c r="V26" s="6"/>
      <c r="W26" s="6">
        <v>0</v>
      </c>
      <c r="X26" s="6"/>
      <c r="Y26" s="6">
        <v>0</v>
      </c>
      <c r="Z26" s="6"/>
      <c r="AA26" s="6">
        <v>0</v>
      </c>
      <c r="AB26" s="6"/>
      <c r="AC26" s="6">
        <v>1000</v>
      </c>
      <c r="AD26" s="6"/>
      <c r="AE26" s="6">
        <v>1000000</v>
      </c>
      <c r="AF26" s="6"/>
      <c r="AG26" s="6">
        <v>1000181250</v>
      </c>
      <c r="AH26" s="6"/>
      <c r="AI26" s="6">
        <v>999818750</v>
      </c>
      <c r="AK26" s="13">
        <v>5.9420474298630444E-5</v>
      </c>
    </row>
    <row r="27" spans="1:37" x14ac:dyDescent="0.55000000000000004">
      <c r="A27" s="8" t="s">
        <v>126</v>
      </c>
      <c r="C27" s="5" t="s">
        <v>72</v>
      </c>
      <c r="E27" s="5" t="s">
        <v>72</v>
      </c>
      <c r="G27" s="5" t="s">
        <v>127</v>
      </c>
      <c r="I27" s="5" t="s">
        <v>128</v>
      </c>
      <c r="K27" s="6">
        <v>15</v>
      </c>
      <c r="L27" s="6"/>
      <c r="M27" s="6">
        <v>15</v>
      </c>
      <c r="N27" s="6"/>
      <c r="O27" s="6">
        <v>200000</v>
      </c>
      <c r="P27" s="6"/>
      <c r="Q27" s="6">
        <v>194435235000</v>
      </c>
      <c r="R27" s="6"/>
      <c r="S27" s="6">
        <v>195964475000</v>
      </c>
      <c r="T27" s="6"/>
      <c r="U27" s="6">
        <v>0</v>
      </c>
      <c r="V27" s="6"/>
      <c r="W27" s="6">
        <v>0</v>
      </c>
      <c r="X27" s="6"/>
      <c r="Y27" s="6">
        <v>0</v>
      </c>
      <c r="Z27" s="6"/>
      <c r="AA27" s="6">
        <v>0</v>
      </c>
      <c r="AB27" s="6"/>
      <c r="AC27" s="6">
        <v>200000</v>
      </c>
      <c r="AD27" s="6"/>
      <c r="AE27" s="6">
        <v>999998</v>
      </c>
      <c r="AF27" s="6"/>
      <c r="AG27" s="6">
        <v>194435235000</v>
      </c>
      <c r="AH27" s="6"/>
      <c r="AI27" s="6">
        <v>199963350072</v>
      </c>
      <c r="AK27" s="13">
        <v>1.1884071091506654E-2</v>
      </c>
    </row>
    <row r="28" spans="1:37" ht="24.75" thickBot="1" x14ac:dyDescent="0.6">
      <c r="Q28" s="11">
        <f>SUM(Q9:Q27)</f>
        <v>1326696463178</v>
      </c>
      <c r="S28" s="11">
        <f>SUM(S9:S27)</f>
        <v>1387802838963</v>
      </c>
      <c r="W28" s="11">
        <f>SUM(W9:W27)</f>
        <v>0</v>
      </c>
      <c r="AA28" s="11">
        <f>SUM(AA9:AA27)</f>
        <v>130996252632</v>
      </c>
      <c r="AG28" s="11">
        <f>SUM(AG9:AG27)</f>
        <v>1197801899608</v>
      </c>
      <c r="AI28" s="11">
        <f>SUM(AI9:AI27)</f>
        <v>1281063158544</v>
      </c>
      <c r="AK28" s="14">
        <f>SUM(AK9:AK27)</f>
        <v>7.6135179988559024E-2</v>
      </c>
    </row>
    <row r="29" spans="1:37" ht="24.75" thickTop="1" x14ac:dyDescent="0.55000000000000004">
      <c r="S29" s="4"/>
    </row>
    <row r="30" spans="1:37" x14ac:dyDescent="0.55000000000000004">
      <c r="Q30" s="4"/>
      <c r="S30" s="4"/>
      <c r="AG30" s="4"/>
      <c r="AI30" s="4"/>
    </row>
    <row r="31" spans="1:37" x14ac:dyDescent="0.55000000000000004">
      <c r="S31" s="4"/>
      <c r="AI31" s="4"/>
      <c r="AK31" s="12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rightToLeft="1" workbookViewId="0">
      <selection activeCell="K14" sqref="K14"/>
    </sheetView>
  </sheetViews>
  <sheetFormatPr defaultRowHeight="24" x14ac:dyDescent="0.55000000000000004"/>
  <cols>
    <col min="1" max="1" width="29.42578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21.28515625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29.5703125" style="2" bestFit="1" customWidth="1"/>
    <col min="12" max="12" width="1" style="2" customWidth="1"/>
    <col min="13" max="13" width="26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.75" x14ac:dyDescent="0.5500000000000000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x14ac:dyDescent="0.55000000000000004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x14ac:dyDescent="0.55000000000000004">
      <c r="A7" s="28" t="s">
        <v>3</v>
      </c>
      <c r="C7" s="28" t="s">
        <v>7</v>
      </c>
      <c r="E7" s="28" t="s">
        <v>129</v>
      </c>
      <c r="G7" s="28" t="s">
        <v>130</v>
      </c>
      <c r="I7" s="28" t="s">
        <v>131</v>
      </c>
      <c r="K7" s="28" t="s">
        <v>132</v>
      </c>
      <c r="M7" s="28" t="s">
        <v>133</v>
      </c>
    </row>
    <row r="8" spans="1:13" x14ac:dyDescent="0.55000000000000004">
      <c r="A8" s="2" t="s">
        <v>40</v>
      </c>
      <c r="C8" s="4">
        <v>54555603</v>
      </c>
      <c r="D8" s="5"/>
      <c r="E8" s="4">
        <v>6862</v>
      </c>
      <c r="F8" s="5"/>
      <c r="G8" s="4">
        <v>5500</v>
      </c>
      <c r="H8" s="5"/>
      <c r="I8" s="5" t="s">
        <v>134</v>
      </c>
      <c r="J8" s="5"/>
      <c r="K8" s="4">
        <v>300055816500</v>
      </c>
      <c r="L8" s="5"/>
      <c r="M8" s="5" t="s">
        <v>235</v>
      </c>
    </row>
    <row r="9" spans="1:13" ht="24.75" thickBot="1" x14ac:dyDescent="0.6">
      <c r="K9" s="16">
        <f>SUM(K8)</f>
        <v>300055816500</v>
      </c>
    </row>
    <row r="10" spans="1:13" ht="24.75" thickTop="1" x14ac:dyDescent="0.55000000000000004"/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3" sqref="I13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3.57031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3.85546875" style="2" bestFit="1" customWidth="1"/>
    <col min="8" max="8" width="1" style="2" customWidth="1"/>
    <col min="9" max="9" width="10.28515625" style="2" bestFit="1" customWidth="1"/>
    <col min="10" max="10" width="1" style="2" customWidth="1"/>
    <col min="11" max="11" width="16.57031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6.5703125" style="2" bestFit="1" customWidth="1"/>
    <col min="18" max="18" width="1" style="2" customWidth="1"/>
    <col min="19" max="19" width="23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 x14ac:dyDescent="0.5500000000000000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 x14ac:dyDescent="0.55000000000000004">
      <c r="A6" s="26" t="s">
        <v>136</v>
      </c>
      <c r="C6" s="24" t="s">
        <v>137</v>
      </c>
      <c r="D6" s="24" t="s">
        <v>137</v>
      </c>
      <c r="E6" s="24" t="s">
        <v>137</v>
      </c>
      <c r="F6" s="24" t="s">
        <v>137</v>
      </c>
      <c r="G6" s="24" t="s">
        <v>137</v>
      </c>
      <c r="H6" s="24" t="s">
        <v>137</v>
      </c>
      <c r="I6" s="24" t="s">
        <v>137</v>
      </c>
      <c r="K6" s="24" t="s">
        <v>234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4.75" x14ac:dyDescent="0.55000000000000004">
      <c r="A7" s="24" t="s">
        <v>136</v>
      </c>
      <c r="C7" s="24" t="s">
        <v>138</v>
      </c>
      <c r="E7" s="24" t="s">
        <v>139</v>
      </c>
      <c r="G7" s="24" t="s">
        <v>140</v>
      </c>
      <c r="I7" s="24" t="s">
        <v>69</v>
      </c>
      <c r="K7" s="24" t="s">
        <v>141</v>
      </c>
      <c r="M7" s="24" t="s">
        <v>142</v>
      </c>
      <c r="O7" s="24" t="s">
        <v>143</v>
      </c>
      <c r="Q7" s="24" t="s">
        <v>141</v>
      </c>
      <c r="S7" s="24" t="s">
        <v>135</v>
      </c>
    </row>
    <row r="8" spans="1:19" x14ac:dyDescent="0.55000000000000004">
      <c r="A8" s="2" t="s">
        <v>144</v>
      </c>
      <c r="C8" s="5" t="s">
        <v>145</v>
      </c>
      <c r="D8" s="5"/>
      <c r="E8" s="5" t="s">
        <v>146</v>
      </c>
      <c r="F8" s="5"/>
      <c r="G8" s="5" t="s">
        <v>147</v>
      </c>
      <c r="H8" s="5"/>
      <c r="I8" s="5">
        <v>8</v>
      </c>
      <c r="K8" s="4">
        <v>132345829614</v>
      </c>
      <c r="M8" s="3">
        <v>659599254604</v>
      </c>
      <c r="O8" s="3">
        <v>596239608099</v>
      </c>
      <c r="Q8" s="3">
        <v>195705476119</v>
      </c>
      <c r="S8" s="13">
        <v>1.1631020336266222E-2</v>
      </c>
    </row>
    <row r="9" spans="1:19" x14ac:dyDescent="0.55000000000000004">
      <c r="A9" s="2" t="s">
        <v>148</v>
      </c>
      <c r="C9" s="5" t="s">
        <v>149</v>
      </c>
      <c r="D9" s="5"/>
      <c r="E9" s="5" t="s">
        <v>146</v>
      </c>
      <c r="F9" s="5"/>
      <c r="G9" s="5" t="s">
        <v>150</v>
      </c>
      <c r="H9" s="5"/>
      <c r="I9" s="5">
        <v>10</v>
      </c>
      <c r="K9" s="4">
        <v>21379777164</v>
      </c>
      <c r="M9" s="3">
        <v>41342304549</v>
      </c>
      <c r="O9" s="3">
        <v>56521777473</v>
      </c>
      <c r="Q9" s="3">
        <v>6200304240</v>
      </c>
      <c r="S9" s="13">
        <v>3.6849180787678704E-4</v>
      </c>
    </row>
    <row r="10" spans="1:19" ht="24.75" thickBot="1" x14ac:dyDescent="0.6">
      <c r="K10" s="16">
        <f>SUM(K8:K9)</f>
        <v>153725606778</v>
      </c>
      <c r="M10" s="15">
        <f>SUM(M8:M9)</f>
        <v>700941559153</v>
      </c>
      <c r="O10" s="15">
        <f>SUM(O8:O9)</f>
        <v>652761385572</v>
      </c>
      <c r="Q10" s="15">
        <f>SUM(Q8:Q9)</f>
        <v>201905780359</v>
      </c>
      <c r="S10" s="14">
        <f>SUM(S8:S9)</f>
        <v>1.1999512144143009E-2</v>
      </c>
    </row>
    <row r="11" spans="1:19" ht="24.75" thickTop="1" x14ac:dyDescent="0.55000000000000004">
      <c r="K11" s="10"/>
    </row>
    <row r="12" spans="1:19" x14ac:dyDescent="0.55000000000000004">
      <c r="Q12" s="3"/>
      <c r="S12" s="17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17" sqref="G17"/>
    </sheetView>
  </sheetViews>
  <sheetFormatPr defaultRowHeight="24" x14ac:dyDescent="0.55000000000000004"/>
  <cols>
    <col min="1" max="1" width="35.85546875" style="2" bestFit="1" customWidth="1"/>
    <col min="2" max="2" width="1" style="2" customWidth="1"/>
    <col min="3" max="3" width="22" style="2" bestFit="1" customWidth="1"/>
    <col min="4" max="4" width="1" style="2" customWidth="1"/>
    <col min="5" max="5" width="24.7109375" style="2" bestFit="1" customWidth="1"/>
    <col min="6" max="6" width="1" style="2" customWidth="1"/>
    <col min="7" max="7" width="33.42578125" style="2" bestFit="1" customWidth="1"/>
    <col min="8" max="8" width="1" style="2" customWidth="1"/>
    <col min="9" max="9" width="42.5703125" style="2" customWidth="1"/>
    <col min="10" max="10" width="18" style="2" bestFit="1" customWidth="1"/>
    <col min="11" max="16384" width="9.140625" style="2"/>
  </cols>
  <sheetData>
    <row r="2" spans="1:10" ht="24.75" x14ac:dyDescent="0.55000000000000004">
      <c r="A2" s="25" t="s">
        <v>0</v>
      </c>
      <c r="B2" s="25"/>
      <c r="C2" s="25"/>
      <c r="D2" s="25"/>
      <c r="E2" s="25"/>
      <c r="F2" s="25"/>
      <c r="G2" s="25"/>
    </row>
    <row r="3" spans="1:10" ht="24.75" x14ac:dyDescent="0.55000000000000004">
      <c r="A3" s="25" t="s">
        <v>151</v>
      </c>
      <c r="B3" s="25"/>
      <c r="C3" s="25"/>
      <c r="D3" s="25"/>
      <c r="E3" s="25"/>
      <c r="F3" s="25"/>
      <c r="G3" s="25"/>
    </row>
    <row r="4" spans="1:10" ht="24.75" x14ac:dyDescent="0.55000000000000004">
      <c r="A4" s="25" t="s">
        <v>2</v>
      </c>
      <c r="B4" s="25"/>
      <c r="C4" s="25"/>
      <c r="D4" s="25"/>
      <c r="E4" s="25"/>
      <c r="F4" s="25"/>
      <c r="G4" s="25"/>
    </row>
    <row r="6" spans="1:10" ht="24.75" x14ac:dyDescent="0.55000000000000004">
      <c r="A6" s="24" t="s">
        <v>155</v>
      </c>
      <c r="C6" s="24" t="s">
        <v>141</v>
      </c>
      <c r="E6" s="24" t="s">
        <v>222</v>
      </c>
      <c r="G6" s="24" t="s">
        <v>13</v>
      </c>
      <c r="J6" s="3"/>
    </row>
    <row r="7" spans="1:10" x14ac:dyDescent="0.55000000000000004">
      <c r="A7" s="2" t="s">
        <v>231</v>
      </c>
      <c r="C7" s="6">
        <v>-553002602956</v>
      </c>
      <c r="E7" s="13">
        <f>C7/$C$11</f>
        <v>1.0510766881913021</v>
      </c>
      <c r="G7" s="13">
        <v>-3.2865633852158439E-2</v>
      </c>
      <c r="I7" s="7"/>
      <c r="J7" s="3"/>
    </row>
    <row r="8" spans="1:10" x14ac:dyDescent="0.55000000000000004">
      <c r="A8" s="2" t="s">
        <v>232</v>
      </c>
      <c r="C8" s="6">
        <v>26752479920</v>
      </c>
      <c r="E8" s="13">
        <f t="shared" ref="E8:E10" si="0">C8/$C$11</f>
        <v>-5.0847695553171215E-2</v>
      </c>
      <c r="G8" s="13">
        <v>1.5899332209072766E-3</v>
      </c>
      <c r="I8" s="7"/>
      <c r="J8" s="3"/>
    </row>
    <row r="9" spans="1:10" x14ac:dyDescent="0.55000000000000004">
      <c r="A9" s="2" t="s">
        <v>233</v>
      </c>
      <c r="C9" s="6">
        <v>37985049</v>
      </c>
      <c r="E9" s="13">
        <f t="shared" si="0"/>
        <v>-7.2197127627048443E-5</v>
      </c>
      <c r="G9" s="13">
        <v>2.2574987994941264E-6</v>
      </c>
      <c r="I9" s="3"/>
      <c r="J9" s="3"/>
    </row>
    <row r="10" spans="1:10" x14ac:dyDescent="0.55000000000000004">
      <c r="A10" s="2" t="s">
        <v>229</v>
      </c>
      <c r="C10" s="6">
        <v>82494766</v>
      </c>
      <c r="E10" s="13">
        <f t="shared" si="0"/>
        <v>-1.5679551050376417E-4</v>
      </c>
      <c r="G10" s="13">
        <v>4.9027667493478522E-6</v>
      </c>
      <c r="I10" s="3"/>
      <c r="J10" s="3"/>
    </row>
    <row r="11" spans="1:10" ht="24.75" thickBot="1" x14ac:dyDescent="0.6">
      <c r="C11" s="11">
        <f>SUM(C7:C10)</f>
        <v>-526129643221</v>
      </c>
      <c r="E11" s="23">
        <f>SUM(E7:E10)</f>
        <v>1.0000000000000002</v>
      </c>
      <c r="G11" s="23">
        <f>SUM(G7:G10)</f>
        <v>-3.1268540365702327E-2</v>
      </c>
      <c r="I11" s="7"/>
    </row>
    <row r="12" spans="1:10" ht="24.75" thickTop="1" x14ac:dyDescent="0.55000000000000004">
      <c r="I12" s="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G13" sqref="G13"/>
    </sheetView>
  </sheetViews>
  <sheetFormatPr defaultRowHeight="24" x14ac:dyDescent="0.55000000000000004"/>
  <cols>
    <col min="1" max="1" width="28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0.28515625" style="2" bestFit="1" customWidth="1"/>
    <col min="8" max="8" width="1" style="2" customWidth="1"/>
    <col min="9" max="9" width="14.42578125" style="2" customWidth="1"/>
    <col min="10" max="10" width="1" style="2" customWidth="1"/>
    <col min="11" max="11" width="13.425781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9.855468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6.710937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 x14ac:dyDescent="0.55000000000000004">
      <c r="A6" s="24" t="s">
        <v>152</v>
      </c>
      <c r="B6" s="24" t="s">
        <v>152</v>
      </c>
      <c r="C6" s="24" t="s">
        <v>152</v>
      </c>
      <c r="D6" s="24" t="s">
        <v>152</v>
      </c>
      <c r="E6" s="24" t="s">
        <v>152</v>
      </c>
      <c r="F6" s="24" t="s">
        <v>152</v>
      </c>
      <c r="G6" s="24" t="s">
        <v>152</v>
      </c>
      <c r="I6" s="24" t="s">
        <v>153</v>
      </c>
      <c r="J6" s="24" t="s">
        <v>153</v>
      </c>
      <c r="K6" s="24" t="s">
        <v>153</v>
      </c>
      <c r="L6" s="24" t="s">
        <v>153</v>
      </c>
      <c r="M6" s="24" t="s">
        <v>153</v>
      </c>
      <c r="O6" s="24" t="s">
        <v>154</v>
      </c>
      <c r="P6" s="24" t="s">
        <v>154</v>
      </c>
      <c r="Q6" s="24" t="s">
        <v>154</v>
      </c>
      <c r="R6" s="24" t="s">
        <v>154</v>
      </c>
      <c r="S6" s="24" t="s">
        <v>154</v>
      </c>
    </row>
    <row r="7" spans="1:19" ht="24.75" x14ac:dyDescent="0.55000000000000004">
      <c r="A7" s="24" t="s">
        <v>155</v>
      </c>
      <c r="C7" s="24" t="s">
        <v>156</v>
      </c>
      <c r="E7" s="24" t="s">
        <v>68</v>
      </c>
      <c r="G7" s="24" t="s">
        <v>69</v>
      </c>
      <c r="I7" s="24" t="s">
        <v>157</v>
      </c>
      <c r="K7" s="24" t="s">
        <v>158</v>
      </c>
      <c r="M7" s="24" t="s">
        <v>159</v>
      </c>
      <c r="O7" s="24" t="s">
        <v>157</v>
      </c>
      <c r="Q7" s="24" t="s">
        <v>158</v>
      </c>
      <c r="S7" s="24" t="s">
        <v>159</v>
      </c>
    </row>
    <row r="8" spans="1:19" x14ac:dyDescent="0.55000000000000004">
      <c r="A8" s="2" t="s">
        <v>126</v>
      </c>
      <c r="C8" s="5" t="s">
        <v>236</v>
      </c>
      <c r="E8" s="5" t="s">
        <v>128</v>
      </c>
      <c r="G8" s="4">
        <v>15</v>
      </c>
      <c r="H8" s="5"/>
      <c r="I8" s="4">
        <v>2482982894</v>
      </c>
      <c r="J8" s="5"/>
      <c r="K8" s="4">
        <v>0</v>
      </c>
      <c r="L8" s="5"/>
      <c r="M8" s="4">
        <v>2482982894</v>
      </c>
      <c r="N8" s="5"/>
      <c r="O8" s="4">
        <v>19041687455</v>
      </c>
      <c r="P8" s="5"/>
      <c r="Q8" s="4">
        <v>0</v>
      </c>
      <c r="R8" s="5"/>
      <c r="S8" s="4">
        <v>19041687455</v>
      </c>
    </row>
    <row r="9" spans="1:19" x14ac:dyDescent="0.55000000000000004">
      <c r="A9" s="2" t="s">
        <v>161</v>
      </c>
      <c r="C9" s="5" t="s">
        <v>236</v>
      </c>
      <c r="E9" s="5" t="s">
        <v>162</v>
      </c>
      <c r="G9" s="4">
        <v>15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12597655321</v>
      </c>
      <c r="P9" s="5"/>
      <c r="Q9" s="4">
        <v>0</v>
      </c>
      <c r="R9" s="5"/>
      <c r="S9" s="4">
        <v>12597655321</v>
      </c>
    </row>
    <row r="10" spans="1:19" x14ac:dyDescent="0.55000000000000004">
      <c r="A10" s="2" t="s">
        <v>123</v>
      </c>
      <c r="C10" s="5" t="s">
        <v>236</v>
      </c>
      <c r="E10" s="5" t="s">
        <v>125</v>
      </c>
      <c r="G10" s="4">
        <v>15</v>
      </c>
      <c r="H10" s="5"/>
      <c r="I10" s="4">
        <v>12924810</v>
      </c>
      <c r="J10" s="5"/>
      <c r="K10" s="4">
        <v>0</v>
      </c>
      <c r="L10" s="5"/>
      <c r="M10" s="4">
        <v>12924810</v>
      </c>
      <c r="N10" s="5"/>
      <c r="O10" s="4">
        <v>38191205</v>
      </c>
      <c r="P10" s="5"/>
      <c r="Q10" s="4">
        <v>0</v>
      </c>
      <c r="R10" s="5"/>
      <c r="S10" s="4">
        <v>38191205</v>
      </c>
    </row>
    <row r="11" spans="1:19" x14ac:dyDescent="0.55000000000000004">
      <c r="A11" s="2" t="s">
        <v>144</v>
      </c>
      <c r="C11" s="4">
        <v>1</v>
      </c>
      <c r="E11" s="5" t="s">
        <v>236</v>
      </c>
      <c r="G11" s="5">
        <v>8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33964791775</v>
      </c>
      <c r="P11" s="5"/>
      <c r="Q11" s="4">
        <v>0</v>
      </c>
      <c r="R11" s="5"/>
      <c r="S11" s="4">
        <v>33964791775</v>
      </c>
    </row>
    <row r="12" spans="1:19" x14ac:dyDescent="0.55000000000000004">
      <c r="A12" s="2" t="s">
        <v>148</v>
      </c>
      <c r="C12" s="4">
        <v>17</v>
      </c>
      <c r="E12" s="5" t="s">
        <v>236</v>
      </c>
      <c r="G12" s="5">
        <v>10</v>
      </c>
      <c r="H12" s="5"/>
      <c r="I12" s="4">
        <v>37985049</v>
      </c>
      <c r="J12" s="5"/>
      <c r="K12" s="4">
        <v>0</v>
      </c>
      <c r="L12" s="5"/>
      <c r="M12" s="4">
        <v>37985049</v>
      </c>
      <c r="N12" s="5"/>
      <c r="O12" s="4">
        <v>8141657648</v>
      </c>
      <c r="P12" s="5"/>
      <c r="Q12" s="4">
        <v>0</v>
      </c>
      <c r="R12" s="5"/>
      <c r="S12" s="4">
        <v>8141657648</v>
      </c>
    </row>
    <row r="13" spans="1:19" ht="24.75" thickBot="1" x14ac:dyDescent="0.6">
      <c r="I13" s="15">
        <f>SUM(I8:I12)</f>
        <v>2533892753</v>
      </c>
      <c r="K13" s="16">
        <f>SUM(K8:K12)</f>
        <v>0</v>
      </c>
      <c r="M13" s="15">
        <f>SUM(M8:M12)</f>
        <v>2533892753</v>
      </c>
      <c r="O13" s="15">
        <f>SUM(O8:O12)</f>
        <v>73783983404</v>
      </c>
      <c r="Q13" s="16">
        <f>SUM(Q8:Q12)</f>
        <v>0</v>
      </c>
      <c r="S13" s="15">
        <f>SUM(S8:S12)</f>
        <v>73783983404</v>
      </c>
    </row>
    <row r="14" spans="1:19" ht="24.75" thickTop="1" x14ac:dyDescent="0.55000000000000004"/>
    <row r="15" spans="1:19" x14ac:dyDescent="0.55000000000000004">
      <c r="S15" s="3"/>
    </row>
    <row r="16" spans="1:19" x14ac:dyDescent="0.55000000000000004">
      <c r="S16" s="10"/>
    </row>
  </sheetData>
  <mergeCells count="16">
    <mergeCell ref="A2:S2"/>
    <mergeCell ref="A4:S4"/>
    <mergeCell ref="A3:S3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workbookViewId="0">
      <selection activeCell="I21" sqref="I21"/>
    </sheetView>
  </sheetViews>
  <sheetFormatPr defaultRowHeight="24" x14ac:dyDescent="0.55000000000000004"/>
  <cols>
    <col min="1" max="1" width="38" style="5" bestFit="1" customWidth="1"/>
    <col min="2" max="2" width="1" style="5" customWidth="1"/>
    <col min="3" max="3" width="13.7109375" style="5" bestFit="1" customWidth="1"/>
    <col min="4" max="4" width="1" style="5" customWidth="1"/>
    <col min="5" max="5" width="36" style="5" bestFit="1" customWidth="1"/>
    <col min="6" max="6" width="1" style="5" customWidth="1"/>
    <col min="7" max="7" width="24.5703125" style="5" bestFit="1" customWidth="1"/>
    <col min="8" max="8" width="1" style="5" customWidth="1"/>
    <col min="9" max="9" width="24.140625" style="5" bestFit="1" customWidth="1"/>
    <col min="10" max="10" width="1" style="5" customWidth="1"/>
    <col min="11" max="11" width="13.42578125" style="5" bestFit="1" customWidth="1"/>
    <col min="12" max="12" width="1" style="5" customWidth="1"/>
    <col min="13" max="13" width="26.140625" style="5" bestFit="1" customWidth="1"/>
    <col min="14" max="14" width="1" style="5" customWidth="1"/>
    <col min="15" max="15" width="24.140625" style="5" bestFit="1" customWidth="1"/>
    <col min="16" max="16" width="1" style="5" customWidth="1"/>
    <col min="17" max="17" width="14.28515625" style="5" bestFit="1" customWidth="1"/>
    <col min="18" max="18" width="1" style="5" customWidth="1"/>
    <col min="19" max="19" width="26.1406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 x14ac:dyDescent="0.55000000000000004">
      <c r="A6" s="26" t="s">
        <v>3</v>
      </c>
      <c r="C6" s="24" t="s">
        <v>163</v>
      </c>
      <c r="D6" s="24" t="s">
        <v>163</v>
      </c>
      <c r="E6" s="24" t="s">
        <v>163</v>
      </c>
      <c r="F6" s="24" t="s">
        <v>163</v>
      </c>
      <c r="G6" s="24" t="s">
        <v>163</v>
      </c>
      <c r="I6" s="24" t="s">
        <v>153</v>
      </c>
      <c r="J6" s="24" t="s">
        <v>153</v>
      </c>
      <c r="K6" s="24" t="s">
        <v>153</v>
      </c>
      <c r="L6" s="24" t="s">
        <v>153</v>
      </c>
      <c r="M6" s="24" t="s">
        <v>153</v>
      </c>
      <c r="O6" s="24" t="s">
        <v>154</v>
      </c>
      <c r="P6" s="24" t="s">
        <v>154</v>
      </c>
      <c r="Q6" s="24" t="s">
        <v>154</v>
      </c>
      <c r="R6" s="24" t="s">
        <v>154</v>
      </c>
      <c r="S6" s="24" t="s">
        <v>154</v>
      </c>
    </row>
    <row r="7" spans="1:19" ht="24.75" x14ac:dyDescent="0.55000000000000004">
      <c r="A7" s="24" t="s">
        <v>3</v>
      </c>
      <c r="C7" s="24" t="s">
        <v>164</v>
      </c>
      <c r="E7" s="24" t="s">
        <v>165</v>
      </c>
      <c r="G7" s="24" t="s">
        <v>166</v>
      </c>
      <c r="I7" s="24" t="s">
        <v>167</v>
      </c>
      <c r="K7" s="24" t="s">
        <v>158</v>
      </c>
      <c r="M7" s="24" t="s">
        <v>168</v>
      </c>
      <c r="O7" s="24" t="s">
        <v>167</v>
      </c>
      <c r="Q7" s="24" t="s">
        <v>158</v>
      </c>
      <c r="S7" s="24" t="s">
        <v>168</v>
      </c>
    </row>
    <row r="8" spans="1:19" x14ac:dyDescent="0.55000000000000004">
      <c r="A8" s="8" t="s">
        <v>41</v>
      </c>
      <c r="C8" s="5" t="s">
        <v>169</v>
      </c>
      <c r="E8" s="4">
        <v>69365191</v>
      </c>
      <c r="G8" s="4">
        <v>1300</v>
      </c>
      <c r="I8" s="4">
        <v>0</v>
      </c>
      <c r="K8" s="4">
        <v>0</v>
      </c>
      <c r="M8" s="4">
        <v>0</v>
      </c>
      <c r="O8" s="4">
        <v>90174748300</v>
      </c>
      <c r="Q8" s="4">
        <v>3043621551</v>
      </c>
      <c r="S8" s="4">
        <v>87131126749</v>
      </c>
    </row>
    <row r="9" spans="1:19" x14ac:dyDescent="0.55000000000000004">
      <c r="A9" s="8" t="s">
        <v>44</v>
      </c>
      <c r="C9" s="5" t="s">
        <v>170</v>
      </c>
      <c r="E9" s="4">
        <v>19049139</v>
      </c>
      <c r="G9" s="4">
        <v>800</v>
      </c>
      <c r="I9" s="4">
        <v>0</v>
      </c>
      <c r="K9" s="4">
        <v>0</v>
      </c>
      <c r="M9" s="4">
        <v>0</v>
      </c>
      <c r="O9" s="4">
        <v>15239311200</v>
      </c>
      <c r="Q9" s="4">
        <v>0</v>
      </c>
      <c r="S9" s="4">
        <v>15239311200</v>
      </c>
    </row>
    <row r="10" spans="1:19" x14ac:dyDescent="0.55000000000000004">
      <c r="A10" s="8" t="s">
        <v>55</v>
      </c>
      <c r="C10" s="5" t="s">
        <v>171</v>
      </c>
      <c r="E10" s="4">
        <v>11705960</v>
      </c>
      <c r="G10" s="4">
        <v>1250</v>
      </c>
      <c r="I10" s="4">
        <v>0</v>
      </c>
      <c r="K10" s="4">
        <v>0</v>
      </c>
      <c r="M10" s="4">
        <v>0</v>
      </c>
      <c r="O10" s="4">
        <v>14632450000</v>
      </c>
      <c r="Q10" s="4">
        <v>377094980</v>
      </c>
      <c r="S10" s="4">
        <v>14255355020</v>
      </c>
    </row>
    <row r="11" spans="1:19" x14ac:dyDescent="0.55000000000000004">
      <c r="A11" s="8" t="s">
        <v>54</v>
      </c>
      <c r="C11" s="5" t="s">
        <v>172</v>
      </c>
      <c r="E11" s="4">
        <v>43100791</v>
      </c>
      <c r="G11" s="4">
        <v>1250</v>
      </c>
      <c r="I11" s="4">
        <v>0</v>
      </c>
      <c r="K11" s="4">
        <v>0</v>
      </c>
      <c r="M11" s="4">
        <v>0</v>
      </c>
      <c r="O11" s="4">
        <v>53875988750</v>
      </c>
      <c r="Q11" s="4">
        <v>0</v>
      </c>
      <c r="S11" s="4">
        <v>53875988750</v>
      </c>
    </row>
    <row r="12" spans="1:19" x14ac:dyDescent="0.55000000000000004">
      <c r="A12" s="8" t="s">
        <v>21</v>
      </c>
      <c r="C12" s="5" t="s">
        <v>173</v>
      </c>
      <c r="E12" s="4">
        <v>3837106</v>
      </c>
      <c r="G12" s="4">
        <v>6800</v>
      </c>
      <c r="I12" s="4">
        <v>0</v>
      </c>
      <c r="K12" s="4">
        <v>0</v>
      </c>
      <c r="M12" s="4">
        <v>0</v>
      </c>
      <c r="O12" s="4">
        <v>26092342005</v>
      </c>
      <c r="Q12" s="4">
        <v>0</v>
      </c>
      <c r="S12" s="4">
        <v>26092320800</v>
      </c>
    </row>
    <row r="13" spans="1:19" x14ac:dyDescent="0.55000000000000004">
      <c r="A13" s="8" t="s">
        <v>174</v>
      </c>
      <c r="C13" s="5" t="s">
        <v>175</v>
      </c>
      <c r="E13" s="4">
        <v>850000</v>
      </c>
      <c r="G13" s="4">
        <v>348</v>
      </c>
      <c r="I13" s="4">
        <v>0</v>
      </c>
      <c r="K13" s="4">
        <v>0</v>
      </c>
      <c r="M13" s="4">
        <v>0</v>
      </c>
      <c r="O13" s="4">
        <v>295800000</v>
      </c>
      <c r="Q13" s="4">
        <v>0</v>
      </c>
      <c r="S13" s="4">
        <v>295800000</v>
      </c>
    </row>
    <row r="14" spans="1:19" x14ac:dyDescent="0.55000000000000004">
      <c r="A14" s="8" t="s">
        <v>56</v>
      </c>
      <c r="C14" s="5" t="s">
        <v>176</v>
      </c>
      <c r="E14" s="4">
        <v>1644029</v>
      </c>
      <c r="G14" s="4">
        <v>350</v>
      </c>
      <c r="I14" s="4">
        <v>0</v>
      </c>
      <c r="K14" s="4">
        <v>0</v>
      </c>
      <c r="M14" s="4">
        <v>0</v>
      </c>
      <c r="O14" s="4">
        <v>575410150</v>
      </c>
      <c r="Q14" s="4">
        <v>41357090</v>
      </c>
      <c r="S14" s="4">
        <v>534074265</v>
      </c>
    </row>
    <row r="15" spans="1:19" x14ac:dyDescent="0.55000000000000004">
      <c r="A15" s="8" t="s">
        <v>58</v>
      </c>
      <c r="C15" s="5" t="s">
        <v>177</v>
      </c>
      <c r="E15" s="4">
        <v>18759593</v>
      </c>
      <c r="G15" s="4">
        <v>1900</v>
      </c>
      <c r="I15" s="4">
        <v>0</v>
      </c>
      <c r="K15" s="4">
        <v>0</v>
      </c>
      <c r="M15" s="4">
        <v>0</v>
      </c>
      <c r="O15" s="4">
        <v>35643226700</v>
      </c>
      <c r="Q15" s="4">
        <v>2348849872</v>
      </c>
      <c r="S15" s="4">
        <v>33294376828</v>
      </c>
    </row>
    <row r="16" spans="1:19" x14ac:dyDescent="0.55000000000000004">
      <c r="A16" s="8" t="s">
        <v>24</v>
      </c>
      <c r="C16" s="5" t="s">
        <v>178</v>
      </c>
      <c r="E16" s="4">
        <v>10290128</v>
      </c>
      <c r="G16" s="4">
        <v>867</v>
      </c>
      <c r="I16" s="4">
        <v>0</v>
      </c>
      <c r="K16" s="4">
        <v>0</v>
      </c>
      <c r="M16" s="4">
        <v>0</v>
      </c>
      <c r="O16" s="4">
        <v>8921540976</v>
      </c>
      <c r="Q16" s="4">
        <v>866405299</v>
      </c>
      <c r="S16" s="4">
        <v>8055135677</v>
      </c>
    </row>
    <row r="17" spans="1:19" x14ac:dyDescent="0.55000000000000004">
      <c r="A17" s="8" t="s">
        <v>237</v>
      </c>
      <c r="C17" s="5" t="s">
        <v>238</v>
      </c>
      <c r="E17" s="4">
        <v>488969</v>
      </c>
      <c r="G17" s="4">
        <v>600</v>
      </c>
      <c r="I17" s="4">
        <v>0</v>
      </c>
      <c r="K17" s="4">
        <v>0</v>
      </c>
      <c r="M17" s="4">
        <v>0</v>
      </c>
      <c r="O17" s="4">
        <v>293381400</v>
      </c>
      <c r="Q17" s="4">
        <v>0</v>
      </c>
      <c r="S17" s="4">
        <v>293381400</v>
      </c>
    </row>
    <row r="18" spans="1:19" ht="24.75" thickBot="1" x14ac:dyDescent="0.6">
      <c r="I18" s="16">
        <f>SUM(I8:I16)</f>
        <v>0</v>
      </c>
      <c r="K18" s="16">
        <f>SUM(K8:K16)</f>
        <v>0</v>
      </c>
      <c r="M18" s="16">
        <f>SUM(M8:M16)</f>
        <v>0</v>
      </c>
      <c r="O18" s="16">
        <f>SUM(O8:O17)</f>
        <v>245744199481</v>
      </c>
      <c r="Q18" s="16">
        <f>SUM(Q8:Q17)</f>
        <v>6677328792</v>
      </c>
      <c r="S18" s="16">
        <f>SUM(S8:S17)</f>
        <v>239066870689</v>
      </c>
    </row>
    <row r="19" spans="1:19" ht="24.75" thickTop="1" x14ac:dyDescent="0.55000000000000004">
      <c r="O19" s="4"/>
    </row>
    <row r="20" spans="1:19" x14ac:dyDescent="0.55000000000000004">
      <c r="O20" s="4"/>
      <c r="Q20" s="4"/>
      <c r="S20" s="4"/>
    </row>
    <row r="21" spans="1:19" x14ac:dyDescent="0.55000000000000004">
      <c r="O21" s="4"/>
      <c r="S21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ignoredErrors>
    <ignoredError sqref="I18:M1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topLeftCell="A58" workbookViewId="0">
      <selection activeCell="L7" sqref="L1:L1048576"/>
    </sheetView>
  </sheetViews>
  <sheetFormatPr defaultRowHeight="24" x14ac:dyDescent="0.55000000000000004"/>
  <cols>
    <col min="1" max="1" width="32.42578125" style="5" bestFit="1" customWidth="1"/>
    <col min="2" max="2" width="1" style="5" customWidth="1"/>
    <col min="3" max="3" width="13.85546875" style="5" bestFit="1" customWidth="1"/>
    <col min="4" max="4" width="1" style="5" customWidth="1"/>
    <col min="5" max="5" width="20.28515625" style="5" bestFit="1" customWidth="1"/>
    <col min="6" max="6" width="2.85546875" style="5" bestFit="1" customWidth="1"/>
    <col min="7" max="7" width="20.28515625" style="5" bestFit="1" customWidth="1"/>
    <col min="8" max="8" width="2.85546875" style="5" bestFit="1" customWidth="1"/>
    <col min="9" max="9" width="34.5703125" style="5" bestFit="1" customWidth="1"/>
    <col min="10" max="10" width="2.85546875" style="5" bestFit="1" customWidth="1"/>
    <col min="11" max="11" width="13.85546875" style="5" bestFit="1" customWidth="1"/>
    <col min="12" max="12" width="2.85546875" style="5" bestFit="1" customWidth="1"/>
    <col min="13" max="13" width="20.28515625" style="5" bestFit="1" customWidth="1"/>
    <col min="14" max="14" width="2.85546875" style="5" bestFit="1" customWidth="1"/>
    <col min="15" max="15" width="20.28515625" style="5" bestFit="1" customWidth="1"/>
    <col min="16" max="16" width="2.85546875" style="5" bestFit="1" customWidth="1"/>
    <col min="17" max="17" width="34.5703125" style="5" bestFit="1" customWidth="1"/>
    <col min="18" max="18" width="1" style="5" customWidth="1"/>
    <col min="19" max="16384" width="9.140625" style="5"/>
  </cols>
  <sheetData>
    <row r="2" spans="1:17" ht="24.7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 x14ac:dyDescent="0.55000000000000004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 x14ac:dyDescent="0.55000000000000004">
      <c r="A6" s="26" t="s">
        <v>3</v>
      </c>
      <c r="C6" s="24" t="s">
        <v>153</v>
      </c>
      <c r="D6" s="24" t="s">
        <v>153</v>
      </c>
      <c r="E6" s="24" t="s">
        <v>153</v>
      </c>
      <c r="F6" s="24" t="s">
        <v>153</v>
      </c>
      <c r="G6" s="24" t="s">
        <v>153</v>
      </c>
      <c r="H6" s="24" t="s">
        <v>153</v>
      </c>
      <c r="I6" s="24" t="s">
        <v>153</v>
      </c>
      <c r="K6" s="24" t="s">
        <v>154</v>
      </c>
      <c r="L6" s="24" t="s">
        <v>154</v>
      </c>
      <c r="M6" s="24" t="s">
        <v>154</v>
      </c>
      <c r="N6" s="24" t="s">
        <v>154</v>
      </c>
      <c r="O6" s="24" t="s">
        <v>154</v>
      </c>
      <c r="P6" s="24" t="s">
        <v>154</v>
      </c>
      <c r="Q6" s="24" t="s">
        <v>154</v>
      </c>
    </row>
    <row r="7" spans="1:17" ht="24.75" x14ac:dyDescent="0.55000000000000004">
      <c r="A7" s="24" t="s">
        <v>3</v>
      </c>
      <c r="C7" s="24" t="s">
        <v>7</v>
      </c>
      <c r="E7" s="24" t="s">
        <v>179</v>
      </c>
      <c r="G7" s="24" t="s">
        <v>180</v>
      </c>
      <c r="I7" s="24" t="s">
        <v>181</v>
      </c>
      <c r="K7" s="24" t="s">
        <v>7</v>
      </c>
      <c r="M7" s="24" t="s">
        <v>179</v>
      </c>
      <c r="O7" s="24" t="s">
        <v>180</v>
      </c>
      <c r="Q7" s="24" t="s">
        <v>181</v>
      </c>
    </row>
    <row r="8" spans="1:17" x14ac:dyDescent="0.55000000000000004">
      <c r="A8" s="8" t="s">
        <v>28</v>
      </c>
      <c r="C8" s="6">
        <v>29341373</v>
      </c>
      <c r="D8" s="6"/>
      <c r="E8" s="6">
        <v>176459090575</v>
      </c>
      <c r="F8" s="6"/>
      <c r="G8" s="6">
        <v>197867515779</v>
      </c>
      <c r="H8" s="6"/>
      <c r="I8" s="6">
        <f>E8-G8</f>
        <v>-21408425204</v>
      </c>
      <c r="J8" s="6"/>
      <c r="K8" s="6">
        <v>29341373</v>
      </c>
      <c r="L8" s="6"/>
      <c r="M8" s="6">
        <v>176459090575</v>
      </c>
      <c r="N8" s="6"/>
      <c r="O8" s="6">
        <v>272111893202</v>
      </c>
      <c r="P8" s="6"/>
      <c r="Q8" s="6">
        <f>M8-O8</f>
        <v>-95652802627</v>
      </c>
    </row>
    <row r="9" spans="1:17" x14ac:dyDescent="0.55000000000000004">
      <c r="A9" s="8" t="s">
        <v>30</v>
      </c>
      <c r="C9" s="6">
        <v>113548</v>
      </c>
      <c r="D9" s="6"/>
      <c r="E9" s="6">
        <v>1246111178</v>
      </c>
      <c r="F9" s="6"/>
      <c r="G9" s="6">
        <v>1249497350</v>
      </c>
      <c r="H9" s="6"/>
      <c r="I9" s="6">
        <f t="shared" ref="I9:I72" si="0">E9-G9</f>
        <v>-3386172</v>
      </c>
      <c r="J9" s="6"/>
      <c r="K9" s="6">
        <v>113548</v>
      </c>
      <c r="L9" s="6"/>
      <c r="M9" s="6">
        <v>1246111178</v>
      </c>
      <c r="N9" s="6"/>
      <c r="O9" s="6">
        <v>253325588</v>
      </c>
      <c r="P9" s="6"/>
      <c r="Q9" s="6">
        <f t="shared" ref="Q9:Q72" si="1">M9-O9</f>
        <v>992785590</v>
      </c>
    </row>
    <row r="10" spans="1:17" x14ac:dyDescent="0.55000000000000004">
      <c r="A10" s="8" t="s">
        <v>18</v>
      </c>
      <c r="C10" s="6">
        <v>20535063</v>
      </c>
      <c r="D10" s="6"/>
      <c r="E10" s="6">
        <v>427241565321</v>
      </c>
      <c r="F10" s="6"/>
      <c r="G10" s="6">
        <v>393089360071</v>
      </c>
      <c r="H10" s="6"/>
      <c r="I10" s="6">
        <f t="shared" si="0"/>
        <v>34152205250</v>
      </c>
      <c r="J10" s="6"/>
      <c r="K10" s="6">
        <v>20535063</v>
      </c>
      <c r="L10" s="6"/>
      <c r="M10" s="6">
        <v>427241565321</v>
      </c>
      <c r="N10" s="6"/>
      <c r="O10" s="6">
        <v>846726236491</v>
      </c>
      <c r="P10" s="6"/>
      <c r="Q10" s="6">
        <f t="shared" si="1"/>
        <v>-419484671170</v>
      </c>
    </row>
    <row r="11" spans="1:17" x14ac:dyDescent="0.55000000000000004">
      <c r="A11" s="8" t="s">
        <v>54</v>
      </c>
      <c r="C11" s="6">
        <v>47100791</v>
      </c>
      <c r="D11" s="6"/>
      <c r="E11" s="6">
        <v>844642564935</v>
      </c>
      <c r="F11" s="6"/>
      <c r="G11" s="6">
        <v>915809787701</v>
      </c>
      <c r="H11" s="6"/>
      <c r="I11" s="6">
        <f t="shared" si="0"/>
        <v>-71167222766</v>
      </c>
      <c r="J11" s="6"/>
      <c r="K11" s="6">
        <v>47100791</v>
      </c>
      <c r="L11" s="6"/>
      <c r="M11" s="6">
        <v>844642564935</v>
      </c>
      <c r="N11" s="6"/>
      <c r="O11" s="6">
        <v>1133031572381</v>
      </c>
      <c r="P11" s="6"/>
      <c r="Q11" s="6">
        <f t="shared" si="1"/>
        <v>-288389007446</v>
      </c>
    </row>
    <row r="12" spans="1:17" x14ac:dyDescent="0.55000000000000004">
      <c r="A12" s="8" t="s">
        <v>21</v>
      </c>
      <c r="C12" s="6">
        <v>3921979</v>
      </c>
      <c r="D12" s="6"/>
      <c r="E12" s="6">
        <v>368499757622</v>
      </c>
      <c r="F12" s="6"/>
      <c r="G12" s="6">
        <v>373918871704</v>
      </c>
      <c r="H12" s="6"/>
      <c r="I12" s="6">
        <f t="shared" si="0"/>
        <v>-5419114082</v>
      </c>
      <c r="J12" s="6"/>
      <c r="K12" s="6">
        <v>3921979</v>
      </c>
      <c r="L12" s="6"/>
      <c r="M12" s="6">
        <v>368499757622</v>
      </c>
      <c r="N12" s="6"/>
      <c r="O12" s="6">
        <v>436413779867</v>
      </c>
      <c r="P12" s="6"/>
      <c r="Q12" s="6">
        <f t="shared" si="1"/>
        <v>-67914022245</v>
      </c>
    </row>
    <row r="13" spans="1:17" x14ac:dyDescent="0.55000000000000004">
      <c r="A13" s="8" t="s">
        <v>46</v>
      </c>
      <c r="C13" s="6">
        <v>7191309</v>
      </c>
      <c r="D13" s="6"/>
      <c r="E13" s="6">
        <v>226965532588</v>
      </c>
      <c r="F13" s="6"/>
      <c r="G13" s="6">
        <v>253272088806</v>
      </c>
      <c r="H13" s="6"/>
      <c r="I13" s="6">
        <f t="shared" si="0"/>
        <v>-26306556218</v>
      </c>
      <c r="J13" s="6"/>
      <c r="K13" s="6">
        <v>7191309</v>
      </c>
      <c r="L13" s="6"/>
      <c r="M13" s="6">
        <v>226965532588</v>
      </c>
      <c r="N13" s="6"/>
      <c r="O13" s="6">
        <v>334892055567</v>
      </c>
      <c r="P13" s="6"/>
      <c r="Q13" s="6">
        <f t="shared" si="1"/>
        <v>-107926522979</v>
      </c>
    </row>
    <row r="14" spans="1:17" x14ac:dyDescent="0.55000000000000004">
      <c r="A14" s="8" t="s">
        <v>23</v>
      </c>
      <c r="C14" s="6">
        <v>1889027</v>
      </c>
      <c r="D14" s="6"/>
      <c r="E14" s="6">
        <v>382640471525</v>
      </c>
      <c r="F14" s="6"/>
      <c r="G14" s="6">
        <v>384396202640</v>
      </c>
      <c r="H14" s="6"/>
      <c r="I14" s="6">
        <f t="shared" si="0"/>
        <v>-1755731115</v>
      </c>
      <c r="J14" s="6"/>
      <c r="K14" s="6">
        <v>1889027</v>
      </c>
      <c r="L14" s="6"/>
      <c r="M14" s="6">
        <v>382640471525</v>
      </c>
      <c r="N14" s="6"/>
      <c r="O14" s="6">
        <v>378844400796</v>
      </c>
      <c r="P14" s="6"/>
      <c r="Q14" s="6">
        <f t="shared" si="1"/>
        <v>3796070729</v>
      </c>
    </row>
    <row r="15" spans="1:17" x14ac:dyDescent="0.55000000000000004">
      <c r="A15" s="8" t="s">
        <v>36</v>
      </c>
      <c r="C15" s="6">
        <v>2550000</v>
      </c>
      <c r="D15" s="6"/>
      <c r="E15" s="6">
        <v>85981348800</v>
      </c>
      <c r="F15" s="6"/>
      <c r="G15" s="6">
        <v>100607303475</v>
      </c>
      <c r="H15" s="6"/>
      <c r="I15" s="6">
        <f t="shared" si="0"/>
        <v>-14625954675</v>
      </c>
      <c r="J15" s="6"/>
      <c r="K15" s="6">
        <v>2550000</v>
      </c>
      <c r="L15" s="6"/>
      <c r="M15" s="6">
        <v>85981348800</v>
      </c>
      <c r="N15" s="6"/>
      <c r="O15" s="6">
        <v>144966784725</v>
      </c>
      <c r="P15" s="6"/>
      <c r="Q15" s="6">
        <f t="shared" si="1"/>
        <v>-58985435925</v>
      </c>
    </row>
    <row r="16" spans="1:17" x14ac:dyDescent="0.55000000000000004">
      <c r="A16" s="8" t="s">
        <v>39</v>
      </c>
      <c r="C16" s="6">
        <v>7377155</v>
      </c>
      <c r="D16" s="6"/>
      <c r="E16" s="6">
        <v>114970864825</v>
      </c>
      <c r="F16" s="6"/>
      <c r="G16" s="6">
        <v>115168862870</v>
      </c>
      <c r="H16" s="6"/>
      <c r="I16" s="6">
        <f t="shared" si="0"/>
        <v>-197998045</v>
      </c>
      <c r="J16" s="6"/>
      <c r="K16" s="6">
        <v>7377155</v>
      </c>
      <c r="L16" s="6"/>
      <c r="M16" s="6">
        <v>114970864825</v>
      </c>
      <c r="N16" s="6"/>
      <c r="O16" s="6">
        <v>133582670700</v>
      </c>
      <c r="P16" s="6"/>
      <c r="Q16" s="6">
        <f t="shared" si="1"/>
        <v>-18611805875</v>
      </c>
    </row>
    <row r="17" spans="1:17" x14ac:dyDescent="0.55000000000000004">
      <c r="A17" s="8" t="s">
        <v>26</v>
      </c>
      <c r="C17" s="6">
        <v>9659425</v>
      </c>
      <c r="D17" s="6"/>
      <c r="E17" s="6">
        <v>477024946607</v>
      </c>
      <c r="F17" s="6"/>
      <c r="G17" s="6">
        <v>444570350803</v>
      </c>
      <c r="H17" s="6"/>
      <c r="I17" s="6">
        <f t="shared" si="0"/>
        <v>32454595804</v>
      </c>
      <c r="J17" s="6"/>
      <c r="K17" s="6">
        <v>9659425</v>
      </c>
      <c r="L17" s="6"/>
      <c r="M17" s="6">
        <v>477024946607</v>
      </c>
      <c r="N17" s="6"/>
      <c r="O17" s="6">
        <v>444281254851</v>
      </c>
      <c r="P17" s="6"/>
      <c r="Q17" s="6">
        <f t="shared" si="1"/>
        <v>32743691756</v>
      </c>
    </row>
    <row r="18" spans="1:17" x14ac:dyDescent="0.55000000000000004">
      <c r="A18" s="8" t="s">
        <v>53</v>
      </c>
      <c r="C18" s="6">
        <v>28760545</v>
      </c>
      <c r="D18" s="6"/>
      <c r="E18" s="6">
        <v>547487388351</v>
      </c>
      <c r="F18" s="6"/>
      <c r="G18" s="6">
        <v>615244313176</v>
      </c>
      <c r="H18" s="6"/>
      <c r="I18" s="6">
        <f t="shared" si="0"/>
        <v>-67756924825</v>
      </c>
      <c r="J18" s="6"/>
      <c r="K18" s="6">
        <v>28760545</v>
      </c>
      <c r="L18" s="6"/>
      <c r="M18" s="6">
        <v>547487388351</v>
      </c>
      <c r="N18" s="6"/>
      <c r="O18" s="6">
        <v>610259269288</v>
      </c>
      <c r="P18" s="6"/>
      <c r="Q18" s="6">
        <f t="shared" si="1"/>
        <v>-62771880937</v>
      </c>
    </row>
    <row r="19" spans="1:17" x14ac:dyDescent="0.55000000000000004">
      <c r="A19" s="8" t="s">
        <v>20</v>
      </c>
      <c r="C19" s="6">
        <v>1702675</v>
      </c>
      <c r="D19" s="6"/>
      <c r="E19" s="6">
        <v>139672122879</v>
      </c>
      <c r="F19" s="6"/>
      <c r="G19" s="6">
        <v>154177931289</v>
      </c>
      <c r="H19" s="6"/>
      <c r="I19" s="6">
        <f t="shared" si="0"/>
        <v>-14505808410</v>
      </c>
      <c r="J19" s="6"/>
      <c r="K19" s="6">
        <v>1702675</v>
      </c>
      <c r="L19" s="6"/>
      <c r="M19" s="6">
        <v>139672122879</v>
      </c>
      <c r="N19" s="6"/>
      <c r="O19" s="6">
        <v>137527349405</v>
      </c>
      <c r="P19" s="6"/>
      <c r="Q19" s="6">
        <f t="shared" si="1"/>
        <v>2144773474</v>
      </c>
    </row>
    <row r="20" spans="1:17" x14ac:dyDescent="0.55000000000000004">
      <c r="A20" s="8" t="s">
        <v>35</v>
      </c>
      <c r="C20" s="6">
        <v>14791101</v>
      </c>
      <c r="D20" s="6"/>
      <c r="E20" s="6">
        <v>160513676641</v>
      </c>
      <c r="F20" s="6"/>
      <c r="G20" s="6">
        <v>151427164581</v>
      </c>
      <c r="H20" s="6"/>
      <c r="I20" s="6">
        <f t="shared" si="0"/>
        <v>9086512060</v>
      </c>
      <c r="J20" s="6"/>
      <c r="K20" s="6">
        <v>14791101</v>
      </c>
      <c r="L20" s="6"/>
      <c r="M20" s="6">
        <v>160513676641</v>
      </c>
      <c r="N20" s="6"/>
      <c r="O20" s="6">
        <v>241600231979</v>
      </c>
      <c r="P20" s="6"/>
      <c r="Q20" s="6">
        <f t="shared" si="1"/>
        <v>-81086555338</v>
      </c>
    </row>
    <row r="21" spans="1:17" x14ac:dyDescent="0.55000000000000004">
      <c r="A21" s="8" t="s">
        <v>57</v>
      </c>
      <c r="C21" s="6">
        <v>11589688</v>
      </c>
      <c r="D21" s="6"/>
      <c r="E21" s="6">
        <v>181566694656</v>
      </c>
      <c r="F21" s="6"/>
      <c r="G21" s="6">
        <v>186059779105</v>
      </c>
      <c r="H21" s="6"/>
      <c r="I21" s="6">
        <f t="shared" si="0"/>
        <v>-4493084449</v>
      </c>
      <c r="J21" s="6"/>
      <c r="K21" s="6">
        <v>11589688</v>
      </c>
      <c r="L21" s="6"/>
      <c r="M21" s="6">
        <v>181566694656</v>
      </c>
      <c r="N21" s="6"/>
      <c r="O21" s="6">
        <v>207291993656</v>
      </c>
      <c r="P21" s="6"/>
      <c r="Q21" s="6">
        <f t="shared" si="1"/>
        <v>-25725299000</v>
      </c>
    </row>
    <row r="22" spans="1:17" x14ac:dyDescent="0.55000000000000004">
      <c r="A22" s="8" t="s">
        <v>22</v>
      </c>
      <c r="C22" s="6">
        <v>9869472</v>
      </c>
      <c r="D22" s="6"/>
      <c r="E22" s="6">
        <v>339550010485</v>
      </c>
      <c r="F22" s="6"/>
      <c r="G22" s="6">
        <v>349556974100</v>
      </c>
      <c r="H22" s="6"/>
      <c r="I22" s="6">
        <f t="shared" si="0"/>
        <v>-10006963615</v>
      </c>
      <c r="J22" s="6"/>
      <c r="K22" s="6">
        <v>9869472</v>
      </c>
      <c r="L22" s="6"/>
      <c r="M22" s="6">
        <v>339550010485</v>
      </c>
      <c r="N22" s="6"/>
      <c r="O22" s="6">
        <v>339365630814</v>
      </c>
      <c r="P22" s="6"/>
      <c r="Q22" s="6">
        <f t="shared" si="1"/>
        <v>184379671</v>
      </c>
    </row>
    <row r="23" spans="1:17" x14ac:dyDescent="0.55000000000000004">
      <c r="A23" s="8" t="s">
        <v>56</v>
      </c>
      <c r="C23" s="6">
        <v>1644029</v>
      </c>
      <c r="D23" s="6"/>
      <c r="E23" s="6">
        <v>6643214166</v>
      </c>
      <c r="F23" s="6"/>
      <c r="G23" s="6">
        <v>8187577607</v>
      </c>
      <c r="H23" s="6"/>
      <c r="I23" s="6">
        <f t="shared" si="0"/>
        <v>-1544363441</v>
      </c>
      <c r="J23" s="6"/>
      <c r="K23" s="6">
        <v>1644029</v>
      </c>
      <c r="L23" s="6"/>
      <c r="M23" s="6">
        <v>6643214166</v>
      </c>
      <c r="N23" s="6"/>
      <c r="O23" s="6">
        <v>6455275758</v>
      </c>
      <c r="P23" s="6"/>
      <c r="Q23" s="6">
        <f t="shared" si="1"/>
        <v>187938408</v>
      </c>
    </row>
    <row r="24" spans="1:17" x14ac:dyDescent="0.55000000000000004">
      <c r="A24" s="8" t="s">
        <v>58</v>
      </c>
      <c r="C24" s="6">
        <v>18759593</v>
      </c>
      <c r="D24" s="6"/>
      <c r="E24" s="6">
        <v>388810245841</v>
      </c>
      <c r="F24" s="6"/>
      <c r="G24" s="6">
        <v>510767992018</v>
      </c>
      <c r="H24" s="6"/>
      <c r="I24" s="6">
        <f t="shared" si="0"/>
        <v>-121957746177</v>
      </c>
      <c r="J24" s="6"/>
      <c r="K24" s="6">
        <v>18759593</v>
      </c>
      <c r="L24" s="6"/>
      <c r="M24" s="6">
        <v>388810245841</v>
      </c>
      <c r="N24" s="6"/>
      <c r="O24" s="6">
        <v>712491030965</v>
      </c>
      <c r="P24" s="6"/>
      <c r="Q24" s="6">
        <f t="shared" si="1"/>
        <v>-323680785124</v>
      </c>
    </row>
    <row r="25" spans="1:17" x14ac:dyDescent="0.55000000000000004">
      <c r="A25" s="8" t="s">
        <v>49</v>
      </c>
      <c r="C25" s="6">
        <v>10810000</v>
      </c>
      <c r="D25" s="6"/>
      <c r="E25" s="6">
        <v>727160199435</v>
      </c>
      <c r="F25" s="6"/>
      <c r="G25" s="6">
        <v>731351014830</v>
      </c>
      <c r="H25" s="6"/>
      <c r="I25" s="6">
        <f t="shared" si="0"/>
        <v>-4190815395</v>
      </c>
      <c r="J25" s="6"/>
      <c r="K25" s="6">
        <v>10810000</v>
      </c>
      <c r="L25" s="6"/>
      <c r="M25" s="6">
        <v>727160199435</v>
      </c>
      <c r="N25" s="6"/>
      <c r="O25" s="6">
        <v>824332017446</v>
      </c>
      <c r="P25" s="6"/>
      <c r="Q25" s="6">
        <f t="shared" si="1"/>
        <v>-97171818011</v>
      </c>
    </row>
    <row r="26" spans="1:17" x14ac:dyDescent="0.55000000000000004">
      <c r="A26" s="8" t="s">
        <v>24</v>
      </c>
      <c r="C26" s="6">
        <v>4655029</v>
      </c>
      <c r="D26" s="6"/>
      <c r="E26" s="6">
        <v>31604674673</v>
      </c>
      <c r="F26" s="6"/>
      <c r="G26" s="6">
        <v>43589665160</v>
      </c>
      <c r="H26" s="6"/>
      <c r="I26" s="6">
        <f t="shared" si="0"/>
        <v>-11984990487</v>
      </c>
      <c r="J26" s="6"/>
      <c r="K26" s="6">
        <v>4655029</v>
      </c>
      <c r="L26" s="6"/>
      <c r="M26" s="6">
        <v>31604674673</v>
      </c>
      <c r="N26" s="6"/>
      <c r="O26" s="6">
        <v>67975501196</v>
      </c>
      <c r="P26" s="6"/>
      <c r="Q26" s="6">
        <f t="shared" si="1"/>
        <v>-36370826523</v>
      </c>
    </row>
    <row r="27" spans="1:17" x14ac:dyDescent="0.55000000000000004">
      <c r="A27" s="8" t="s">
        <v>25</v>
      </c>
      <c r="C27" s="6">
        <v>144259448</v>
      </c>
      <c r="D27" s="6"/>
      <c r="E27" s="6">
        <v>1049696083361</v>
      </c>
      <c r="F27" s="6"/>
      <c r="G27" s="6">
        <v>1026751906676</v>
      </c>
      <c r="H27" s="6"/>
      <c r="I27" s="6">
        <f t="shared" si="0"/>
        <v>22944176685</v>
      </c>
      <c r="J27" s="6"/>
      <c r="K27" s="6">
        <v>144259448</v>
      </c>
      <c r="L27" s="6"/>
      <c r="M27" s="6">
        <v>1049696083361</v>
      </c>
      <c r="N27" s="6"/>
      <c r="O27" s="6">
        <v>960140170737</v>
      </c>
      <c r="P27" s="6"/>
      <c r="Q27" s="6">
        <f t="shared" si="1"/>
        <v>89555912624</v>
      </c>
    </row>
    <row r="28" spans="1:17" x14ac:dyDescent="0.55000000000000004">
      <c r="A28" s="8" t="s">
        <v>38</v>
      </c>
      <c r="C28" s="6">
        <v>3583604</v>
      </c>
      <c r="D28" s="6"/>
      <c r="E28" s="6">
        <v>35230964590</v>
      </c>
      <c r="F28" s="6"/>
      <c r="G28" s="6">
        <v>36085912164</v>
      </c>
      <c r="H28" s="6"/>
      <c r="I28" s="6">
        <f t="shared" si="0"/>
        <v>-854947574</v>
      </c>
      <c r="J28" s="6"/>
      <c r="K28" s="6">
        <v>3583604</v>
      </c>
      <c r="L28" s="6"/>
      <c r="M28" s="6">
        <v>35230964590</v>
      </c>
      <c r="N28" s="6"/>
      <c r="O28" s="6">
        <v>20094067344</v>
      </c>
      <c r="P28" s="6"/>
      <c r="Q28" s="6">
        <f t="shared" si="1"/>
        <v>15136897246</v>
      </c>
    </row>
    <row r="29" spans="1:17" x14ac:dyDescent="0.55000000000000004">
      <c r="A29" s="8" t="s">
        <v>34</v>
      </c>
      <c r="C29" s="6">
        <v>7825000</v>
      </c>
      <c r="D29" s="6"/>
      <c r="E29" s="6">
        <v>75178634681</v>
      </c>
      <c r="F29" s="6"/>
      <c r="G29" s="6">
        <v>75474215448</v>
      </c>
      <c r="H29" s="6"/>
      <c r="I29" s="6">
        <f t="shared" si="0"/>
        <v>-295580767</v>
      </c>
      <c r="J29" s="6"/>
      <c r="K29" s="6">
        <v>7825000</v>
      </c>
      <c r="L29" s="6"/>
      <c r="M29" s="6">
        <v>75178634681</v>
      </c>
      <c r="N29" s="6"/>
      <c r="O29" s="6">
        <v>80853420548</v>
      </c>
      <c r="P29" s="6"/>
      <c r="Q29" s="6">
        <f t="shared" si="1"/>
        <v>-5674785867</v>
      </c>
    </row>
    <row r="30" spans="1:17" x14ac:dyDescent="0.55000000000000004">
      <c r="A30" s="8" t="s">
        <v>37</v>
      </c>
      <c r="C30" s="6">
        <v>10000000</v>
      </c>
      <c r="D30" s="6"/>
      <c r="E30" s="6">
        <v>73509997500</v>
      </c>
      <c r="F30" s="6"/>
      <c r="G30" s="6">
        <v>74782381500</v>
      </c>
      <c r="H30" s="6"/>
      <c r="I30" s="6">
        <f t="shared" si="0"/>
        <v>-1272384000</v>
      </c>
      <c r="J30" s="6"/>
      <c r="K30" s="6">
        <v>10000000</v>
      </c>
      <c r="L30" s="6"/>
      <c r="M30" s="6">
        <v>73509997500</v>
      </c>
      <c r="N30" s="6"/>
      <c r="O30" s="6">
        <v>76208915637</v>
      </c>
      <c r="P30" s="6"/>
      <c r="Q30" s="6">
        <f t="shared" si="1"/>
        <v>-2698918137</v>
      </c>
    </row>
    <row r="31" spans="1:17" x14ac:dyDescent="0.55000000000000004">
      <c r="A31" s="8" t="s">
        <v>61</v>
      </c>
      <c r="C31" s="6">
        <v>190058</v>
      </c>
      <c r="D31" s="6"/>
      <c r="E31" s="6">
        <v>1489312762</v>
      </c>
      <c r="F31" s="6"/>
      <c r="G31" s="6">
        <v>1175434705</v>
      </c>
      <c r="H31" s="6"/>
      <c r="I31" s="6">
        <f t="shared" si="0"/>
        <v>313878057</v>
      </c>
      <c r="J31" s="6"/>
      <c r="K31" s="6">
        <v>190058</v>
      </c>
      <c r="L31" s="6"/>
      <c r="M31" s="6">
        <v>1489312762</v>
      </c>
      <c r="N31" s="6"/>
      <c r="O31" s="6">
        <v>1175434705</v>
      </c>
      <c r="P31" s="6"/>
      <c r="Q31" s="6">
        <f t="shared" si="1"/>
        <v>313878057</v>
      </c>
    </row>
    <row r="32" spans="1:17" x14ac:dyDescent="0.55000000000000004">
      <c r="A32" s="8" t="s">
        <v>42</v>
      </c>
      <c r="C32" s="6">
        <v>12780811</v>
      </c>
      <c r="D32" s="6"/>
      <c r="E32" s="6">
        <v>178247855398</v>
      </c>
      <c r="F32" s="6"/>
      <c r="G32" s="6">
        <v>191841954135</v>
      </c>
      <c r="H32" s="6"/>
      <c r="I32" s="6">
        <f t="shared" si="0"/>
        <v>-13594098737</v>
      </c>
      <c r="J32" s="6"/>
      <c r="K32" s="6">
        <v>12780811</v>
      </c>
      <c r="L32" s="6"/>
      <c r="M32" s="6">
        <v>178247855398</v>
      </c>
      <c r="N32" s="6"/>
      <c r="O32" s="6">
        <v>221551469613</v>
      </c>
      <c r="P32" s="6"/>
      <c r="Q32" s="6">
        <f t="shared" si="1"/>
        <v>-43303614215</v>
      </c>
    </row>
    <row r="33" spans="1:17" x14ac:dyDescent="0.55000000000000004">
      <c r="A33" s="8" t="s">
        <v>48</v>
      </c>
      <c r="C33" s="6">
        <v>6194395</v>
      </c>
      <c r="D33" s="6"/>
      <c r="E33" s="6">
        <v>192854101114</v>
      </c>
      <c r="F33" s="6"/>
      <c r="G33" s="6">
        <v>217114802212</v>
      </c>
      <c r="H33" s="6"/>
      <c r="I33" s="6">
        <f t="shared" si="0"/>
        <v>-24260701098</v>
      </c>
      <c r="J33" s="6"/>
      <c r="K33" s="6">
        <v>6194395</v>
      </c>
      <c r="L33" s="6"/>
      <c r="M33" s="6">
        <v>192854101114</v>
      </c>
      <c r="N33" s="6"/>
      <c r="O33" s="6">
        <v>165329904716</v>
      </c>
      <c r="P33" s="6"/>
      <c r="Q33" s="6">
        <f t="shared" si="1"/>
        <v>27524196398</v>
      </c>
    </row>
    <row r="34" spans="1:17" x14ac:dyDescent="0.55000000000000004">
      <c r="A34" s="8" t="s">
        <v>41</v>
      </c>
      <c r="C34" s="6">
        <v>124463271</v>
      </c>
      <c r="D34" s="6"/>
      <c r="E34" s="6">
        <v>780690328731</v>
      </c>
      <c r="F34" s="6"/>
      <c r="G34" s="6">
        <v>822756051674</v>
      </c>
      <c r="H34" s="6"/>
      <c r="I34" s="6">
        <f t="shared" si="0"/>
        <v>-42065722943</v>
      </c>
      <c r="J34" s="6"/>
      <c r="K34" s="6">
        <v>124463271</v>
      </c>
      <c r="L34" s="6"/>
      <c r="M34" s="6">
        <v>780690328731</v>
      </c>
      <c r="N34" s="6"/>
      <c r="O34" s="6">
        <v>1186906821386</v>
      </c>
      <c r="P34" s="6"/>
      <c r="Q34" s="6">
        <f t="shared" si="1"/>
        <v>-406216492655</v>
      </c>
    </row>
    <row r="35" spans="1:17" x14ac:dyDescent="0.55000000000000004">
      <c r="A35" s="8" t="s">
        <v>40</v>
      </c>
      <c r="C35" s="6">
        <v>54555603</v>
      </c>
      <c r="D35" s="6"/>
      <c r="E35" s="6">
        <v>298270484391</v>
      </c>
      <c r="F35" s="6"/>
      <c r="G35" s="6">
        <v>372160219389</v>
      </c>
      <c r="H35" s="6"/>
      <c r="I35" s="6">
        <f t="shared" si="0"/>
        <v>-73889734998</v>
      </c>
      <c r="J35" s="6"/>
      <c r="K35" s="6">
        <v>54555603</v>
      </c>
      <c r="L35" s="6"/>
      <c r="M35" s="6">
        <v>298270484391</v>
      </c>
      <c r="N35" s="6"/>
      <c r="O35" s="6">
        <v>381193957579</v>
      </c>
      <c r="P35" s="6"/>
      <c r="Q35" s="6">
        <f t="shared" si="1"/>
        <v>-82923473188</v>
      </c>
    </row>
    <row r="36" spans="1:17" x14ac:dyDescent="0.55000000000000004">
      <c r="A36" s="8" t="s">
        <v>43</v>
      </c>
      <c r="C36" s="6">
        <v>21052995</v>
      </c>
      <c r="D36" s="6"/>
      <c r="E36" s="6">
        <v>290058333361</v>
      </c>
      <c r="F36" s="6"/>
      <c r="G36" s="6">
        <v>302196416575</v>
      </c>
      <c r="H36" s="6"/>
      <c r="I36" s="6">
        <f t="shared" si="0"/>
        <v>-12138083214</v>
      </c>
      <c r="J36" s="6"/>
      <c r="K36" s="6">
        <v>21052995</v>
      </c>
      <c r="L36" s="6"/>
      <c r="M36" s="6">
        <v>290058333361</v>
      </c>
      <c r="N36" s="6"/>
      <c r="O36" s="6">
        <v>354306463478</v>
      </c>
      <c r="P36" s="6"/>
      <c r="Q36" s="6">
        <f t="shared" si="1"/>
        <v>-64248130117</v>
      </c>
    </row>
    <row r="37" spans="1:17" x14ac:dyDescent="0.55000000000000004">
      <c r="A37" s="8" t="s">
        <v>44</v>
      </c>
      <c r="C37" s="6">
        <v>19049139</v>
      </c>
      <c r="D37" s="6"/>
      <c r="E37" s="6">
        <v>180079425884</v>
      </c>
      <c r="F37" s="6"/>
      <c r="G37" s="6">
        <v>198447148608</v>
      </c>
      <c r="H37" s="6"/>
      <c r="I37" s="6">
        <f t="shared" si="0"/>
        <v>-18367722724</v>
      </c>
      <c r="J37" s="6"/>
      <c r="K37" s="6">
        <v>19049139</v>
      </c>
      <c r="L37" s="6"/>
      <c r="M37" s="6">
        <v>180079425884</v>
      </c>
      <c r="N37" s="6"/>
      <c r="O37" s="6">
        <v>236167760116</v>
      </c>
      <c r="P37" s="6"/>
      <c r="Q37" s="6">
        <f t="shared" si="1"/>
        <v>-56088334232</v>
      </c>
    </row>
    <row r="38" spans="1:17" x14ac:dyDescent="0.55000000000000004">
      <c r="A38" s="8" t="s">
        <v>45</v>
      </c>
      <c r="C38" s="6">
        <v>21989314</v>
      </c>
      <c r="D38" s="6"/>
      <c r="E38" s="6">
        <v>453344825044</v>
      </c>
      <c r="F38" s="6"/>
      <c r="G38" s="6">
        <v>457139933617</v>
      </c>
      <c r="H38" s="6"/>
      <c r="I38" s="6">
        <f t="shared" si="0"/>
        <v>-3795108573</v>
      </c>
      <c r="J38" s="6"/>
      <c r="K38" s="6">
        <v>21989314</v>
      </c>
      <c r="L38" s="6"/>
      <c r="M38" s="6">
        <v>453344825044</v>
      </c>
      <c r="N38" s="6"/>
      <c r="O38" s="6">
        <v>284112971442</v>
      </c>
      <c r="P38" s="6"/>
      <c r="Q38" s="6">
        <f t="shared" si="1"/>
        <v>169231853602</v>
      </c>
    </row>
    <row r="39" spans="1:17" x14ac:dyDescent="0.55000000000000004">
      <c r="A39" s="8" t="s">
        <v>60</v>
      </c>
      <c r="C39" s="6">
        <v>29541248</v>
      </c>
      <c r="D39" s="6"/>
      <c r="E39" s="6">
        <v>365893850577</v>
      </c>
      <c r="F39" s="6"/>
      <c r="G39" s="6">
        <v>331242587039</v>
      </c>
      <c r="H39" s="6"/>
      <c r="I39" s="6">
        <f t="shared" si="0"/>
        <v>34651263538</v>
      </c>
      <c r="J39" s="6"/>
      <c r="K39" s="6">
        <v>29541248</v>
      </c>
      <c r="L39" s="6"/>
      <c r="M39" s="6">
        <v>365893850577</v>
      </c>
      <c r="N39" s="6"/>
      <c r="O39" s="6">
        <v>503075568707</v>
      </c>
      <c r="P39" s="6"/>
      <c r="Q39" s="6">
        <f t="shared" si="1"/>
        <v>-137181718130</v>
      </c>
    </row>
    <row r="40" spans="1:17" x14ac:dyDescent="0.55000000000000004">
      <c r="A40" s="8" t="s">
        <v>27</v>
      </c>
      <c r="C40" s="6">
        <v>72588956</v>
      </c>
      <c r="D40" s="6"/>
      <c r="E40" s="6">
        <v>588801541968</v>
      </c>
      <c r="F40" s="6"/>
      <c r="G40" s="6">
        <v>561670490524</v>
      </c>
      <c r="H40" s="6"/>
      <c r="I40" s="6">
        <f t="shared" si="0"/>
        <v>27131051444</v>
      </c>
      <c r="J40" s="6"/>
      <c r="K40" s="6">
        <v>72588956</v>
      </c>
      <c r="L40" s="6"/>
      <c r="M40" s="6">
        <v>588801541968</v>
      </c>
      <c r="N40" s="6"/>
      <c r="O40" s="6">
        <v>822780798796</v>
      </c>
      <c r="P40" s="6"/>
      <c r="Q40" s="6">
        <f t="shared" si="1"/>
        <v>-233979256828</v>
      </c>
    </row>
    <row r="41" spans="1:17" x14ac:dyDescent="0.55000000000000004">
      <c r="A41" s="8" t="s">
        <v>55</v>
      </c>
      <c r="C41" s="6">
        <v>30435496</v>
      </c>
      <c r="D41" s="6"/>
      <c r="E41" s="6">
        <v>304359312275</v>
      </c>
      <c r="F41" s="6"/>
      <c r="G41" s="6">
        <v>340258491358</v>
      </c>
      <c r="H41" s="6"/>
      <c r="I41" s="6">
        <f t="shared" si="0"/>
        <v>-35899179083</v>
      </c>
      <c r="J41" s="6"/>
      <c r="K41" s="6">
        <v>30435496</v>
      </c>
      <c r="L41" s="6"/>
      <c r="M41" s="6">
        <v>304359312275</v>
      </c>
      <c r="N41" s="6"/>
      <c r="O41" s="6">
        <v>358479546146</v>
      </c>
      <c r="P41" s="6"/>
      <c r="Q41" s="6">
        <f t="shared" si="1"/>
        <v>-54120233871</v>
      </c>
    </row>
    <row r="42" spans="1:17" x14ac:dyDescent="0.55000000000000004">
      <c r="A42" s="8" t="s">
        <v>47</v>
      </c>
      <c r="C42" s="6">
        <v>2889956</v>
      </c>
      <c r="D42" s="6"/>
      <c r="E42" s="6">
        <v>69578265650</v>
      </c>
      <c r="F42" s="6"/>
      <c r="G42" s="6">
        <v>75611063250</v>
      </c>
      <c r="H42" s="6"/>
      <c r="I42" s="6">
        <f t="shared" si="0"/>
        <v>-6032797600</v>
      </c>
      <c r="J42" s="6"/>
      <c r="K42" s="6">
        <v>2889956</v>
      </c>
      <c r="L42" s="6"/>
      <c r="M42" s="6">
        <v>69578265650</v>
      </c>
      <c r="N42" s="6"/>
      <c r="O42" s="6">
        <v>82333323427</v>
      </c>
      <c r="P42" s="6"/>
      <c r="Q42" s="6">
        <f t="shared" si="1"/>
        <v>-12755057777</v>
      </c>
    </row>
    <row r="43" spans="1:17" x14ac:dyDescent="0.55000000000000004">
      <c r="A43" s="8" t="s">
        <v>17</v>
      </c>
      <c r="C43" s="6">
        <v>17299800</v>
      </c>
      <c r="D43" s="6"/>
      <c r="E43" s="6">
        <v>718829006742</v>
      </c>
      <c r="F43" s="6"/>
      <c r="G43" s="6">
        <v>820327064405</v>
      </c>
      <c r="H43" s="6"/>
      <c r="I43" s="6">
        <f t="shared" si="0"/>
        <v>-101498057663</v>
      </c>
      <c r="J43" s="6"/>
      <c r="K43" s="6">
        <v>17299800</v>
      </c>
      <c r="L43" s="6"/>
      <c r="M43" s="6">
        <v>718829006742</v>
      </c>
      <c r="N43" s="6"/>
      <c r="O43" s="6">
        <v>951711728723</v>
      </c>
      <c r="P43" s="6"/>
      <c r="Q43" s="6">
        <f t="shared" si="1"/>
        <v>-232882721981</v>
      </c>
    </row>
    <row r="44" spans="1:17" x14ac:dyDescent="0.55000000000000004">
      <c r="A44" s="8" t="s">
        <v>31</v>
      </c>
      <c r="C44" s="6">
        <v>4612762</v>
      </c>
      <c r="D44" s="6"/>
      <c r="E44" s="6">
        <v>440144489184</v>
      </c>
      <c r="F44" s="6"/>
      <c r="G44" s="6">
        <v>449040002353</v>
      </c>
      <c r="H44" s="6"/>
      <c r="I44" s="6">
        <f t="shared" si="0"/>
        <v>-8895513169</v>
      </c>
      <c r="J44" s="6"/>
      <c r="K44" s="6">
        <v>4612762</v>
      </c>
      <c r="L44" s="6"/>
      <c r="M44" s="6">
        <v>440144489184</v>
      </c>
      <c r="N44" s="6"/>
      <c r="O44" s="6">
        <v>557299314673</v>
      </c>
      <c r="P44" s="6"/>
      <c r="Q44" s="6">
        <f t="shared" si="1"/>
        <v>-117154825489</v>
      </c>
    </row>
    <row r="45" spans="1:17" x14ac:dyDescent="0.55000000000000004">
      <c r="A45" s="8" t="s">
        <v>19</v>
      </c>
      <c r="C45" s="6">
        <v>30825120</v>
      </c>
      <c r="D45" s="6"/>
      <c r="E45" s="6">
        <v>744899983130</v>
      </c>
      <c r="F45" s="6"/>
      <c r="G45" s="6">
        <v>859499980534</v>
      </c>
      <c r="H45" s="6"/>
      <c r="I45" s="6">
        <f t="shared" si="0"/>
        <v>-114599997404</v>
      </c>
      <c r="J45" s="6"/>
      <c r="K45" s="6">
        <v>30825120</v>
      </c>
      <c r="L45" s="6"/>
      <c r="M45" s="6">
        <v>744899983130</v>
      </c>
      <c r="N45" s="6"/>
      <c r="O45" s="6">
        <v>1155111428947</v>
      </c>
      <c r="P45" s="6"/>
      <c r="Q45" s="6">
        <f t="shared" si="1"/>
        <v>-410211445817</v>
      </c>
    </row>
    <row r="46" spans="1:17" x14ac:dyDescent="0.55000000000000004">
      <c r="A46" s="8" t="s">
        <v>59</v>
      </c>
      <c r="C46" s="6">
        <v>297000</v>
      </c>
      <c r="D46" s="6"/>
      <c r="E46" s="6">
        <v>4189354141</v>
      </c>
      <c r="F46" s="6"/>
      <c r="G46" s="6">
        <v>4310399610</v>
      </c>
      <c r="H46" s="6"/>
      <c r="I46" s="6">
        <f t="shared" si="0"/>
        <v>-121045469</v>
      </c>
      <c r="J46" s="6"/>
      <c r="K46" s="6">
        <v>297000</v>
      </c>
      <c r="L46" s="6"/>
      <c r="M46" s="6">
        <v>4189354141</v>
      </c>
      <c r="N46" s="6"/>
      <c r="O46" s="6">
        <v>6925498932</v>
      </c>
      <c r="P46" s="6"/>
      <c r="Q46" s="6">
        <f t="shared" si="1"/>
        <v>-2736144791</v>
      </c>
    </row>
    <row r="47" spans="1:17" x14ac:dyDescent="0.55000000000000004">
      <c r="A47" s="8" t="s">
        <v>52</v>
      </c>
      <c r="C47" s="6">
        <v>99349222</v>
      </c>
      <c r="D47" s="6"/>
      <c r="E47" s="6">
        <v>1228550690966</v>
      </c>
      <c r="F47" s="6"/>
      <c r="G47" s="6">
        <v>1219662462494</v>
      </c>
      <c r="H47" s="6"/>
      <c r="I47" s="6">
        <f t="shared" si="0"/>
        <v>8888228472</v>
      </c>
      <c r="J47" s="6"/>
      <c r="K47" s="6">
        <v>99349222</v>
      </c>
      <c r="L47" s="6"/>
      <c r="M47" s="6">
        <v>1228550690966</v>
      </c>
      <c r="N47" s="6"/>
      <c r="O47" s="6">
        <v>1782836364250</v>
      </c>
      <c r="P47" s="6"/>
      <c r="Q47" s="6">
        <f t="shared" si="1"/>
        <v>-554285673284</v>
      </c>
    </row>
    <row r="48" spans="1:17" x14ac:dyDescent="0.55000000000000004">
      <c r="A48" s="8" t="s">
        <v>50</v>
      </c>
      <c r="C48" s="6">
        <v>23754905</v>
      </c>
      <c r="D48" s="6"/>
      <c r="E48" s="6">
        <v>349480737086</v>
      </c>
      <c r="F48" s="6"/>
      <c r="G48" s="6">
        <v>348536209220</v>
      </c>
      <c r="H48" s="6"/>
      <c r="I48" s="6">
        <f t="shared" si="0"/>
        <v>944527866</v>
      </c>
      <c r="J48" s="6"/>
      <c r="K48" s="6">
        <v>23754905</v>
      </c>
      <c r="L48" s="6"/>
      <c r="M48" s="6">
        <v>349480737086</v>
      </c>
      <c r="N48" s="6"/>
      <c r="O48" s="6">
        <v>370084368570</v>
      </c>
      <c r="P48" s="6"/>
      <c r="Q48" s="6">
        <f t="shared" si="1"/>
        <v>-20603631484</v>
      </c>
    </row>
    <row r="49" spans="1:17" x14ac:dyDescent="0.55000000000000004">
      <c r="A49" s="8" t="s">
        <v>16</v>
      </c>
      <c r="C49" s="6">
        <v>144236996</v>
      </c>
      <c r="D49" s="6"/>
      <c r="E49" s="6">
        <v>695817247845</v>
      </c>
      <c r="F49" s="6"/>
      <c r="G49" s="6">
        <v>589817224823</v>
      </c>
      <c r="H49" s="6"/>
      <c r="I49" s="6">
        <f t="shared" si="0"/>
        <v>106000023022</v>
      </c>
      <c r="J49" s="6"/>
      <c r="K49" s="6">
        <v>144236996</v>
      </c>
      <c r="L49" s="6"/>
      <c r="M49" s="6">
        <v>695817247845</v>
      </c>
      <c r="N49" s="6"/>
      <c r="O49" s="6">
        <v>787149535170</v>
      </c>
      <c r="P49" s="6"/>
      <c r="Q49" s="6">
        <f t="shared" si="1"/>
        <v>-91332287325</v>
      </c>
    </row>
    <row r="50" spans="1:17" x14ac:dyDescent="0.55000000000000004">
      <c r="A50" s="8" t="s">
        <v>32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2210747</v>
      </c>
      <c r="L50" s="6"/>
      <c r="M50" s="6">
        <v>72626055293</v>
      </c>
      <c r="N50" s="6"/>
      <c r="O50" s="6">
        <v>71614620561</v>
      </c>
      <c r="P50" s="6"/>
      <c r="Q50" s="6">
        <f t="shared" si="1"/>
        <v>1011434732</v>
      </c>
    </row>
    <row r="51" spans="1:17" x14ac:dyDescent="0.55000000000000004">
      <c r="A51" s="8" t="s">
        <v>29</v>
      </c>
      <c r="C51" s="6">
        <v>0</v>
      </c>
      <c r="D51" s="6"/>
      <c r="E51" s="6">
        <v>0</v>
      </c>
      <c r="F51" s="6"/>
      <c r="G51" s="6">
        <v>-60936013341</v>
      </c>
      <c r="H51" s="6"/>
      <c r="I51" s="6">
        <f t="shared" si="0"/>
        <v>60936013341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f t="shared" si="1"/>
        <v>0</v>
      </c>
    </row>
    <row r="52" spans="1:17" x14ac:dyDescent="0.55000000000000004">
      <c r="A52" s="8" t="s">
        <v>51</v>
      </c>
      <c r="C52" s="6">
        <v>0</v>
      </c>
      <c r="D52" s="6"/>
      <c r="E52" s="6">
        <v>0</v>
      </c>
      <c r="F52" s="6"/>
      <c r="G52" s="6">
        <v>-6405384538</v>
      </c>
      <c r="H52" s="6"/>
      <c r="I52" s="6">
        <f t="shared" si="0"/>
        <v>6405384538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f t="shared" si="1"/>
        <v>0</v>
      </c>
    </row>
    <row r="53" spans="1:17" x14ac:dyDescent="0.55000000000000004">
      <c r="A53" s="8" t="s">
        <v>15</v>
      </c>
      <c r="C53" s="6">
        <v>0</v>
      </c>
      <c r="D53" s="6"/>
      <c r="E53" s="6">
        <v>0</v>
      </c>
      <c r="F53" s="6"/>
      <c r="G53" s="6">
        <v>-10886573256</v>
      </c>
      <c r="H53" s="6"/>
      <c r="I53" s="6">
        <f t="shared" si="0"/>
        <v>10886573256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f t="shared" si="1"/>
        <v>0</v>
      </c>
    </row>
    <row r="54" spans="1:17" x14ac:dyDescent="0.55000000000000004">
      <c r="A54" s="8" t="s">
        <v>81</v>
      </c>
      <c r="C54" s="6">
        <v>1308</v>
      </c>
      <c r="D54" s="6"/>
      <c r="E54" s="6">
        <v>1248733122</v>
      </c>
      <c r="F54" s="6"/>
      <c r="G54" s="6">
        <v>1229498544</v>
      </c>
      <c r="H54" s="6"/>
      <c r="I54" s="6">
        <f t="shared" si="0"/>
        <v>19234578</v>
      </c>
      <c r="J54" s="6"/>
      <c r="K54" s="6">
        <v>1308</v>
      </c>
      <c r="L54" s="6"/>
      <c r="M54" s="6">
        <v>1248733122</v>
      </c>
      <c r="N54" s="6"/>
      <c r="O54" s="6">
        <v>1127496272</v>
      </c>
      <c r="P54" s="6"/>
      <c r="Q54" s="6">
        <f t="shared" si="1"/>
        <v>121236850</v>
      </c>
    </row>
    <row r="55" spans="1:17" x14ac:dyDescent="0.55000000000000004">
      <c r="A55" s="8" t="s">
        <v>102</v>
      </c>
      <c r="C55" s="6">
        <v>22020</v>
      </c>
      <c r="D55" s="6"/>
      <c r="E55" s="6">
        <v>19923827551</v>
      </c>
      <c r="F55" s="6"/>
      <c r="G55" s="6">
        <v>19627161832</v>
      </c>
      <c r="H55" s="6"/>
      <c r="I55" s="6">
        <f t="shared" si="0"/>
        <v>296665719</v>
      </c>
      <c r="J55" s="6"/>
      <c r="K55" s="6">
        <v>22020</v>
      </c>
      <c r="L55" s="6"/>
      <c r="M55" s="6">
        <v>19923827551</v>
      </c>
      <c r="N55" s="6"/>
      <c r="O55" s="6">
        <v>19569376301</v>
      </c>
      <c r="P55" s="6"/>
      <c r="Q55" s="6">
        <f t="shared" si="1"/>
        <v>354451250</v>
      </c>
    </row>
    <row r="56" spans="1:17" x14ac:dyDescent="0.55000000000000004">
      <c r="A56" s="8" t="s">
        <v>90</v>
      </c>
      <c r="C56" s="6">
        <v>2858</v>
      </c>
      <c r="D56" s="6"/>
      <c r="E56" s="6">
        <v>2677677790</v>
      </c>
      <c r="F56" s="6"/>
      <c r="G56" s="6">
        <v>2671322750</v>
      </c>
      <c r="H56" s="6"/>
      <c r="I56" s="6">
        <f t="shared" si="0"/>
        <v>6355040</v>
      </c>
      <c r="J56" s="6"/>
      <c r="K56" s="6">
        <v>2858</v>
      </c>
      <c r="L56" s="6"/>
      <c r="M56" s="6">
        <v>2677677790</v>
      </c>
      <c r="N56" s="6"/>
      <c r="O56" s="6">
        <v>2482870203</v>
      </c>
      <c r="P56" s="6"/>
      <c r="Q56" s="6">
        <f t="shared" si="1"/>
        <v>194807587</v>
      </c>
    </row>
    <row r="57" spans="1:17" x14ac:dyDescent="0.55000000000000004">
      <c r="A57" s="8" t="s">
        <v>96</v>
      </c>
      <c r="C57" s="6">
        <v>18315</v>
      </c>
      <c r="D57" s="6"/>
      <c r="E57" s="6">
        <v>18055335192</v>
      </c>
      <c r="F57" s="6"/>
      <c r="G57" s="6">
        <v>17768079861</v>
      </c>
      <c r="H57" s="6"/>
      <c r="I57" s="6">
        <f t="shared" si="0"/>
        <v>287255331</v>
      </c>
      <c r="J57" s="6"/>
      <c r="K57" s="6">
        <v>18315</v>
      </c>
      <c r="L57" s="6"/>
      <c r="M57" s="6">
        <v>18055335192</v>
      </c>
      <c r="N57" s="6"/>
      <c r="O57" s="6">
        <v>16265626797</v>
      </c>
      <c r="P57" s="6"/>
      <c r="Q57" s="6">
        <f t="shared" si="1"/>
        <v>1789708395</v>
      </c>
    </row>
    <row r="58" spans="1:17" x14ac:dyDescent="0.55000000000000004">
      <c r="A58" s="8" t="s">
        <v>99</v>
      </c>
      <c r="C58" s="6">
        <v>135853</v>
      </c>
      <c r="D58" s="6"/>
      <c r="E58" s="6">
        <v>124526097423</v>
      </c>
      <c r="F58" s="6"/>
      <c r="G58" s="6">
        <v>122634415621</v>
      </c>
      <c r="H58" s="6"/>
      <c r="I58" s="6">
        <f t="shared" si="0"/>
        <v>1891681802</v>
      </c>
      <c r="J58" s="6"/>
      <c r="K58" s="6">
        <v>135853</v>
      </c>
      <c r="L58" s="6"/>
      <c r="M58" s="6">
        <v>124526097423</v>
      </c>
      <c r="N58" s="6"/>
      <c r="O58" s="6">
        <v>114521184397</v>
      </c>
      <c r="P58" s="6"/>
      <c r="Q58" s="6">
        <f t="shared" si="1"/>
        <v>10004913026</v>
      </c>
    </row>
    <row r="59" spans="1:17" x14ac:dyDescent="0.55000000000000004">
      <c r="A59" s="8" t="s">
        <v>87</v>
      </c>
      <c r="C59" s="6">
        <v>34851</v>
      </c>
      <c r="D59" s="6"/>
      <c r="E59" s="6">
        <v>27992302070</v>
      </c>
      <c r="F59" s="6"/>
      <c r="G59" s="6">
        <v>27625422400</v>
      </c>
      <c r="H59" s="6"/>
      <c r="I59" s="6">
        <f t="shared" si="0"/>
        <v>366879670</v>
      </c>
      <c r="J59" s="6"/>
      <c r="K59" s="6">
        <v>34851</v>
      </c>
      <c r="L59" s="6"/>
      <c r="M59" s="6">
        <v>27992302070</v>
      </c>
      <c r="N59" s="6"/>
      <c r="O59" s="6">
        <v>25623710958</v>
      </c>
      <c r="P59" s="6"/>
      <c r="Q59" s="6">
        <f t="shared" si="1"/>
        <v>2368591112</v>
      </c>
    </row>
    <row r="60" spans="1:17" x14ac:dyDescent="0.55000000000000004">
      <c r="A60" s="8" t="s">
        <v>75</v>
      </c>
      <c r="C60" s="6">
        <v>20000</v>
      </c>
      <c r="D60" s="6"/>
      <c r="E60" s="6">
        <v>17597549865</v>
      </c>
      <c r="F60" s="6"/>
      <c r="G60" s="6">
        <v>17091821712</v>
      </c>
      <c r="H60" s="6"/>
      <c r="I60" s="6">
        <f t="shared" si="0"/>
        <v>505728153</v>
      </c>
      <c r="J60" s="6"/>
      <c r="K60" s="6">
        <v>20000</v>
      </c>
      <c r="L60" s="6"/>
      <c r="M60" s="6">
        <v>17597549865</v>
      </c>
      <c r="N60" s="6"/>
      <c r="O60" s="6">
        <v>17416002743</v>
      </c>
      <c r="P60" s="6"/>
      <c r="Q60" s="6">
        <f t="shared" si="1"/>
        <v>181547122</v>
      </c>
    </row>
    <row r="61" spans="1:17" x14ac:dyDescent="0.55000000000000004">
      <c r="A61" s="8" t="s">
        <v>114</v>
      </c>
      <c r="C61" s="6">
        <v>82730</v>
      </c>
      <c r="D61" s="6"/>
      <c r="E61" s="6">
        <v>76266460668</v>
      </c>
      <c r="F61" s="6"/>
      <c r="G61" s="6">
        <v>75195135920</v>
      </c>
      <c r="H61" s="6"/>
      <c r="I61" s="6">
        <f t="shared" si="0"/>
        <v>1071324748</v>
      </c>
      <c r="J61" s="6"/>
      <c r="K61" s="6">
        <v>82730</v>
      </c>
      <c r="L61" s="6"/>
      <c r="M61" s="6">
        <v>76266460668</v>
      </c>
      <c r="N61" s="6"/>
      <c r="O61" s="6">
        <v>70147292032</v>
      </c>
      <c r="P61" s="6"/>
      <c r="Q61" s="6">
        <f t="shared" si="1"/>
        <v>6119168636</v>
      </c>
    </row>
    <row r="62" spans="1:17" x14ac:dyDescent="0.55000000000000004">
      <c r="A62" s="8" t="s">
        <v>108</v>
      </c>
      <c r="C62" s="6">
        <v>28391</v>
      </c>
      <c r="D62" s="6"/>
      <c r="E62" s="6">
        <v>27534193349</v>
      </c>
      <c r="F62" s="6"/>
      <c r="G62" s="6">
        <v>27108490695</v>
      </c>
      <c r="H62" s="6"/>
      <c r="I62" s="6">
        <f t="shared" si="0"/>
        <v>425702654</v>
      </c>
      <c r="J62" s="6"/>
      <c r="K62" s="6">
        <v>28391</v>
      </c>
      <c r="L62" s="6"/>
      <c r="M62" s="6">
        <v>27534193349</v>
      </c>
      <c r="N62" s="6"/>
      <c r="O62" s="6">
        <v>24830560217</v>
      </c>
      <c r="P62" s="6"/>
      <c r="Q62" s="6">
        <f t="shared" si="1"/>
        <v>2703633132</v>
      </c>
    </row>
    <row r="63" spans="1:17" x14ac:dyDescent="0.55000000000000004">
      <c r="A63" s="8" t="s">
        <v>120</v>
      </c>
      <c r="C63" s="6">
        <v>100332</v>
      </c>
      <c r="D63" s="6"/>
      <c r="E63" s="6">
        <v>89475408710</v>
      </c>
      <c r="F63" s="6"/>
      <c r="G63" s="6">
        <v>87933585368</v>
      </c>
      <c r="H63" s="6"/>
      <c r="I63" s="6">
        <f t="shared" si="0"/>
        <v>1541823342</v>
      </c>
      <c r="J63" s="6"/>
      <c r="K63" s="6">
        <v>100332</v>
      </c>
      <c r="L63" s="6"/>
      <c r="M63" s="6">
        <v>89475408702</v>
      </c>
      <c r="N63" s="6"/>
      <c r="O63" s="6">
        <v>83813841303</v>
      </c>
      <c r="P63" s="6"/>
      <c r="Q63" s="6">
        <f t="shared" si="1"/>
        <v>5661567399</v>
      </c>
    </row>
    <row r="64" spans="1:17" x14ac:dyDescent="0.55000000000000004">
      <c r="A64" s="8" t="s">
        <v>111</v>
      </c>
      <c r="C64" s="6">
        <v>50769</v>
      </c>
      <c r="D64" s="6"/>
      <c r="E64" s="6">
        <v>48517179478</v>
      </c>
      <c r="F64" s="6"/>
      <c r="G64" s="6">
        <v>47699083811</v>
      </c>
      <c r="H64" s="6"/>
      <c r="I64" s="6">
        <f t="shared" si="0"/>
        <v>818095667</v>
      </c>
      <c r="J64" s="6"/>
      <c r="K64" s="6">
        <v>50769</v>
      </c>
      <c r="L64" s="6"/>
      <c r="M64" s="6">
        <v>48517179478</v>
      </c>
      <c r="N64" s="6"/>
      <c r="O64" s="6">
        <v>44163554621</v>
      </c>
      <c r="P64" s="6"/>
      <c r="Q64" s="6">
        <f t="shared" si="1"/>
        <v>4353624857</v>
      </c>
    </row>
    <row r="65" spans="1:17" x14ac:dyDescent="0.55000000000000004">
      <c r="A65" s="8" t="s">
        <v>105</v>
      </c>
      <c r="C65" s="6">
        <v>69371</v>
      </c>
      <c r="D65" s="6"/>
      <c r="E65" s="6">
        <v>67277812427</v>
      </c>
      <c r="F65" s="6"/>
      <c r="G65" s="6">
        <v>66116891085</v>
      </c>
      <c r="H65" s="6"/>
      <c r="I65" s="6">
        <f t="shared" si="0"/>
        <v>1160921342</v>
      </c>
      <c r="J65" s="6"/>
      <c r="K65" s="6">
        <v>69371</v>
      </c>
      <c r="L65" s="6"/>
      <c r="M65" s="6">
        <v>67277812427</v>
      </c>
      <c r="N65" s="6"/>
      <c r="O65" s="6">
        <v>61311549034</v>
      </c>
      <c r="P65" s="6"/>
      <c r="Q65" s="6">
        <f t="shared" si="1"/>
        <v>5966263393</v>
      </c>
    </row>
    <row r="66" spans="1:17" x14ac:dyDescent="0.55000000000000004">
      <c r="A66" s="8" t="s">
        <v>84</v>
      </c>
      <c r="C66" s="6">
        <v>159598</v>
      </c>
      <c r="D66" s="6"/>
      <c r="E66" s="6">
        <v>132231858868</v>
      </c>
      <c r="F66" s="6"/>
      <c r="G66" s="6">
        <v>130048794382</v>
      </c>
      <c r="H66" s="6"/>
      <c r="I66" s="6">
        <f t="shared" si="0"/>
        <v>2183064486</v>
      </c>
      <c r="J66" s="6"/>
      <c r="K66" s="6">
        <v>159598</v>
      </c>
      <c r="L66" s="6"/>
      <c r="M66" s="6">
        <v>132231858868</v>
      </c>
      <c r="N66" s="6"/>
      <c r="O66" s="6">
        <v>120720021546</v>
      </c>
      <c r="P66" s="6"/>
      <c r="Q66" s="6">
        <f t="shared" si="1"/>
        <v>11511837322</v>
      </c>
    </row>
    <row r="67" spans="1:17" x14ac:dyDescent="0.55000000000000004">
      <c r="A67" s="8" t="s">
        <v>117</v>
      </c>
      <c r="C67" s="6">
        <v>104664</v>
      </c>
      <c r="D67" s="6"/>
      <c r="E67" s="6">
        <v>95200815724</v>
      </c>
      <c r="F67" s="6"/>
      <c r="G67" s="6">
        <v>93655941151</v>
      </c>
      <c r="H67" s="6"/>
      <c r="I67" s="6">
        <f t="shared" si="0"/>
        <v>1544874573</v>
      </c>
      <c r="J67" s="6"/>
      <c r="K67" s="6">
        <v>104664</v>
      </c>
      <c r="L67" s="6"/>
      <c r="M67" s="6">
        <v>95200815724</v>
      </c>
      <c r="N67" s="6"/>
      <c r="O67" s="6">
        <v>87006314799</v>
      </c>
      <c r="P67" s="6"/>
      <c r="Q67" s="6">
        <f t="shared" si="1"/>
        <v>8194500925</v>
      </c>
    </row>
    <row r="68" spans="1:17" x14ac:dyDescent="0.55000000000000004">
      <c r="A68" s="8" t="s">
        <v>78</v>
      </c>
      <c r="C68" s="6">
        <v>245361</v>
      </c>
      <c r="D68" s="6"/>
      <c r="E68" s="6">
        <v>215235079666</v>
      </c>
      <c r="F68" s="6"/>
      <c r="G68" s="6">
        <v>210495558330</v>
      </c>
      <c r="H68" s="6"/>
      <c r="I68" s="6">
        <f t="shared" si="0"/>
        <v>4739521336</v>
      </c>
      <c r="J68" s="6"/>
      <c r="K68" s="6">
        <v>245361</v>
      </c>
      <c r="L68" s="6"/>
      <c r="M68" s="6">
        <v>215235079666</v>
      </c>
      <c r="N68" s="6"/>
      <c r="O68" s="6">
        <v>205193195315</v>
      </c>
      <c r="P68" s="6"/>
      <c r="Q68" s="6">
        <f t="shared" si="1"/>
        <v>10041884351</v>
      </c>
    </row>
    <row r="69" spans="1:17" x14ac:dyDescent="0.55000000000000004">
      <c r="A69" s="8" t="s">
        <v>71</v>
      </c>
      <c r="C69" s="6">
        <v>130923</v>
      </c>
      <c r="D69" s="6"/>
      <c r="E69" s="6">
        <v>115457737796</v>
      </c>
      <c r="F69" s="6"/>
      <c r="G69" s="6">
        <v>114147043403</v>
      </c>
      <c r="H69" s="6"/>
      <c r="I69" s="6">
        <f t="shared" si="0"/>
        <v>1310694393</v>
      </c>
      <c r="J69" s="6"/>
      <c r="K69" s="6">
        <v>130923</v>
      </c>
      <c r="L69" s="6"/>
      <c r="M69" s="6">
        <v>115457737796</v>
      </c>
      <c r="N69" s="6"/>
      <c r="O69" s="6">
        <v>107357930200</v>
      </c>
      <c r="P69" s="6"/>
      <c r="Q69" s="6">
        <f t="shared" si="1"/>
        <v>8099807596</v>
      </c>
    </row>
    <row r="70" spans="1:17" x14ac:dyDescent="0.55000000000000004">
      <c r="A70" s="8" t="s">
        <v>93</v>
      </c>
      <c r="C70" s="6">
        <v>1150</v>
      </c>
      <c r="D70" s="6"/>
      <c r="E70" s="6">
        <v>881920023</v>
      </c>
      <c r="F70" s="6"/>
      <c r="G70" s="6">
        <v>895734768</v>
      </c>
      <c r="H70" s="6"/>
      <c r="I70" s="6">
        <f t="shared" si="0"/>
        <v>-13814745</v>
      </c>
      <c r="J70" s="6"/>
      <c r="K70" s="6">
        <v>1150</v>
      </c>
      <c r="L70" s="6"/>
      <c r="M70" s="6">
        <v>881920031</v>
      </c>
      <c r="N70" s="6"/>
      <c r="O70" s="6">
        <v>811208652</v>
      </c>
      <c r="P70" s="6"/>
      <c r="Q70" s="6">
        <f t="shared" si="1"/>
        <v>70711379</v>
      </c>
    </row>
    <row r="71" spans="1:17" x14ac:dyDescent="0.55000000000000004">
      <c r="A71" s="8" t="s">
        <v>126</v>
      </c>
      <c r="C71" s="6">
        <v>200000</v>
      </c>
      <c r="D71" s="6"/>
      <c r="E71" s="6">
        <v>199963350072</v>
      </c>
      <c r="F71" s="6"/>
      <c r="G71" s="6">
        <v>195964475000</v>
      </c>
      <c r="H71" s="6"/>
      <c r="I71" s="6">
        <f t="shared" si="0"/>
        <v>3998875072</v>
      </c>
      <c r="J71" s="6"/>
      <c r="K71" s="6">
        <v>200000</v>
      </c>
      <c r="L71" s="6"/>
      <c r="M71" s="6">
        <v>199963350072</v>
      </c>
      <c r="N71" s="6"/>
      <c r="O71" s="6">
        <v>194435235000</v>
      </c>
      <c r="P71" s="6"/>
      <c r="Q71" s="6">
        <f t="shared" si="1"/>
        <v>5528115072</v>
      </c>
    </row>
    <row r="72" spans="1:17" x14ac:dyDescent="0.55000000000000004">
      <c r="A72" s="8" t="s">
        <v>123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1000</v>
      </c>
      <c r="L72" s="6"/>
      <c r="M72" s="6">
        <v>999818750</v>
      </c>
      <c r="N72" s="6"/>
      <c r="O72" s="6">
        <v>1000181250</v>
      </c>
      <c r="P72" s="6"/>
      <c r="Q72" s="6">
        <f t="shared" si="1"/>
        <v>-362500</v>
      </c>
    </row>
    <row r="73" spans="1:17" ht="24.75" thickBot="1" x14ac:dyDescent="0.6">
      <c r="A73" s="8"/>
      <c r="E73" s="11">
        <f>SUM(E8:E72)</f>
        <v>16027938647278</v>
      </c>
      <c r="G73" s="11">
        <f>SUM(G8:G72)</f>
        <v>16485895090876</v>
      </c>
      <c r="I73" s="11">
        <f>SUM(I8:I72)</f>
        <v>-457956443598</v>
      </c>
      <c r="M73" s="11">
        <f>SUM(M8:M72)</f>
        <v>16101564521321</v>
      </c>
      <c r="O73" s="11">
        <f>SUM(O8:O72)</f>
        <v>19887642880518</v>
      </c>
      <c r="Q73" s="11">
        <f>SUM(Q8:Q72)</f>
        <v>-3786078359197</v>
      </c>
    </row>
    <row r="74" spans="1:17" ht="24.75" thickTop="1" x14ac:dyDescent="0.55000000000000004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2021-05-23T08:47:19Z</dcterms:created>
  <dcterms:modified xsi:type="dcterms:W3CDTF">2021-05-31T10:35:01Z</dcterms:modified>
</cp:coreProperties>
</file>