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یر 1400\"/>
    </mc:Choice>
  </mc:AlternateContent>
  <xr:revisionPtr revIDLastSave="0" documentId="13_ncr:1_{20FA75B5-861B-49B2-947B-65D641C916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98" i="11" l="1"/>
  <c r="E98" i="11"/>
  <c r="G98" i="11"/>
  <c r="I98" i="11"/>
  <c r="C7" i="15" s="1"/>
  <c r="C10" i="15" s="1"/>
  <c r="M98" i="11"/>
  <c r="O98" i="11"/>
  <c r="Q98" i="11"/>
  <c r="S98" i="11"/>
  <c r="U96" i="11" s="1"/>
  <c r="U97" i="11"/>
  <c r="G10" i="15"/>
  <c r="C9" i="15"/>
  <c r="C8" i="15"/>
  <c r="E10" i="14"/>
  <c r="C10" i="14"/>
  <c r="G9" i="13"/>
  <c r="G8" i="13"/>
  <c r="K9" i="13"/>
  <c r="K8" i="13"/>
  <c r="I10" i="13"/>
  <c r="K10" i="13" s="1"/>
  <c r="G10" i="13"/>
  <c r="E10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33" i="12" s="1"/>
  <c r="Q25" i="12"/>
  <c r="Q26" i="12"/>
  <c r="Q27" i="12"/>
  <c r="Q28" i="12"/>
  <c r="Q29" i="12"/>
  <c r="Q30" i="12"/>
  <c r="Q31" i="12"/>
  <c r="Q3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8" i="12"/>
  <c r="O33" i="12"/>
  <c r="M33" i="12"/>
  <c r="K33" i="12"/>
  <c r="G33" i="12"/>
  <c r="E33" i="12"/>
  <c r="C33" i="12"/>
  <c r="S96" i="11"/>
  <c r="S97" i="11"/>
  <c r="S92" i="11"/>
  <c r="K9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3" i="11"/>
  <c r="I94" i="11"/>
  <c r="I95" i="11"/>
  <c r="I8" i="11"/>
  <c r="S93" i="11"/>
  <c r="S94" i="11"/>
  <c r="S9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8" i="11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" i="10"/>
  <c r="E87" i="10"/>
  <c r="G87" i="10"/>
  <c r="O87" i="10"/>
  <c r="Q87" i="10"/>
  <c r="M87" i="10"/>
  <c r="E76" i="9"/>
  <c r="G76" i="9"/>
  <c r="M76" i="9"/>
  <c r="O7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8" i="9"/>
  <c r="I48" i="8"/>
  <c r="K48" i="8"/>
  <c r="M48" i="8"/>
  <c r="O48" i="8"/>
  <c r="Q48" i="8"/>
  <c r="S48" i="8"/>
  <c r="S43" i="8"/>
  <c r="S44" i="8"/>
  <c r="S45" i="8"/>
  <c r="S46" i="8"/>
  <c r="S47" i="8"/>
  <c r="S42" i="8"/>
  <c r="M42" i="8"/>
  <c r="M44" i="8"/>
  <c r="M45" i="8"/>
  <c r="M46" i="8"/>
  <c r="M47" i="8"/>
  <c r="Q76" i="9" l="1"/>
  <c r="E7" i="15"/>
  <c r="E9" i="15"/>
  <c r="E8" i="15"/>
  <c r="I33" i="12"/>
  <c r="K96" i="11"/>
  <c r="U95" i="11"/>
  <c r="I87" i="10"/>
  <c r="I76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8" i="8"/>
  <c r="I13" i="7"/>
  <c r="K13" i="7"/>
  <c r="M13" i="7"/>
  <c r="O13" i="7"/>
  <c r="Q13" i="7"/>
  <c r="S13" i="7"/>
  <c r="Q9" i="6"/>
  <c r="Q8" i="6"/>
  <c r="K10" i="6"/>
  <c r="M10" i="6"/>
  <c r="O10" i="6"/>
  <c r="Q10" i="6"/>
  <c r="AK27" i="3"/>
  <c r="AI27" i="3"/>
  <c r="AG27" i="3"/>
  <c r="AA27" i="3"/>
  <c r="W27" i="3"/>
  <c r="S27" i="3"/>
  <c r="Q27" i="3"/>
  <c r="Y60" i="1"/>
  <c r="E60" i="1"/>
  <c r="G60" i="1"/>
  <c r="K60" i="1"/>
  <c r="O60" i="1"/>
  <c r="U60" i="1"/>
  <c r="W60" i="1"/>
  <c r="E10" i="15" l="1"/>
  <c r="U94" i="11"/>
  <c r="U92" i="11"/>
  <c r="U87" i="11"/>
  <c r="U91" i="11"/>
  <c r="U93" i="11"/>
  <c r="K92" i="11"/>
  <c r="K94" i="11"/>
  <c r="K93" i="11"/>
  <c r="K91" i="11"/>
  <c r="K95" i="11"/>
  <c r="U24" i="11"/>
  <c r="U32" i="11"/>
  <c r="U64" i="11"/>
  <c r="U22" i="11"/>
  <c r="U86" i="11"/>
  <c r="U23" i="11"/>
  <c r="U88" i="11"/>
  <c r="U70" i="11"/>
  <c r="U11" i="11"/>
  <c r="U40" i="11"/>
  <c r="U72" i="11"/>
  <c r="U38" i="11"/>
  <c r="U31" i="11"/>
  <c r="U19" i="11"/>
  <c r="U56" i="11"/>
  <c r="U75" i="11"/>
  <c r="U16" i="11"/>
  <c r="U48" i="11"/>
  <c r="U80" i="11"/>
  <c r="U54" i="11"/>
  <c r="U47" i="11"/>
  <c r="K9" i="11"/>
  <c r="K21" i="11"/>
  <c r="K29" i="11"/>
  <c r="K37" i="11"/>
  <c r="K49" i="11"/>
  <c r="K61" i="11"/>
  <c r="K69" i="11"/>
  <c r="K81" i="11"/>
  <c r="K89" i="11"/>
  <c r="K17" i="11"/>
  <c r="K41" i="11"/>
  <c r="K57" i="11"/>
  <c r="K73" i="11"/>
  <c r="K13" i="11"/>
  <c r="K25" i="11"/>
  <c r="K33" i="11"/>
  <c r="K45" i="11"/>
  <c r="K53" i="11"/>
  <c r="K65" i="11"/>
  <c r="K77" i="11"/>
  <c r="K85" i="11"/>
  <c r="K28" i="11"/>
  <c r="K8" i="11"/>
  <c r="K34" i="11"/>
  <c r="K66" i="11"/>
  <c r="K27" i="11"/>
  <c r="K67" i="11"/>
  <c r="K15" i="11"/>
  <c r="K23" i="11"/>
  <c r="K63" i="11"/>
  <c r="U20" i="11"/>
  <c r="U36" i="11"/>
  <c r="U52" i="11"/>
  <c r="U68" i="11"/>
  <c r="U84" i="11"/>
  <c r="K16" i="11"/>
  <c r="K32" i="11"/>
  <c r="K48" i="11"/>
  <c r="K64" i="11"/>
  <c r="K80" i="11"/>
  <c r="U10" i="11"/>
  <c r="U26" i="11"/>
  <c r="U42" i="11"/>
  <c r="U58" i="11"/>
  <c r="U74" i="11"/>
  <c r="U90" i="11"/>
  <c r="K22" i="11"/>
  <c r="K38" i="11"/>
  <c r="K54" i="11"/>
  <c r="K70" i="11"/>
  <c r="K86" i="11"/>
  <c r="U35" i="11"/>
  <c r="U51" i="11"/>
  <c r="U79" i="11"/>
  <c r="K39" i="11"/>
  <c r="K75" i="11"/>
  <c r="U55" i="11"/>
  <c r="K31" i="11"/>
  <c r="U71" i="11"/>
  <c r="K35" i="11"/>
  <c r="K71" i="11"/>
  <c r="K12" i="11"/>
  <c r="K60" i="11"/>
  <c r="K20" i="11"/>
  <c r="K36" i="11"/>
  <c r="K52" i="11"/>
  <c r="K68" i="11"/>
  <c r="K84" i="11"/>
  <c r="U14" i="11"/>
  <c r="U30" i="11"/>
  <c r="U46" i="11"/>
  <c r="U62" i="11"/>
  <c r="U78" i="11"/>
  <c r="K10" i="11"/>
  <c r="K26" i="11"/>
  <c r="K42" i="11"/>
  <c r="K58" i="11"/>
  <c r="K74" i="11"/>
  <c r="K90" i="11"/>
  <c r="U39" i="11"/>
  <c r="U59" i="11"/>
  <c r="K43" i="11"/>
  <c r="K87" i="11"/>
  <c r="U67" i="11"/>
  <c r="K51" i="11"/>
  <c r="K47" i="11"/>
  <c r="K83" i="11"/>
  <c r="K44" i="11"/>
  <c r="K76" i="11"/>
  <c r="K18" i="11"/>
  <c r="K50" i="11"/>
  <c r="K82" i="11"/>
  <c r="U13" i="11"/>
  <c r="U25" i="11"/>
  <c r="U29" i="11"/>
  <c r="U37" i="11"/>
  <c r="U45" i="11"/>
  <c r="U57" i="11"/>
  <c r="U65" i="11"/>
  <c r="U77" i="11"/>
  <c r="U85" i="11"/>
  <c r="U17" i="11"/>
  <c r="U73" i="11"/>
  <c r="U9" i="11"/>
  <c r="U21" i="11"/>
  <c r="U33" i="11"/>
  <c r="U41" i="11"/>
  <c r="U49" i="11"/>
  <c r="U53" i="11"/>
  <c r="U61" i="11"/>
  <c r="U69" i="11"/>
  <c r="U81" i="11"/>
  <c r="U89" i="11"/>
  <c r="U12" i="11"/>
  <c r="U28" i="11"/>
  <c r="U44" i="11"/>
  <c r="U60" i="11"/>
  <c r="U76" i="11"/>
  <c r="U8" i="11"/>
  <c r="K24" i="11"/>
  <c r="K40" i="11"/>
  <c r="K56" i="11"/>
  <c r="K72" i="11"/>
  <c r="K88" i="11"/>
  <c r="U18" i="11"/>
  <c r="U34" i="11"/>
  <c r="U50" i="11"/>
  <c r="U66" i="11"/>
  <c r="U82" i="11"/>
  <c r="K14" i="11"/>
  <c r="K30" i="11"/>
  <c r="K46" i="11"/>
  <c r="K62" i="11"/>
  <c r="K78" i="11"/>
  <c r="U15" i="11"/>
  <c r="U43" i="11"/>
  <c r="U63" i="11"/>
  <c r="K19" i="11"/>
  <c r="K59" i="11"/>
  <c r="U83" i="11"/>
  <c r="K79" i="11"/>
  <c r="K11" i="11"/>
  <c r="K55" i="11"/>
  <c r="U27" i="11"/>
  <c r="S10" i="6"/>
  <c r="K98" i="11" l="1"/>
  <c r="U98" i="11"/>
</calcChain>
</file>

<file path=xl/sharedStrings.xml><?xml version="1.0" encoding="utf-8"?>
<sst xmlns="http://schemas.openxmlformats.org/spreadsheetml/2006/main" count="886" uniqueCount="268">
  <si>
    <t>صندوق سرمایه‌گذاری مشترک امید توسعه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</si>
  <si>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</si>
  <si>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</si>
  <si>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</si>
  <si>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</si>
  <si>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</si>
  <si>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</si>
  <si>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</si>
  <si>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</si>
  <si>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</si>
  <si>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</si>
  <si>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</si>
  <si>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</si>
  <si>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</si>
  <si>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</si>
  <si>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</si>
  <si>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</si>
  <si>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</si>
  <si>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</si>
  <si>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امیرکبیر</t>
  </si>
  <si>
    <t>پتروشیمی پردیس</t>
  </si>
  <si>
    <t>پتروشیمی جم</t>
  </si>
  <si>
    <t>پتروشیمی زاگرس</t>
  </si>
  <si>
    <t>تامین سرمایه نوین</t>
  </si>
  <si>
    <t>توسعه معدنی و صنعتی صبانور</t>
  </si>
  <si>
    <t>توسعه‌معادن‌وفلزات‌</t>
  </si>
  <si>
    <t>ح . توسعه‌معادن‌وفلزات‌</t>
  </si>
  <si>
    <t>داروپخش‌ (هلدینگ‌</t>
  </si>
  <si>
    <t>دریایی و کشتیرانی خط دریابندر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</si>
  <si>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</si>
  <si>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</si>
  <si>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</si>
  <si>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</si>
  <si>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</si>
  <si>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</si>
  <si>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</si>
  <si>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</si>
  <si>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</si>
  <si>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</si>
  <si>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</si>
  <si>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</si>
  <si>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کرمانشاه</t>
  </si>
  <si>
    <t>صنعت غذایی کورش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</si>
  <si>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</si>
  <si>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</si>
  <si>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</si>
  <si>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</si>
  <si>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</si>
  <si>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</si>
  <si>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گ.مدیریت ارزش سرمایه ص ب کشوری</t>
  </si>
  <si>
    <t>گسترش نفت و گاز پارسیان</t>
  </si>
  <si>
    <t>گلتاش‌</t>
  </si>
  <si>
    <t>لیزینگ پارسیان</t>
  </si>
  <si>
    <t>لیزینگ کارآفرین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</si>
  <si>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</si>
  <si>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</si>
  <si>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</si>
  <si>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</si>
  <si>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گلوکوزان‌</t>
  </si>
  <si>
    <t>گروه مپنا (سهامی عام)</t>
  </si>
  <si>
    <t>سپید ماکیان</t>
  </si>
  <si>
    <t>ح . داروپخش‌ (هلدینگ‌</t>
  </si>
  <si>
    <t>ح . سرمایه گذاری دارویی تامین</t>
  </si>
  <si>
    <t>زغال سنگ پروده طبس</t>
  </si>
  <si>
    <t>پتروشیمی‌شیراز</t>
  </si>
  <si>
    <t>محصولات کاغذی لطیف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</si>
  <si>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</si>
  <si>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</si>
  <si>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</si>
  <si>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</si>
  <si>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</si>
  <si>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</si>
  <si>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</si>
  <si>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</si>
  <si>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</si>
  <si>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</si>
  <si>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</si>
  <si>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</si>
  <si>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</si>
  <si>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</si>
  <si>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</si>
  <si>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</si>
  <si>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</si>
  <si>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</si>
  <si>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</si>
  <si>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</si>
  <si>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</si>
  <si>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</si>
  <si>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</si>
  <si>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</si>
  <si>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</si>
  <si>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</si>
  <si>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</si>
  <si>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</si>
  <si>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</si>
  <si>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</si>
  <si>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</si>
  <si>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</si>
  <si>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</si>
  <si>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</si>
  <si>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</si>
  <si>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</si>
  <si>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</si>
  <si>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</si>
  <si>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</si>
  <si>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</si>
  <si>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</si>
  <si>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</si>
  <si>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</si>
  <si>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</si>
  <si>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</si>
  <si>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</si>
  <si>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</si>
  <si>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</si>
  <si>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</si>
  <si>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</si>
  <si>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</si>
  <si>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</si>
  <si>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</si>
  <si>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</si>
  <si>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</si>
  <si>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</si>
  <si>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</si>
  <si>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</si>
  <si>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</si>
  <si>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</si>
  <si>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</si>
  <si>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</si>
  <si>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</si>
  <si>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</si>
  <si>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</si>
  <si>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</si>
  <si>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</si>
  <si>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</si>
  <si>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</si>
  <si>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</si>
  <si>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</si>
  <si>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</si>
  <si>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</si>
  <si>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</si>
  <si>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</si>
  <si>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</si>
  <si>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</si>
  <si>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</si>
  <si>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</si>
  <si>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</si>
  <si>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</si>
  <si>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</si>
  <si>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</si>
  <si>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</si>
  <si>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</si>
  <si>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</si>
  <si>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</si>
  <si>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</si>
  <si>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</si>
  <si>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</si>
  <si>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0008</t>
  </si>
  <si>
    <t>1400/08/04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</si>
  <si>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</si>
  <si>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</si>
  <si>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</si>
  <si>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</si>
  <si>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</si>
  <si>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</si>
  <si>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1400/04/26</t>
  </si>
  <si>
    <t>1400/03/18</t>
  </si>
  <si>
    <t>1399/12/03</t>
  </si>
  <si>
    <t>1400/04/24</t>
  </si>
  <si>
    <t>1399/12/25</t>
  </si>
  <si>
    <t>1400/04/02</t>
  </si>
  <si>
    <t>1400/04/14</t>
  </si>
  <si>
    <t>1399/11/28</t>
  </si>
  <si>
    <t>1400/04/08</t>
  </si>
  <si>
    <t>1400/04/20</t>
  </si>
  <si>
    <t>1400/04/12</t>
  </si>
  <si>
    <t>1400/04/09</t>
  </si>
  <si>
    <t>1400/04/29</t>
  </si>
  <si>
    <t>1400/04/27</t>
  </si>
  <si>
    <t>1399/10/30</t>
  </si>
  <si>
    <t>1399/09/25</t>
  </si>
  <si>
    <t>1400/03/08</t>
  </si>
  <si>
    <t>1400/04/15</t>
  </si>
  <si>
    <t>صنایع پتروشیمی خلیج فارس</t>
  </si>
  <si>
    <t>1399/07/30</t>
  </si>
  <si>
    <t>1400/03/12</t>
  </si>
  <si>
    <t>1400/04/23</t>
  </si>
  <si>
    <t>1399/12/16</t>
  </si>
  <si>
    <t>1400/01/25</t>
  </si>
  <si>
    <t>تامین سرمایه لوتوس پارسیان</t>
  </si>
  <si>
    <t>1399/12/20</t>
  </si>
  <si>
    <t>1400/03/11</t>
  </si>
  <si>
    <t>1400/04/13</t>
  </si>
  <si>
    <t>1400/04/07</t>
  </si>
  <si>
    <t>بهای فروش</t>
  </si>
  <si>
    <t>ارزش دفتری</t>
  </si>
  <si>
    <t>سود و زیان ناشی از تغییر قیمت</t>
  </si>
  <si>
    <t>زرین معدن آسیا</t>
  </si>
  <si>
    <t>سود و زیان ناشی از فروش</t>
  </si>
  <si>
    <t>ح .فروشگاه زنجیره ای افق کوروش</t>
  </si>
  <si>
    <t>تامین سرمایه بانک ملت</t>
  </si>
  <si>
    <t>ح . تامین سرمایه نوین</t>
  </si>
  <si>
    <t>تراکتورسازی‌ایران‌</t>
  </si>
  <si>
    <t>سیمان‌ خزر</t>
  </si>
  <si>
    <t>ح. سرمایه گذاری نیروگاهی ایران</t>
  </si>
  <si>
    <t>صنایع چوب خزر کاسپین</t>
  </si>
  <si>
    <t>شیرپاستوریزه پگاه گیلان</t>
  </si>
  <si>
    <t>کیمیدارو</t>
  </si>
  <si>
    <t>سرمایه گذاری مالی سپهرصادرات</t>
  </si>
  <si>
    <t>ح . سرمایه گذاری صبا تامین</t>
  </si>
  <si>
    <t>سکه تمام بهارتحویل1روزه صادرات</t>
  </si>
  <si>
    <t>ح . سرمایه‌گذاری‌ سپه‌</t>
  </si>
  <si>
    <t>سکه تمام بهارتحویلی 1روزه رفاه</t>
  </si>
  <si>
    <t>مدیریت سرمایه گذاری کوثربهمن</t>
  </si>
  <si>
    <t>پالایش نفت تهران</t>
  </si>
  <si>
    <t>بیمه پارسیان</t>
  </si>
  <si>
    <t>کشاورزی و دامپروری ملارد شیر</t>
  </si>
  <si>
    <t>ح . پتروشیمی جم</t>
  </si>
  <si>
    <t>پتروشیمی بوعلی سینا</t>
  </si>
  <si>
    <t>ح . گلتاش‌</t>
  </si>
  <si>
    <t>س. نفت و گاز و پتروشیمی تأمین</t>
  </si>
  <si>
    <t>پتروشیمی غدیر</t>
  </si>
  <si>
    <t>توسعه و عمران امید</t>
  </si>
  <si>
    <t>تولید و توسعه سرب روی ایرانیان</t>
  </si>
  <si>
    <t>ح . فولاد خراسان</t>
  </si>
  <si>
    <t>فولاد خراسان</t>
  </si>
  <si>
    <t>شرکت آهن و فولاد ارفع</t>
  </si>
  <si>
    <t>گسترش صنایع روی ایرانیان</t>
  </si>
  <si>
    <t>تهیه توزیع غذای دنا آفرین فدک</t>
  </si>
  <si>
    <t>ح . معدنی و صنعتی گل گهر</t>
  </si>
  <si>
    <t>ح . سرمایه گذاری صدرتامین</t>
  </si>
  <si>
    <t>توسعه‌ معادن‌ روی‌ ایران‌</t>
  </si>
  <si>
    <t>بانک تجارت</t>
  </si>
  <si>
    <t>بانک صادرات ایران</t>
  </si>
  <si>
    <t>بانک  آینده</t>
  </si>
  <si>
    <t>سپیدار سیستم آسیا</t>
  </si>
  <si>
    <t>اسنادخزانه-م17بودجه98-010512</t>
  </si>
  <si>
    <t>اسنادخزانه-م3بودجه97-990721</t>
  </si>
  <si>
    <t>اسنادخزانه-م14بودجه98-010318</t>
  </si>
  <si>
    <t>اسنادخزانه-م4بودجه97-991022</t>
  </si>
  <si>
    <t>اسنادخزانه-م16بودجه98-010503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</si>
  <si>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</si>
  <si>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</si>
  <si>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</si>
  <si>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</si>
  <si>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</si>
  <si>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</si>
  <si>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</si>
  <si>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</si>
  <si>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</si>
  <si>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</si>
  <si>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</si>
  <si>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</si>
  <si>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</si>
  <si>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</si>
  <si>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</si>
  <si>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</si>
  <si>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1400/04/01</t>
  </si>
  <si>
    <t>-</t>
  </si>
  <si>
    <t>سود سهام شرکت فولاد خراسان</t>
  </si>
  <si>
    <t>سود سهام شرکت تراکتور سازی ایران</t>
  </si>
  <si>
    <t>شرکت سرمایه گذاری توسعه معادن و فلزات</t>
  </si>
  <si>
    <t>1399/04/19</t>
  </si>
  <si>
    <t>14,766,805 </t>
  </si>
  <si>
    <t xml:space="preserve">مدیریت ارزش سرمایه ص ب کشوری </t>
  </si>
  <si>
    <t>شرکت صنعت غذایی کورش</t>
  </si>
  <si>
    <t>سایر درآمدهای تنزیل سود سهام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</si>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</sst>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2" xfId="0" applyNumberFormat="1" applyFont="1" applyBorder="1"/>
    <xf numFmtId="9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4BD4AAC-DF5A-480D-A87C-8BB1FBBEB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F8E3-45E1-4D5D-864B-FDA5C89C3D69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161925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3"/>
  <sheetViews>
    <sheetView rightToLeft="1" topLeftCell="A82" workbookViewId="0">
      <selection activeCell="M98" sqref="M98:Q98"/>
    </sheetView>
  </sheetViews>
  <sheetFormatPr defaultRowHeight="24" x14ac:dyDescent="0.55000000000000004"/>
  <cols>
    <col min="1" max="1" width="35.7109375" style="6" bestFit="1" customWidth="1"/>
    <col min="2" max="2" width="1" style="6" customWidth="1"/>
    <col min="3" max="3" width="20.7109375" style="6" bestFit="1" customWidth="1"/>
    <col min="4" max="4" width="1" style="6" customWidth="1"/>
    <col min="5" max="5" width="22.5703125" style="6" bestFit="1" customWidth="1"/>
    <col min="6" max="6" width="1" style="6" customWidth="1"/>
    <col min="7" max="7" width="22" style="6" bestFit="1" customWidth="1"/>
    <col min="8" max="8" width="1" style="6" customWidth="1"/>
    <col min="9" max="9" width="20.42578125" style="6" bestFit="1" customWidth="1"/>
    <col min="10" max="10" width="1" style="6" customWidth="1"/>
    <col min="11" max="11" width="24.85546875" style="6" bestFit="1" customWidth="1"/>
    <col min="12" max="12" width="1" style="6" customWidth="1"/>
    <col min="13" max="13" width="20.7109375" style="6" bestFit="1" customWidth="1"/>
    <col min="14" max="14" width="1" style="6" customWidth="1"/>
    <col min="15" max="15" width="22.5703125" style="6" bestFit="1" customWidth="1"/>
    <col min="16" max="16" width="1" style="6" customWidth="1"/>
    <col min="17" max="17" width="22" style="6" bestFit="1" customWidth="1"/>
    <col min="18" max="18" width="1" style="6" customWidth="1"/>
    <col min="19" max="19" width="22" style="6" bestFit="1" customWidth="1"/>
    <col min="20" max="20" width="1" style="6" customWidth="1"/>
    <col min="21" max="21" width="24.85546875" style="6" bestFit="1" customWidth="1"/>
    <col min="22" max="22" width="1" style="6" customWidth="1"/>
    <col min="23" max="23" width="9.140625" style="6" customWidth="1"/>
    <col min="24" max="16384" width="9.140625" style="6"/>
  </cols>
  <sheetData>
    <row r="2" spans="1:21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 x14ac:dyDescent="0.55000000000000004">
      <c r="A3" s="21" t="s">
        <v>146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 x14ac:dyDescent="0.55000000000000004">
      <c r="A6" s="19" t="s">
        <v>3</v>
      </c>
      <c r="C6" s="20" t="s">
        <v>148</v>
      </c>
      <c r="D6" s="20" t="s">
        <v>148</v>
      </c>
      <c r="E6" s="20" t="s">
        <v>148</v>
      </c>
      <c r="F6" s="20" t="s">
        <v>148</v>
      </c>
      <c r="G6" s="20" t="s">
        <v>148</v>
      </c>
      <c r="H6" s="20" t="s">
        <v>148</v>
      </c>
      <c r="I6" s="20" t="s">
        <v>148</v>
      </c>
      <c r="J6" s="20" t="s">
        <v>148</v>
      </c>
      <c r="K6" s="20" t="s">
        <v>148</v>
      </c>
      <c r="M6" s="20" t="s">
        <v>149</v>
      </c>
      <c r="N6" s="20" t="s">
        <v>149</v>
      </c>
      <c r="O6" s="20" t="s">
        <v>149</v>
      </c>
      <c r="P6" s="20" t="s">
        <v>149</v>
      </c>
      <c r="Q6" s="20" t="s">
        <v>149</v>
      </c>
      <c r="R6" s="20" t="s">
        <v>149</v>
      </c>
      <c r="S6" s="20" t="s">
        <v>149</v>
      </c>
      <c r="T6" s="20" t="s">
        <v>149</v>
      </c>
      <c r="U6" s="20" t="s">
        <v>149</v>
      </c>
    </row>
    <row r="7" spans="1:21" ht="24.75" x14ac:dyDescent="0.55000000000000004">
      <c r="A7" s="20" t="s">
        <v>3</v>
      </c>
      <c r="C7" s="20" t="s">
        <v>241</v>
      </c>
      <c r="E7" s="20" t="s">
        <v>242</v>
      </c>
      <c r="G7" s="20" t="s">
        <v>243</v>
      </c>
      <c r="I7" s="20" t="s">
        <v>136</v>
      </c>
      <c r="K7" s="20" t="s">
        <v>244</v>
      </c>
      <c r="M7" s="20" t="s">
        <v>241</v>
      </c>
      <c r="O7" s="20" t="s">
        <v>242</v>
      </c>
      <c r="Q7" s="20" t="s">
        <v>243</v>
      </c>
      <c r="S7" s="20" t="s">
        <v>136</v>
      </c>
      <c r="U7" s="20" t="s">
        <v>244</v>
      </c>
    </row>
    <row r="8" spans="1:21" x14ac:dyDescent="0.55000000000000004">
      <c r="A8" s="6" t="s">
        <v>65</v>
      </c>
      <c r="C8" s="6">
        <v>0</v>
      </c>
      <c r="E8" s="6">
        <v>0</v>
      </c>
      <c r="G8" s="6">
        <v>3488979292</v>
      </c>
      <c r="I8" s="6">
        <f t="shared" ref="I8:I71" si="0">C8+E8+G8</f>
        <v>3488979292</v>
      </c>
      <c r="K8" s="9">
        <f t="shared" ref="K8:K39" si="1">I8/$I$98</f>
        <v>1.6214566517727483E-3</v>
      </c>
      <c r="M8" s="6">
        <v>0</v>
      </c>
      <c r="O8" s="6">
        <v>0</v>
      </c>
      <c r="Q8" s="6">
        <v>3488979292</v>
      </c>
      <c r="S8" s="6">
        <f>M8+O8+Q8</f>
        <v>3488979292</v>
      </c>
      <c r="U8" s="9">
        <f t="shared" ref="U8:U39" si="2">S8/$S$98</f>
        <v>-1.7137328533998848E-3</v>
      </c>
    </row>
    <row r="9" spans="1:21" x14ac:dyDescent="0.55000000000000004">
      <c r="A9" s="6" t="s">
        <v>45</v>
      </c>
      <c r="C9" s="6">
        <v>43004028352</v>
      </c>
      <c r="E9" s="6">
        <v>6473625876</v>
      </c>
      <c r="G9" s="6">
        <v>-1764015586</v>
      </c>
      <c r="I9" s="6">
        <f t="shared" si="0"/>
        <v>47713638642</v>
      </c>
      <c r="K9" s="9">
        <f t="shared" si="1"/>
        <v>2.2174277999799645E-2</v>
      </c>
      <c r="M9" s="6">
        <v>43004028352</v>
      </c>
      <c r="O9" s="6">
        <v>-126803678615</v>
      </c>
      <c r="Q9" s="6">
        <v>-1764015586</v>
      </c>
      <c r="S9" s="6">
        <f t="shared" ref="S9:S65" si="3">M9+O9+Q9</f>
        <v>-85563665849</v>
      </c>
      <c r="U9" s="9">
        <f t="shared" si="2"/>
        <v>4.2027553892045585E-2</v>
      </c>
    </row>
    <row r="10" spans="1:21" x14ac:dyDescent="0.55000000000000004">
      <c r="A10" s="6" t="s">
        <v>23</v>
      </c>
      <c r="C10" s="6">
        <v>0</v>
      </c>
      <c r="E10" s="6">
        <v>-27064931352</v>
      </c>
      <c r="G10" s="6">
        <v>12777320924</v>
      </c>
      <c r="I10" s="6">
        <f t="shared" si="0"/>
        <v>-14287610428</v>
      </c>
      <c r="K10" s="9">
        <f t="shared" si="1"/>
        <v>-6.6399766314285949E-3</v>
      </c>
      <c r="M10" s="6">
        <v>10696480473</v>
      </c>
      <c r="O10" s="6">
        <v>20904661029</v>
      </c>
      <c r="Q10" s="6">
        <v>29168270026</v>
      </c>
      <c r="S10" s="6">
        <f t="shared" si="3"/>
        <v>60769411528</v>
      </c>
      <c r="U10" s="9">
        <f t="shared" si="2"/>
        <v>-2.984899831767511E-2</v>
      </c>
    </row>
    <row r="11" spans="1:21" x14ac:dyDescent="0.55000000000000004">
      <c r="A11" s="6" t="s">
        <v>34</v>
      </c>
      <c r="C11" s="6">
        <v>0</v>
      </c>
      <c r="E11" s="6">
        <v>-7384100193</v>
      </c>
      <c r="G11" s="6">
        <v>-269555547</v>
      </c>
      <c r="I11" s="6">
        <f t="shared" si="0"/>
        <v>-7653655740</v>
      </c>
      <c r="K11" s="9">
        <f t="shared" si="1"/>
        <v>-3.5569345563205698E-3</v>
      </c>
      <c r="M11" s="6">
        <v>0</v>
      </c>
      <c r="O11" s="6">
        <v>-27469891515</v>
      </c>
      <c r="Q11" s="6">
        <v>2414393188</v>
      </c>
      <c r="S11" s="6">
        <f t="shared" si="3"/>
        <v>-25055498327</v>
      </c>
      <c r="U11" s="9">
        <f t="shared" si="2"/>
        <v>1.2306874603624259E-2</v>
      </c>
    </row>
    <row r="12" spans="1:21" x14ac:dyDescent="0.55000000000000004">
      <c r="A12" s="6" t="s">
        <v>43</v>
      </c>
      <c r="C12" s="6">
        <v>3532936641</v>
      </c>
      <c r="E12" s="6">
        <v>7409548109</v>
      </c>
      <c r="G12" s="6">
        <v>-402590077</v>
      </c>
      <c r="I12" s="6">
        <f t="shared" si="0"/>
        <v>10539894673</v>
      </c>
      <c r="K12" s="9">
        <f t="shared" si="1"/>
        <v>4.8982756549189642E-3</v>
      </c>
      <c r="M12" s="6">
        <v>3532936641</v>
      </c>
      <c r="O12" s="6">
        <v>-6925528086</v>
      </c>
      <c r="Q12" s="6">
        <v>-877481269</v>
      </c>
      <c r="S12" s="6">
        <f t="shared" si="3"/>
        <v>-4270072714</v>
      </c>
      <c r="U12" s="9">
        <f t="shared" si="2"/>
        <v>2.0973939034741079E-3</v>
      </c>
    </row>
    <row r="13" spans="1:21" x14ac:dyDescent="0.55000000000000004">
      <c r="A13" s="6" t="s">
        <v>16</v>
      </c>
      <c r="C13" s="6">
        <v>55886332072</v>
      </c>
      <c r="E13" s="6">
        <v>124592250600</v>
      </c>
      <c r="G13" s="6">
        <v>-27865705973</v>
      </c>
      <c r="I13" s="6">
        <f t="shared" si="0"/>
        <v>152612876699</v>
      </c>
      <c r="K13" s="9">
        <f t="shared" si="1"/>
        <v>7.092480159947244E-2</v>
      </c>
      <c r="M13" s="6">
        <v>55886332072</v>
      </c>
      <c r="O13" s="6">
        <v>-281462913914</v>
      </c>
      <c r="Q13" s="6">
        <v>-27865705973</v>
      </c>
      <c r="S13" s="6">
        <f t="shared" si="3"/>
        <v>-253442287815</v>
      </c>
      <c r="U13" s="9">
        <f t="shared" si="2"/>
        <v>0.12448694552738973</v>
      </c>
    </row>
    <row r="14" spans="1:21" x14ac:dyDescent="0.55000000000000004">
      <c r="A14" s="6" t="s">
        <v>49</v>
      </c>
      <c r="C14" s="6">
        <v>0</v>
      </c>
      <c r="E14" s="6">
        <v>-5788078552</v>
      </c>
      <c r="G14" s="6">
        <v>19539807706</v>
      </c>
      <c r="I14" s="6">
        <f t="shared" si="0"/>
        <v>13751729154</v>
      </c>
      <c r="K14" s="9">
        <f t="shared" si="1"/>
        <v>6.3909329474261976E-3</v>
      </c>
      <c r="M14" s="6">
        <v>0</v>
      </c>
      <c r="O14" s="6">
        <v>0</v>
      </c>
      <c r="Q14" s="6">
        <v>19539807706</v>
      </c>
      <c r="S14" s="6">
        <f t="shared" si="3"/>
        <v>19539807706</v>
      </c>
      <c r="U14" s="9">
        <f t="shared" si="2"/>
        <v>-9.5976523826523299E-3</v>
      </c>
    </row>
    <row r="15" spans="1:21" x14ac:dyDescent="0.55000000000000004">
      <c r="A15" s="6" t="s">
        <v>17</v>
      </c>
      <c r="C15" s="6">
        <v>67938535762</v>
      </c>
      <c r="E15" s="6">
        <v>-78575526185</v>
      </c>
      <c r="G15" s="6">
        <v>-26412</v>
      </c>
      <c r="I15" s="6">
        <f t="shared" si="0"/>
        <v>-10637016835</v>
      </c>
      <c r="K15" s="9">
        <f t="shared" si="1"/>
        <v>-4.9434118860139844E-3</v>
      </c>
      <c r="M15" s="6">
        <v>67938535762</v>
      </c>
      <c r="O15" s="6">
        <v>-489312657374</v>
      </c>
      <c r="Q15" s="6">
        <v>-498930969853</v>
      </c>
      <c r="S15" s="6">
        <f t="shared" si="3"/>
        <v>-920305091465</v>
      </c>
      <c r="U15" s="9">
        <f t="shared" si="2"/>
        <v>0.452039676478182</v>
      </c>
    </row>
    <row r="16" spans="1:21" x14ac:dyDescent="0.55000000000000004">
      <c r="A16" s="6" t="s">
        <v>18</v>
      </c>
      <c r="C16" s="6">
        <v>108541849066</v>
      </c>
      <c r="E16" s="6">
        <v>159006662355</v>
      </c>
      <c r="G16" s="6">
        <v>-346602666</v>
      </c>
      <c r="I16" s="6">
        <f t="shared" si="0"/>
        <v>267201908755</v>
      </c>
      <c r="K16" s="9">
        <f t="shared" si="1"/>
        <v>0.12417852788940248</v>
      </c>
      <c r="M16" s="6">
        <v>108541849066</v>
      </c>
      <c r="O16" s="6">
        <v>-156521897905</v>
      </c>
      <c r="Q16" s="6">
        <v>-149976095199</v>
      </c>
      <c r="S16" s="6">
        <f t="shared" si="3"/>
        <v>-197956144038</v>
      </c>
      <c r="U16" s="9">
        <f t="shared" si="2"/>
        <v>9.7233006899222471E-2</v>
      </c>
    </row>
    <row r="17" spans="1:21" x14ac:dyDescent="0.55000000000000004">
      <c r="A17" s="6" t="s">
        <v>53</v>
      </c>
      <c r="C17" s="6">
        <v>381768951</v>
      </c>
      <c r="E17" s="6">
        <v>-2301603789</v>
      </c>
      <c r="G17" s="6">
        <v>4450004875</v>
      </c>
      <c r="I17" s="6">
        <f t="shared" si="0"/>
        <v>2530170037</v>
      </c>
      <c r="K17" s="9">
        <f t="shared" si="1"/>
        <v>1.1758628221201122E-3</v>
      </c>
      <c r="M17" s="6">
        <v>381768951</v>
      </c>
      <c r="O17" s="6">
        <v>0</v>
      </c>
      <c r="Q17" s="6">
        <v>4450004875</v>
      </c>
      <c r="S17" s="6">
        <f t="shared" si="3"/>
        <v>4831773826</v>
      </c>
      <c r="U17" s="9">
        <f t="shared" si="2"/>
        <v>-2.3732928323192404E-3</v>
      </c>
    </row>
    <row r="18" spans="1:21" x14ac:dyDescent="0.55000000000000004">
      <c r="A18" s="6" t="s">
        <v>52</v>
      </c>
      <c r="C18" s="6">
        <v>0</v>
      </c>
      <c r="E18" s="6">
        <v>137276750</v>
      </c>
      <c r="G18" s="6">
        <v>378068217</v>
      </c>
      <c r="I18" s="6">
        <f t="shared" si="0"/>
        <v>515344967</v>
      </c>
      <c r="K18" s="9">
        <f t="shared" si="1"/>
        <v>2.3949970887352502E-4</v>
      </c>
      <c r="M18" s="6">
        <v>555988629</v>
      </c>
      <c r="O18" s="6">
        <v>0</v>
      </c>
      <c r="Q18" s="6">
        <v>378068217</v>
      </c>
      <c r="S18" s="6">
        <f t="shared" si="3"/>
        <v>934056846</v>
      </c>
      <c r="U18" s="9">
        <f t="shared" si="2"/>
        <v>-4.5879432635316335E-4</v>
      </c>
    </row>
    <row r="19" spans="1:21" x14ac:dyDescent="0.55000000000000004">
      <c r="A19" s="6" t="s">
        <v>19</v>
      </c>
      <c r="C19" s="6">
        <v>0</v>
      </c>
      <c r="E19" s="6">
        <v>-384794566</v>
      </c>
      <c r="G19" s="6">
        <v>207303241</v>
      </c>
      <c r="I19" s="6">
        <f t="shared" si="0"/>
        <v>-177491325</v>
      </c>
      <c r="K19" s="9">
        <f t="shared" si="1"/>
        <v>-8.2486729059442262E-5</v>
      </c>
      <c r="M19" s="6">
        <v>0</v>
      </c>
      <c r="O19" s="6">
        <v>0</v>
      </c>
      <c r="Q19" s="6">
        <v>9525337066</v>
      </c>
      <c r="S19" s="6">
        <f t="shared" si="3"/>
        <v>9525337066</v>
      </c>
      <c r="U19" s="9">
        <f t="shared" si="2"/>
        <v>-4.6786987550030629E-3</v>
      </c>
    </row>
    <row r="20" spans="1:21" x14ac:dyDescent="0.55000000000000004">
      <c r="A20" s="6" t="s">
        <v>57</v>
      </c>
      <c r="C20" s="6">
        <v>0</v>
      </c>
      <c r="E20" s="6">
        <v>133126380754</v>
      </c>
      <c r="G20" s="6">
        <v>-119567018812</v>
      </c>
      <c r="I20" s="6">
        <f t="shared" si="0"/>
        <v>13559361942</v>
      </c>
      <c r="K20" s="9">
        <f t="shared" si="1"/>
        <v>6.3015328480344988E-3</v>
      </c>
      <c r="M20" s="6">
        <v>0</v>
      </c>
      <c r="O20" s="6">
        <v>0</v>
      </c>
      <c r="Q20" s="6">
        <v>-151875873397</v>
      </c>
      <c r="S20" s="6">
        <f t="shared" si="3"/>
        <v>-151875873397</v>
      </c>
      <c r="U20" s="9">
        <f t="shared" si="2"/>
        <v>7.4599088184912177E-2</v>
      </c>
    </row>
    <row r="21" spans="1:21" x14ac:dyDescent="0.55000000000000004">
      <c r="A21" s="6" t="s">
        <v>44</v>
      </c>
      <c r="C21" s="6">
        <v>0</v>
      </c>
      <c r="E21" s="6">
        <v>6962962063</v>
      </c>
      <c r="G21" s="6">
        <v>16825695627</v>
      </c>
      <c r="I21" s="6">
        <f t="shared" si="0"/>
        <v>23788657690</v>
      </c>
      <c r="K21" s="9">
        <f t="shared" si="1"/>
        <v>1.1055461789824644E-2</v>
      </c>
      <c r="M21" s="6">
        <v>1843412613</v>
      </c>
      <c r="O21" s="6">
        <v>0</v>
      </c>
      <c r="Q21" s="6">
        <v>48629332935</v>
      </c>
      <c r="S21" s="6">
        <f t="shared" si="3"/>
        <v>50472745548</v>
      </c>
      <c r="U21" s="9">
        <f t="shared" si="2"/>
        <v>-2.4791434688429322E-2</v>
      </c>
    </row>
    <row r="22" spans="1:21" x14ac:dyDescent="0.55000000000000004">
      <c r="A22" s="6" t="s">
        <v>25</v>
      </c>
      <c r="C22" s="6">
        <v>37601820796</v>
      </c>
      <c r="E22" s="6">
        <v>111377706571</v>
      </c>
      <c r="G22" s="6">
        <v>-11028</v>
      </c>
      <c r="I22" s="6">
        <f t="shared" si="0"/>
        <v>148979516339</v>
      </c>
      <c r="K22" s="9">
        <f t="shared" si="1"/>
        <v>6.923624576954307E-2</v>
      </c>
      <c r="M22" s="6">
        <v>37601820796</v>
      </c>
      <c r="O22" s="6">
        <v>-131260396462</v>
      </c>
      <c r="Q22" s="6">
        <v>-17917070806</v>
      </c>
      <c r="S22" s="6">
        <f t="shared" si="3"/>
        <v>-111575646472</v>
      </c>
      <c r="U22" s="9">
        <f t="shared" si="2"/>
        <v>5.4804237857424734E-2</v>
      </c>
    </row>
    <row r="23" spans="1:21" x14ac:dyDescent="0.55000000000000004">
      <c r="A23" s="6" t="s">
        <v>26</v>
      </c>
      <c r="C23" s="6">
        <v>0</v>
      </c>
      <c r="E23" s="6">
        <v>102652829168</v>
      </c>
      <c r="G23" s="6">
        <v>0</v>
      </c>
      <c r="I23" s="6">
        <f t="shared" si="0"/>
        <v>102652829168</v>
      </c>
      <c r="K23" s="9">
        <f t="shared" si="1"/>
        <v>4.7706534991307475E-2</v>
      </c>
      <c r="M23" s="6">
        <v>0</v>
      </c>
      <c r="O23" s="6">
        <v>0</v>
      </c>
      <c r="Q23" s="6">
        <v>-9273</v>
      </c>
      <c r="S23" s="6">
        <f t="shared" si="3"/>
        <v>-9273</v>
      </c>
      <c r="U23" s="9">
        <f t="shared" si="2"/>
        <v>4.5547546773966723E-9</v>
      </c>
    </row>
    <row r="24" spans="1:21" x14ac:dyDescent="0.55000000000000004">
      <c r="A24" s="6" t="s">
        <v>199</v>
      </c>
      <c r="C24" s="6">
        <v>0</v>
      </c>
      <c r="E24" s="6">
        <v>0</v>
      </c>
      <c r="G24" s="6">
        <v>0</v>
      </c>
      <c r="I24" s="6">
        <f t="shared" si="0"/>
        <v>0</v>
      </c>
      <c r="K24" s="9">
        <f t="shared" si="1"/>
        <v>0</v>
      </c>
      <c r="M24" s="6">
        <v>0</v>
      </c>
      <c r="O24" s="6">
        <v>0</v>
      </c>
      <c r="Q24" s="6">
        <v>3492488308</v>
      </c>
      <c r="S24" s="6">
        <f t="shared" si="3"/>
        <v>3492488308</v>
      </c>
      <c r="U24" s="9">
        <f t="shared" si="2"/>
        <v>-1.7154564279754331E-3</v>
      </c>
    </row>
    <row r="25" spans="1:21" x14ac:dyDescent="0.55000000000000004">
      <c r="A25" s="6" t="s">
        <v>188</v>
      </c>
      <c r="C25" s="6">
        <v>0</v>
      </c>
      <c r="E25" s="6">
        <v>0</v>
      </c>
      <c r="G25" s="6">
        <v>0</v>
      </c>
      <c r="I25" s="6">
        <f t="shared" si="0"/>
        <v>0</v>
      </c>
      <c r="K25" s="9">
        <f t="shared" si="1"/>
        <v>0</v>
      </c>
      <c r="M25" s="6">
        <v>8369926491</v>
      </c>
      <c r="O25" s="6">
        <v>0</v>
      </c>
      <c r="Q25" s="6">
        <v>-68448517761</v>
      </c>
      <c r="S25" s="6">
        <f t="shared" si="3"/>
        <v>-60078591270</v>
      </c>
      <c r="U25" s="9">
        <f t="shared" si="2"/>
        <v>2.9509678054398296E-2</v>
      </c>
    </row>
    <row r="26" spans="1:21" x14ac:dyDescent="0.55000000000000004">
      <c r="A26" s="6" t="s">
        <v>35</v>
      </c>
      <c r="C26" s="6">
        <v>5870517422</v>
      </c>
      <c r="E26" s="6">
        <v>42300177787</v>
      </c>
      <c r="G26" s="6">
        <v>0</v>
      </c>
      <c r="I26" s="6">
        <f t="shared" si="0"/>
        <v>48170695209</v>
      </c>
      <c r="K26" s="9">
        <f t="shared" si="1"/>
        <v>2.2386688951191031E-2</v>
      </c>
      <c r="M26" s="6">
        <v>5870517422</v>
      </c>
      <c r="O26" s="6">
        <v>-23269376308</v>
      </c>
      <c r="Q26" s="6">
        <v>290430276</v>
      </c>
      <c r="S26" s="6">
        <f t="shared" si="3"/>
        <v>-17108428610</v>
      </c>
      <c r="U26" s="9">
        <f t="shared" si="2"/>
        <v>8.4033964449805407E-3</v>
      </c>
    </row>
    <row r="27" spans="1:21" x14ac:dyDescent="0.55000000000000004">
      <c r="A27" s="6" t="s">
        <v>201</v>
      </c>
      <c r="C27" s="6">
        <v>0</v>
      </c>
      <c r="E27" s="6">
        <v>0</v>
      </c>
      <c r="G27" s="6">
        <v>0</v>
      </c>
      <c r="I27" s="6">
        <f t="shared" si="0"/>
        <v>0</v>
      </c>
      <c r="K27" s="9">
        <f t="shared" si="1"/>
        <v>0</v>
      </c>
      <c r="M27" s="6">
        <v>0</v>
      </c>
      <c r="O27" s="6">
        <v>0</v>
      </c>
      <c r="Q27" s="6">
        <v>51411234901</v>
      </c>
      <c r="S27" s="6">
        <f t="shared" si="3"/>
        <v>51411234901</v>
      </c>
      <c r="U27" s="9">
        <f t="shared" si="2"/>
        <v>-2.5252406193903679E-2</v>
      </c>
    </row>
    <row r="28" spans="1:21" x14ac:dyDescent="0.55000000000000004">
      <c r="A28" s="6" t="s">
        <v>202</v>
      </c>
      <c r="C28" s="6">
        <v>0</v>
      </c>
      <c r="E28" s="6">
        <v>0</v>
      </c>
      <c r="G28" s="6">
        <v>0</v>
      </c>
      <c r="I28" s="6">
        <f t="shared" si="0"/>
        <v>0</v>
      </c>
      <c r="K28" s="9">
        <f t="shared" si="1"/>
        <v>0</v>
      </c>
      <c r="M28" s="6">
        <v>0</v>
      </c>
      <c r="O28" s="6">
        <v>0</v>
      </c>
      <c r="Q28" s="6">
        <v>-2817759977</v>
      </c>
      <c r="S28" s="6">
        <f t="shared" si="3"/>
        <v>-2817759977</v>
      </c>
      <c r="U28" s="9">
        <f t="shared" si="2"/>
        <v>1.3840402712198738E-3</v>
      </c>
    </row>
    <row r="29" spans="1:21" x14ac:dyDescent="0.55000000000000004">
      <c r="A29" s="6" t="s">
        <v>40</v>
      </c>
      <c r="C29" s="6">
        <v>13035106291</v>
      </c>
      <c r="E29" s="6">
        <v>-30055776806</v>
      </c>
      <c r="G29" s="6">
        <v>0</v>
      </c>
      <c r="I29" s="6">
        <f t="shared" si="0"/>
        <v>-17020670515</v>
      </c>
      <c r="K29" s="9">
        <f t="shared" si="1"/>
        <v>-7.9101299017337468E-3</v>
      </c>
      <c r="M29" s="6">
        <v>13035106291</v>
      </c>
      <c r="O29" s="6">
        <v>126735754630</v>
      </c>
      <c r="Q29" s="6">
        <v>88289013675</v>
      </c>
      <c r="S29" s="6">
        <f t="shared" si="3"/>
        <v>228059874596</v>
      </c>
      <c r="U29" s="9">
        <f t="shared" si="2"/>
        <v>-0.11201949536747866</v>
      </c>
    </row>
    <row r="30" spans="1:21" x14ac:dyDescent="0.55000000000000004">
      <c r="A30" s="6" t="s">
        <v>203</v>
      </c>
      <c r="C30" s="6">
        <v>0</v>
      </c>
      <c r="E30" s="6">
        <v>0</v>
      </c>
      <c r="G30" s="6">
        <v>0</v>
      </c>
      <c r="I30" s="6">
        <f t="shared" si="0"/>
        <v>0</v>
      </c>
      <c r="K30" s="9">
        <f t="shared" si="1"/>
        <v>0</v>
      </c>
      <c r="M30" s="6">
        <v>0</v>
      </c>
      <c r="O30" s="6">
        <v>0</v>
      </c>
      <c r="Q30" s="6">
        <v>-33928307393</v>
      </c>
      <c r="S30" s="6">
        <f t="shared" si="3"/>
        <v>-33928307393</v>
      </c>
      <c r="U30" s="9">
        <f t="shared" si="2"/>
        <v>1.6665061662290398E-2</v>
      </c>
    </row>
    <row r="31" spans="1:21" x14ac:dyDescent="0.55000000000000004">
      <c r="A31" s="6" t="s">
        <v>204</v>
      </c>
      <c r="C31" s="6">
        <v>0</v>
      </c>
      <c r="E31" s="6">
        <v>0</v>
      </c>
      <c r="G31" s="6">
        <v>0</v>
      </c>
      <c r="I31" s="6">
        <f t="shared" si="0"/>
        <v>0</v>
      </c>
      <c r="K31" s="9">
        <f t="shared" si="1"/>
        <v>0</v>
      </c>
      <c r="M31" s="6">
        <v>0</v>
      </c>
      <c r="O31" s="6">
        <v>0</v>
      </c>
      <c r="Q31" s="6">
        <v>3218762850</v>
      </c>
      <c r="S31" s="6">
        <f t="shared" si="3"/>
        <v>3218762850</v>
      </c>
      <c r="U31" s="9">
        <f t="shared" si="2"/>
        <v>-1.5810067018729801E-3</v>
      </c>
    </row>
    <row r="32" spans="1:21" x14ac:dyDescent="0.55000000000000004">
      <c r="A32" s="6" t="s">
        <v>205</v>
      </c>
      <c r="C32" s="6">
        <v>0</v>
      </c>
      <c r="E32" s="6">
        <v>0</v>
      </c>
      <c r="G32" s="6">
        <v>0</v>
      </c>
      <c r="I32" s="6">
        <f t="shared" si="0"/>
        <v>0</v>
      </c>
      <c r="K32" s="9">
        <f t="shared" si="1"/>
        <v>0</v>
      </c>
      <c r="M32" s="6">
        <v>0</v>
      </c>
      <c r="O32" s="6">
        <v>0</v>
      </c>
      <c r="Q32" s="6">
        <v>140709954</v>
      </c>
      <c r="S32" s="6">
        <f t="shared" si="3"/>
        <v>140709954</v>
      </c>
      <c r="U32" s="9">
        <f t="shared" si="2"/>
        <v>-6.9114560674837777E-5</v>
      </c>
    </row>
    <row r="33" spans="1:21" x14ac:dyDescent="0.55000000000000004">
      <c r="A33" s="6" t="s">
        <v>206</v>
      </c>
      <c r="C33" s="6">
        <v>0</v>
      </c>
      <c r="E33" s="6">
        <v>0</v>
      </c>
      <c r="G33" s="6">
        <v>0</v>
      </c>
      <c r="I33" s="6">
        <f t="shared" si="0"/>
        <v>0</v>
      </c>
      <c r="K33" s="9">
        <f t="shared" si="1"/>
        <v>0</v>
      </c>
      <c r="M33" s="6">
        <v>0</v>
      </c>
      <c r="O33" s="6">
        <v>0</v>
      </c>
      <c r="Q33" s="6">
        <v>-4631659821</v>
      </c>
      <c r="S33" s="6">
        <f t="shared" si="3"/>
        <v>-4631659821</v>
      </c>
      <c r="U33" s="9">
        <f t="shared" si="2"/>
        <v>2.2749999173740953E-3</v>
      </c>
    </row>
    <row r="34" spans="1:21" x14ac:dyDescent="0.55000000000000004">
      <c r="A34" s="6" t="s">
        <v>207</v>
      </c>
      <c r="C34" s="6">
        <v>0</v>
      </c>
      <c r="E34" s="6">
        <v>0</v>
      </c>
      <c r="G34" s="6">
        <v>0</v>
      </c>
      <c r="I34" s="6">
        <f t="shared" si="0"/>
        <v>0</v>
      </c>
      <c r="K34" s="9">
        <f t="shared" si="1"/>
        <v>0</v>
      </c>
      <c r="M34" s="6">
        <v>0</v>
      </c>
      <c r="O34" s="6">
        <v>0</v>
      </c>
      <c r="Q34" s="6">
        <v>25508953854</v>
      </c>
      <c r="S34" s="6">
        <f t="shared" si="3"/>
        <v>25508953854</v>
      </c>
      <c r="U34" s="9">
        <f t="shared" si="2"/>
        <v>-1.2529604969481547E-2</v>
      </c>
    </row>
    <row r="35" spans="1:21" x14ac:dyDescent="0.55000000000000004">
      <c r="A35" s="6" t="s">
        <v>209</v>
      </c>
      <c r="C35" s="6">
        <v>0</v>
      </c>
      <c r="E35" s="6">
        <v>0</v>
      </c>
      <c r="G35" s="6">
        <v>0</v>
      </c>
      <c r="I35" s="6">
        <f t="shared" si="0"/>
        <v>0</v>
      </c>
      <c r="K35" s="9">
        <f t="shared" si="1"/>
        <v>0</v>
      </c>
      <c r="M35" s="6">
        <v>0</v>
      </c>
      <c r="O35" s="6">
        <v>0</v>
      </c>
      <c r="Q35" s="6">
        <v>722526816</v>
      </c>
      <c r="S35" s="6">
        <f t="shared" si="3"/>
        <v>722526816</v>
      </c>
      <c r="U35" s="9">
        <f t="shared" si="2"/>
        <v>-3.5489403588056997E-4</v>
      </c>
    </row>
    <row r="36" spans="1:21" x14ac:dyDescent="0.55000000000000004">
      <c r="A36" s="6" t="s">
        <v>211</v>
      </c>
      <c r="C36" s="6">
        <v>0</v>
      </c>
      <c r="E36" s="6">
        <v>0</v>
      </c>
      <c r="G36" s="6">
        <v>0</v>
      </c>
      <c r="I36" s="6">
        <f t="shared" si="0"/>
        <v>0</v>
      </c>
      <c r="K36" s="9">
        <f t="shared" si="1"/>
        <v>0</v>
      </c>
      <c r="M36" s="6">
        <v>0</v>
      </c>
      <c r="O36" s="6">
        <v>0</v>
      </c>
      <c r="Q36" s="6">
        <v>629791875</v>
      </c>
      <c r="S36" s="6">
        <f t="shared" si="3"/>
        <v>629791875</v>
      </c>
      <c r="U36" s="9">
        <f t="shared" si="2"/>
        <v>-3.0934406216355769E-4</v>
      </c>
    </row>
    <row r="37" spans="1:21" x14ac:dyDescent="0.55000000000000004">
      <c r="A37" s="6" t="s">
        <v>212</v>
      </c>
      <c r="C37" s="6">
        <v>0</v>
      </c>
      <c r="E37" s="6">
        <v>0</v>
      </c>
      <c r="G37" s="6">
        <v>0</v>
      </c>
      <c r="I37" s="6">
        <f t="shared" si="0"/>
        <v>0</v>
      </c>
      <c r="K37" s="9">
        <f t="shared" si="1"/>
        <v>0</v>
      </c>
      <c r="M37" s="6">
        <v>0</v>
      </c>
      <c r="O37" s="6">
        <v>0</v>
      </c>
      <c r="Q37" s="6">
        <v>6490793641</v>
      </c>
      <c r="S37" s="6">
        <f t="shared" si="3"/>
        <v>6490793641</v>
      </c>
      <c r="U37" s="9">
        <f t="shared" si="2"/>
        <v>-3.1881777953587111E-3</v>
      </c>
    </row>
    <row r="38" spans="1:21" x14ac:dyDescent="0.55000000000000004">
      <c r="A38" s="6" t="s">
        <v>213</v>
      </c>
      <c r="C38" s="6">
        <v>0</v>
      </c>
      <c r="E38" s="6">
        <v>0</v>
      </c>
      <c r="G38" s="6">
        <v>0</v>
      </c>
      <c r="I38" s="6">
        <f t="shared" si="0"/>
        <v>0</v>
      </c>
      <c r="K38" s="9">
        <f t="shared" si="1"/>
        <v>0</v>
      </c>
      <c r="M38" s="6">
        <v>0</v>
      </c>
      <c r="O38" s="6">
        <v>0</v>
      </c>
      <c r="Q38" s="6">
        <v>-25398306387</v>
      </c>
      <c r="S38" s="6">
        <f t="shared" si="3"/>
        <v>-25398306387</v>
      </c>
      <c r="U38" s="9">
        <f t="shared" si="2"/>
        <v>1.2475256639074953E-2</v>
      </c>
    </row>
    <row r="39" spans="1:21" x14ac:dyDescent="0.55000000000000004">
      <c r="A39" s="6" t="s">
        <v>54</v>
      </c>
      <c r="C39" s="6">
        <v>20427697811</v>
      </c>
      <c r="E39" s="6">
        <v>26612882517</v>
      </c>
      <c r="G39" s="6">
        <v>0</v>
      </c>
      <c r="I39" s="6">
        <f t="shared" si="0"/>
        <v>47040580328</v>
      </c>
      <c r="K39" s="9">
        <f t="shared" si="1"/>
        <v>2.1861483113693955E-2</v>
      </c>
      <c r="M39" s="6">
        <v>20427697811</v>
      </c>
      <c r="O39" s="6">
        <v>-7752960536</v>
      </c>
      <c r="Q39" s="6">
        <v>-17883</v>
      </c>
      <c r="S39" s="6">
        <f t="shared" si="3"/>
        <v>12674719392</v>
      </c>
      <c r="U39" s="9">
        <f t="shared" si="2"/>
        <v>-6.225626812833205E-3</v>
      </c>
    </row>
    <row r="40" spans="1:21" x14ac:dyDescent="0.55000000000000004">
      <c r="A40" s="6" t="s">
        <v>214</v>
      </c>
      <c r="C40" s="6">
        <v>0</v>
      </c>
      <c r="E40" s="6">
        <v>0</v>
      </c>
      <c r="G40" s="6">
        <v>0</v>
      </c>
      <c r="I40" s="6">
        <f t="shared" si="0"/>
        <v>0</v>
      </c>
      <c r="K40" s="9">
        <f t="shared" ref="K40:K71" si="4">I40/$I$98</f>
        <v>0</v>
      </c>
      <c r="M40" s="6">
        <v>0</v>
      </c>
      <c r="O40" s="6">
        <v>0</v>
      </c>
      <c r="Q40" s="6">
        <v>-335343640</v>
      </c>
      <c r="S40" s="6">
        <f t="shared" si="3"/>
        <v>-335343640</v>
      </c>
      <c r="U40" s="9">
        <f t="shared" ref="U40:U71" si="5">S40/$S$98</f>
        <v>1.647156273940716E-4</v>
      </c>
    </row>
    <row r="41" spans="1:21" x14ac:dyDescent="0.55000000000000004">
      <c r="A41" s="6" t="s">
        <v>215</v>
      </c>
      <c r="C41" s="6">
        <v>0</v>
      </c>
      <c r="E41" s="6">
        <v>0</v>
      </c>
      <c r="G41" s="6">
        <v>0</v>
      </c>
      <c r="I41" s="6">
        <f t="shared" si="0"/>
        <v>0</v>
      </c>
      <c r="K41" s="9">
        <f t="shared" si="4"/>
        <v>0</v>
      </c>
      <c r="M41" s="6">
        <v>0</v>
      </c>
      <c r="O41" s="6">
        <v>0</v>
      </c>
      <c r="Q41" s="6">
        <v>305741872</v>
      </c>
      <c r="S41" s="6">
        <f t="shared" si="3"/>
        <v>305741872</v>
      </c>
      <c r="U41" s="9">
        <f t="shared" si="5"/>
        <v>-1.5017569519767225E-4</v>
      </c>
    </row>
    <row r="42" spans="1:21" x14ac:dyDescent="0.55000000000000004">
      <c r="A42" s="6" t="s">
        <v>217</v>
      </c>
      <c r="C42" s="6">
        <v>0</v>
      </c>
      <c r="E42" s="6">
        <v>0</v>
      </c>
      <c r="G42" s="6">
        <v>0</v>
      </c>
      <c r="I42" s="6">
        <f t="shared" si="0"/>
        <v>0</v>
      </c>
      <c r="K42" s="9">
        <f t="shared" si="4"/>
        <v>0</v>
      </c>
      <c r="M42" s="6">
        <v>0</v>
      </c>
      <c r="O42" s="6">
        <v>0</v>
      </c>
      <c r="Q42" s="6">
        <v>52386728608</v>
      </c>
      <c r="S42" s="6">
        <f t="shared" si="3"/>
        <v>52386728608</v>
      </c>
      <c r="U42" s="9">
        <f t="shared" si="5"/>
        <v>-2.5731553667723291E-2</v>
      </c>
    </row>
    <row r="43" spans="1:21" x14ac:dyDescent="0.55000000000000004">
      <c r="A43" s="6" t="s">
        <v>21</v>
      </c>
      <c r="C43" s="6">
        <v>0</v>
      </c>
      <c r="E43" s="6">
        <v>3597094738</v>
      </c>
      <c r="G43" s="6">
        <v>0</v>
      </c>
      <c r="I43" s="6">
        <f t="shared" si="0"/>
        <v>3597094738</v>
      </c>
      <c r="K43" s="9">
        <f t="shared" si="4"/>
        <v>1.671701865173137E-3</v>
      </c>
      <c r="M43" s="6">
        <v>0</v>
      </c>
      <c r="O43" s="6">
        <v>13649322152</v>
      </c>
      <c r="Q43" s="6">
        <v>16305861375</v>
      </c>
      <c r="S43" s="6">
        <f t="shared" si="3"/>
        <v>29955183527</v>
      </c>
      <c r="U43" s="9">
        <f t="shared" si="5"/>
        <v>-1.4713524456150007E-2</v>
      </c>
    </row>
    <row r="44" spans="1:21" x14ac:dyDescent="0.55000000000000004">
      <c r="A44" s="6" t="s">
        <v>41</v>
      </c>
      <c r="C44" s="6">
        <v>0</v>
      </c>
      <c r="E44" s="6">
        <v>69841047351</v>
      </c>
      <c r="G44" s="6">
        <v>0</v>
      </c>
      <c r="I44" s="6">
        <f t="shared" si="0"/>
        <v>69841047351</v>
      </c>
      <c r="K44" s="9">
        <f t="shared" si="4"/>
        <v>3.2457696454007624E-2</v>
      </c>
      <c r="M44" s="6">
        <v>7910439900</v>
      </c>
      <c r="O44" s="6">
        <v>-43732806989</v>
      </c>
      <c r="Q44" s="6">
        <v>-13613996313</v>
      </c>
      <c r="S44" s="6">
        <f t="shared" si="3"/>
        <v>-49436363402</v>
      </c>
      <c r="U44" s="9">
        <f t="shared" si="5"/>
        <v>2.4282379751832329E-2</v>
      </c>
    </row>
    <row r="45" spans="1:21" x14ac:dyDescent="0.55000000000000004">
      <c r="A45" s="6" t="s">
        <v>182</v>
      </c>
      <c r="C45" s="6">
        <v>0</v>
      </c>
      <c r="E45" s="6">
        <v>0</v>
      </c>
      <c r="G45" s="6">
        <v>0</v>
      </c>
      <c r="I45" s="6">
        <f t="shared" si="0"/>
        <v>0</v>
      </c>
      <c r="K45" s="9">
        <f t="shared" si="4"/>
        <v>0</v>
      </c>
      <c r="M45" s="6">
        <v>295800000</v>
      </c>
      <c r="O45" s="6">
        <v>0</v>
      </c>
      <c r="Q45" s="6">
        <v>-8613120533</v>
      </c>
      <c r="S45" s="6">
        <f t="shared" si="3"/>
        <v>-8317320533</v>
      </c>
      <c r="U45" s="9">
        <f t="shared" si="5"/>
        <v>4.085339652872764E-3</v>
      </c>
    </row>
    <row r="46" spans="1:21" x14ac:dyDescent="0.55000000000000004">
      <c r="A46" s="6" t="s">
        <v>219</v>
      </c>
      <c r="C46" s="6">
        <v>0</v>
      </c>
      <c r="E46" s="6">
        <v>0</v>
      </c>
      <c r="G46" s="6">
        <v>0</v>
      </c>
      <c r="I46" s="6">
        <f t="shared" si="0"/>
        <v>0</v>
      </c>
      <c r="K46" s="9">
        <f t="shared" si="4"/>
        <v>0</v>
      </c>
      <c r="M46" s="6">
        <v>0</v>
      </c>
      <c r="O46" s="6">
        <v>0</v>
      </c>
      <c r="Q46" s="6">
        <v>3868322333</v>
      </c>
      <c r="S46" s="6">
        <f t="shared" si="3"/>
        <v>3868322333</v>
      </c>
      <c r="U46" s="9">
        <f t="shared" si="5"/>
        <v>-1.9000603084125696E-3</v>
      </c>
    </row>
    <row r="47" spans="1:21" x14ac:dyDescent="0.55000000000000004">
      <c r="A47" s="6" t="s">
        <v>220</v>
      </c>
      <c r="C47" s="6">
        <v>0</v>
      </c>
      <c r="E47" s="6">
        <v>0</v>
      </c>
      <c r="G47" s="6">
        <v>0</v>
      </c>
      <c r="I47" s="6">
        <f t="shared" si="0"/>
        <v>0</v>
      </c>
      <c r="K47" s="9">
        <f t="shared" si="4"/>
        <v>0</v>
      </c>
      <c r="M47" s="6">
        <v>0</v>
      </c>
      <c r="O47" s="6">
        <v>0</v>
      </c>
      <c r="Q47" s="6">
        <v>65207804190</v>
      </c>
      <c r="S47" s="6">
        <f t="shared" si="3"/>
        <v>65207804190</v>
      </c>
      <c r="U47" s="9">
        <f t="shared" si="5"/>
        <v>-3.2029068385330407E-2</v>
      </c>
    </row>
    <row r="48" spans="1:21" x14ac:dyDescent="0.55000000000000004">
      <c r="A48" s="6" t="s">
        <v>221</v>
      </c>
      <c r="C48" s="6">
        <v>0</v>
      </c>
      <c r="E48" s="6">
        <v>0</v>
      </c>
      <c r="G48" s="6">
        <v>0</v>
      </c>
      <c r="I48" s="6">
        <f t="shared" si="0"/>
        <v>0</v>
      </c>
      <c r="K48" s="9">
        <f t="shared" si="4"/>
        <v>0</v>
      </c>
      <c r="M48" s="6">
        <v>0</v>
      </c>
      <c r="O48" s="6">
        <v>0</v>
      </c>
      <c r="Q48" s="6">
        <v>5603117843</v>
      </c>
      <c r="S48" s="6">
        <f t="shared" si="3"/>
        <v>5603117843</v>
      </c>
      <c r="U48" s="9">
        <f t="shared" si="5"/>
        <v>-2.7521651249227874E-3</v>
      </c>
    </row>
    <row r="49" spans="1:21" x14ac:dyDescent="0.55000000000000004">
      <c r="A49" s="6" t="s">
        <v>222</v>
      </c>
      <c r="C49" s="6">
        <v>0</v>
      </c>
      <c r="E49" s="6">
        <v>0</v>
      </c>
      <c r="G49" s="6">
        <v>0</v>
      </c>
      <c r="I49" s="6">
        <f t="shared" si="0"/>
        <v>0</v>
      </c>
      <c r="K49" s="9">
        <f t="shared" si="4"/>
        <v>0</v>
      </c>
      <c r="M49" s="6">
        <v>0</v>
      </c>
      <c r="O49" s="6">
        <v>0</v>
      </c>
      <c r="Q49" s="6">
        <v>1119959458</v>
      </c>
      <c r="S49" s="6">
        <f t="shared" si="3"/>
        <v>1119959458</v>
      </c>
      <c r="U49" s="9">
        <f t="shared" si="5"/>
        <v>-5.5010682409362046E-4</v>
      </c>
    </row>
    <row r="50" spans="1:21" x14ac:dyDescent="0.55000000000000004">
      <c r="A50" s="6" t="s">
        <v>196</v>
      </c>
      <c r="C50" s="6">
        <v>0</v>
      </c>
      <c r="E50" s="6">
        <v>0</v>
      </c>
      <c r="G50" s="6">
        <v>0</v>
      </c>
      <c r="I50" s="6">
        <f t="shared" si="0"/>
        <v>0</v>
      </c>
      <c r="K50" s="9">
        <f t="shared" si="4"/>
        <v>0</v>
      </c>
      <c r="M50" s="6">
        <v>0</v>
      </c>
      <c r="O50" s="6">
        <v>0</v>
      </c>
      <c r="Q50" s="6">
        <v>118272281242</v>
      </c>
      <c r="S50" s="6">
        <f t="shared" si="3"/>
        <v>118272281242</v>
      </c>
      <c r="U50" s="9">
        <f t="shared" si="5"/>
        <v>-5.809352164276655E-2</v>
      </c>
    </row>
    <row r="51" spans="1:21" x14ac:dyDescent="0.55000000000000004">
      <c r="A51" s="6" t="s">
        <v>223</v>
      </c>
      <c r="C51" s="6">
        <v>0</v>
      </c>
      <c r="E51" s="6">
        <v>0</v>
      </c>
      <c r="G51" s="6">
        <v>0</v>
      </c>
      <c r="I51" s="6">
        <f t="shared" si="0"/>
        <v>0</v>
      </c>
      <c r="K51" s="9">
        <f t="shared" si="4"/>
        <v>0</v>
      </c>
      <c r="M51" s="6">
        <v>0</v>
      </c>
      <c r="O51" s="6">
        <v>0</v>
      </c>
      <c r="Q51" s="6">
        <v>5960129720</v>
      </c>
      <c r="S51" s="6">
        <f t="shared" si="3"/>
        <v>5960129720</v>
      </c>
      <c r="U51" s="9">
        <f t="shared" si="5"/>
        <v>-2.9275238563637356E-3</v>
      </c>
    </row>
    <row r="52" spans="1:21" x14ac:dyDescent="0.55000000000000004">
      <c r="A52" s="6" t="s">
        <v>224</v>
      </c>
      <c r="C52" s="6">
        <v>0</v>
      </c>
      <c r="E52" s="6">
        <v>0</v>
      </c>
      <c r="G52" s="6">
        <v>0</v>
      </c>
      <c r="I52" s="6">
        <f t="shared" si="0"/>
        <v>0</v>
      </c>
      <c r="K52" s="9">
        <f t="shared" si="4"/>
        <v>0</v>
      </c>
      <c r="M52" s="6">
        <v>0</v>
      </c>
      <c r="O52" s="6">
        <v>0</v>
      </c>
      <c r="Q52" s="6">
        <v>-12700238322</v>
      </c>
      <c r="S52" s="6">
        <f t="shared" si="3"/>
        <v>-12700238322</v>
      </c>
      <c r="U52" s="9">
        <f t="shared" si="5"/>
        <v>6.2381613179318422E-3</v>
      </c>
    </row>
    <row r="53" spans="1:21" x14ac:dyDescent="0.55000000000000004">
      <c r="A53" s="6" t="s">
        <v>225</v>
      </c>
      <c r="C53" s="6">
        <v>0</v>
      </c>
      <c r="E53" s="6">
        <v>0</v>
      </c>
      <c r="G53" s="6">
        <v>0</v>
      </c>
      <c r="I53" s="6">
        <f t="shared" si="0"/>
        <v>0</v>
      </c>
      <c r="K53" s="9">
        <f t="shared" si="4"/>
        <v>0</v>
      </c>
      <c r="M53" s="6">
        <v>0</v>
      </c>
      <c r="O53" s="6">
        <v>0</v>
      </c>
      <c r="Q53" s="6">
        <v>1205560343</v>
      </c>
      <c r="S53" s="6">
        <f t="shared" si="3"/>
        <v>1205560343</v>
      </c>
      <c r="U53" s="9">
        <f t="shared" si="5"/>
        <v>-5.9215265945898707E-4</v>
      </c>
    </row>
    <row r="54" spans="1:21" x14ac:dyDescent="0.55000000000000004">
      <c r="A54" s="6" t="s">
        <v>47</v>
      </c>
      <c r="C54" s="6">
        <v>0</v>
      </c>
      <c r="E54" s="6">
        <v>56764640072</v>
      </c>
      <c r="G54" s="6">
        <v>0</v>
      </c>
      <c r="I54" s="6">
        <f t="shared" si="0"/>
        <v>56764640072</v>
      </c>
      <c r="K54" s="9">
        <f t="shared" si="4"/>
        <v>2.6380610352510599E-2</v>
      </c>
      <c r="M54" s="6">
        <v>0</v>
      </c>
      <c r="O54" s="6">
        <v>-330492280440</v>
      </c>
      <c r="Q54" s="6">
        <v>-95745698879</v>
      </c>
      <c r="S54" s="6">
        <f t="shared" si="3"/>
        <v>-426237979319</v>
      </c>
      <c r="U54" s="9">
        <f t="shared" si="5"/>
        <v>0.20936152593414445</v>
      </c>
    </row>
    <row r="55" spans="1:21" x14ac:dyDescent="0.55000000000000004">
      <c r="A55" s="6" t="s">
        <v>226</v>
      </c>
      <c r="C55" s="6">
        <v>0</v>
      </c>
      <c r="E55" s="6">
        <v>0</v>
      </c>
      <c r="G55" s="6">
        <v>0</v>
      </c>
      <c r="I55" s="6">
        <f t="shared" si="0"/>
        <v>0</v>
      </c>
      <c r="K55" s="9">
        <f t="shared" si="4"/>
        <v>0</v>
      </c>
      <c r="M55" s="6">
        <v>0</v>
      </c>
      <c r="O55" s="6">
        <v>0</v>
      </c>
      <c r="Q55" s="6">
        <v>1048804701</v>
      </c>
      <c r="S55" s="6">
        <f t="shared" si="3"/>
        <v>1048804701</v>
      </c>
      <c r="U55" s="9">
        <f t="shared" si="5"/>
        <v>-5.1515670414702564E-4</v>
      </c>
    </row>
    <row r="56" spans="1:21" x14ac:dyDescent="0.55000000000000004">
      <c r="A56" s="6" t="s">
        <v>227</v>
      </c>
      <c r="C56" s="6">
        <v>0</v>
      </c>
      <c r="E56" s="6">
        <v>0</v>
      </c>
      <c r="G56" s="6">
        <v>0</v>
      </c>
      <c r="I56" s="6">
        <f t="shared" si="0"/>
        <v>0</v>
      </c>
      <c r="K56" s="9">
        <f t="shared" si="4"/>
        <v>0</v>
      </c>
      <c r="M56" s="6">
        <v>0</v>
      </c>
      <c r="O56" s="6">
        <v>0</v>
      </c>
      <c r="Q56" s="6">
        <v>1799689388</v>
      </c>
      <c r="S56" s="6">
        <f t="shared" si="3"/>
        <v>1799689388</v>
      </c>
      <c r="U56" s="9">
        <f t="shared" si="5"/>
        <v>-8.8397968918949152E-4</v>
      </c>
    </row>
    <row r="57" spans="1:21" x14ac:dyDescent="0.55000000000000004">
      <c r="A57" s="6" t="s">
        <v>56</v>
      </c>
      <c r="C57" s="6">
        <v>363212629</v>
      </c>
      <c r="E57" s="6">
        <v>995776784</v>
      </c>
      <c r="G57" s="6">
        <v>0</v>
      </c>
      <c r="I57" s="6">
        <f t="shared" si="0"/>
        <v>1358989413</v>
      </c>
      <c r="K57" s="9">
        <f t="shared" si="4"/>
        <v>6.3157222757101786E-4</v>
      </c>
      <c r="M57" s="6">
        <v>363212629</v>
      </c>
      <c r="O57" s="6">
        <v>380005980</v>
      </c>
      <c r="Q57" s="6">
        <v>-277175433</v>
      </c>
      <c r="S57" s="6">
        <f t="shared" si="3"/>
        <v>466043176</v>
      </c>
      <c r="U57" s="9">
        <f t="shared" si="5"/>
        <v>-2.289132250355657E-4</v>
      </c>
    </row>
    <row r="58" spans="1:21" x14ac:dyDescent="0.55000000000000004">
      <c r="A58" s="6" t="s">
        <v>229</v>
      </c>
      <c r="C58" s="6">
        <v>0</v>
      </c>
      <c r="E58" s="6">
        <v>0</v>
      </c>
      <c r="G58" s="6">
        <v>0</v>
      </c>
      <c r="I58" s="6">
        <f t="shared" si="0"/>
        <v>0</v>
      </c>
      <c r="K58" s="9">
        <f t="shared" si="4"/>
        <v>0</v>
      </c>
      <c r="M58" s="6">
        <v>0</v>
      </c>
      <c r="O58" s="6">
        <v>0</v>
      </c>
      <c r="Q58" s="6">
        <v>-20185280467</v>
      </c>
      <c r="S58" s="6">
        <f t="shared" si="3"/>
        <v>-20185280467</v>
      </c>
      <c r="U58" s="9">
        <f t="shared" si="5"/>
        <v>9.9146986543332191E-3</v>
      </c>
    </row>
    <row r="59" spans="1:21" x14ac:dyDescent="0.55000000000000004">
      <c r="A59" s="6" t="s">
        <v>33</v>
      </c>
      <c r="C59" s="6">
        <v>0</v>
      </c>
      <c r="E59" s="6">
        <v>4417229130</v>
      </c>
      <c r="G59" s="6">
        <v>0</v>
      </c>
      <c r="I59" s="6">
        <f t="shared" si="0"/>
        <v>4417229130</v>
      </c>
      <c r="K59" s="9">
        <f t="shared" si="4"/>
        <v>2.0528483994346532E-3</v>
      </c>
      <c r="M59" s="6">
        <v>0</v>
      </c>
      <c r="O59" s="6">
        <v>17345511811</v>
      </c>
      <c r="Q59" s="6">
        <v>111339472</v>
      </c>
      <c r="S59" s="6">
        <f t="shared" si="3"/>
        <v>17456851283</v>
      </c>
      <c r="U59" s="9">
        <f t="shared" si="5"/>
        <v>-8.5745362918001038E-3</v>
      </c>
    </row>
    <row r="60" spans="1:21" x14ac:dyDescent="0.55000000000000004">
      <c r="A60" s="6" t="s">
        <v>230</v>
      </c>
      <c r="C60" s="6">
        <v>0</v>
      </c>
      <c r="E60" s="6">
        <v>0</v>
      </c>
      <c r="G60" s="6">
        <v>0</v>
      </c>
      <c r="I60" s="6">
        <f t="shared" si="0"/>
        <v>0</v>
      </c>
      <c r="K60" s="9">
        <f t="shared" si="4"/>
        <v>0</v>
      </c>
      <c r="M60" s="6">
        <v>0</v>
      </c>
      <c r="O60" s="6">
        <v>0</v>
      </c>
      <c r="Q60" s="6">
        <v>-13847073</v>
      </c>
      <c r="S60" s="6">
        <f t="shared" si="3"/>
        <v>-13847073</v>
      </c>
      <c r="U60" s="9">
        <f t="shared" si="5"/>
        <v>6.8014688358679154E-6</v>
      </c>
    </row>
    <row r="61" spans="1:21" x14ac:dyDescent="0.55000000000000004">
      <c r="A61" s="6" t="s">
        <v>231</v>
      </c>
      <c r="C61" s="6">
        <v>0</v>
      </c>
      <c r="E61" s="6">
        <v>0</v>
      </c>
      <c r="G61" s="6">
        <v>0</v>
      </c>
      <c r="I61" s="6">
        <f t="shared" si="0"/>
        <v>0</v>
      </c>
      <c r="K61" s="9">
        <f t="shared" si="4"/>
        <v>0</v>
      </c>
      <c r="M61" s="6">
        <v>0</v>
      </c>
      <c r="O61" s="6">
        <v>0</v>
      </c>
      <c r="Q61" s="6">
        <v>-25635984471</v>
      </c>
      <c r="S61" s="6">
        <f t="shared" si="3"/>
        <v>-25635984471</v>
      </c>
      <c r="U61" s="9">
        <f t="shared" si="5"/>
        <v>1.259200045065844E-2</v>
      </c>
    </row>
    <row r="62" spans="1:21" x14ac:dyDescent="0.55000000000000004">
      <c r="A62" s="6" t="s">
        <v>232</v>
      </c>
      <c r="C62" s="6">
        <v>0</v>
      </c>
      <c r="E62" s="6">
        <v>0</v>
      </c>
      <c r="G62" s="6">
        <v>0</v>
      </c>
      <c r="I62" s="6">
        <f t="shared" si="0"/>
        <v>0</v>
      </c>
      <c r="K62" s="9">
        <f t="shared" si="4"/>
        <v>0</v>
      </c>
      <c r="M62" s="6">
        <v>0</v>
      </c>
      <c r="O62" s="6">
        <v>0</v>
      </c>
      <c r="Q62" s="6">
        <v>-1239698765</v>
      </c>
      <c r="S62" s="6">
        <f t="shared" si="3"/>
        <v>-1239698765</v>
      </c>
      <c r="U62" s="9">
        <f t="shared" si="5"/>
        <v>6.0892092617778799E-4</v>
      </c>
    </row>
    <row r="63" spans="1:21" x14ac:dyDescent="0.55000000000000004">
      <c r="A63" s="6" t="s">
        <v>15</v>
      </c>
      <c r="C63" s="6">
        <v>8955333076</v>
      </c>
      <c r="E63" s="6">
        <v>-6882181721</v>
      </c>
      <c r="G63" s="6">
        <v>0</v>
      </c>
      <c r="I63" s="6">
        <f t="shared" si="0"/>
        <v>2073151355</v>
      </c>
      <c r="K63" s="9">
        <f t="shared" si="4"/>
        <v>9.634694772778365E-4</v>
      </c>
      <c r="M63" s="6">
        <v>8955333076</v>
      </c>
      <c r="O63" s="6">
        <v>-234280936840</v>
      </c>
      <c r="Q63" s="6">
        <v>-27611757450</v>
      </c>
      <c r="S63" s="6">
        <f t="shared" si="3"/>
        <v>-252937361214</v>
      </c>
      <c r="U63" s="9">
        <f t="shared" si="5"/>
        <v>0.1242389333632954</v>
      </c>
    </row>
    <row r="64" spans="1:21" x14ac:dyDescent="0.55000000000000004">
      <c r="A64" s="6" t="s">
        <v>233</v>
      </c>
      <c r="C64" s="6">
        <v>0</v>
      </c>
      <c r="E64" s="6">
        <v>0</v>
      </c>
      <c r="G64" s="6">
        <v>0</v>
      </c>
      <c r="I64" s="6">
        <f t="shared" si="0"/>
        <v>0</v>
      </c>
      <c r="K64" s="9">
        <f t="shared" si="4"/>
        <v>0</v>
      </c>
      <c r="M64" s="6">
        <v>0</v>
      </c>
      <c r="O64" s="6">
        <v>0</v>
      </c>
      <c r="Q64" s="6">
        <v>-45796326726</v>
      </c>
      <c r="S64" s="6">
        <f t="shared" si="3"/>
        <v>-45796326726</v>
      </c>
      <c r="U64" s="9">
        <f t="shared" si="5"/>
        <v>2.2494449839624151E-2</v>
      </c>
    </row>
    <row r="65" spans="1:21" x14ac:dyDescent="0.55000000000000004">
      <c r="A65" s="6" t="s">
        <v>234</v>
      </c>
      <c r="C65" s="6">
        <v>0</v>
      </c>
      <c r="E65" s="6">
        <v>0</v>
      </c>
      <c r="G65" s="6">
        <v>0</v>
      </c>
      <c r="I65" s="6">
        <f t="shared" si="0"/>
        <v>0</v>
      </c>
      <c r="K65" s="9">
        <f t="shared" si="4"/>
        <v>0</v>
      </c>
      <c r="M65" s="6">
        <v>0</v>
      </c>
      <c r="O65" s="6">
        <v>0</v>
      </c>
      <c r="Q65" s="6">
        <v>2176932263</v>
      </c>
      <c r="S65" s="6">
        <f t="shared" si="3"/>
        <v>2176932263</v>
      </c>
      <c r="U65" s="9">
        <f t="shared" si="5"/>
        <v>-1.0692755750323492E-3</v>
      </c>
    </row>
    <row r="66" spans="1:21" x14ac:dyDescent="0.55000000000000004">
      <c r="A66" s="6" t="s">
        <v>37</v>
      </c>
      <c r="C66" s="6">
        <v>5634053158</v>
      </c>
      <c r="E66" s="6">
        <v>39257724389</v>
      </c>
      <c r="G66" s="6">
        <v>0</v>
      </c>
      <c r="I66" s="6">
        <f t="shared" si="0"/>
        <v>44891777547</v>
      </c>
      <c r="K66" s="9">
        <f t="shared" si="4"/>
        <v>2.0862855643880865E-2</v>
      </c>
      <c r="M66" s="6">
        <v>5634053158</v>
      </c>
      <c r="O66" s="6">
        <v>-18275226820</v>
      </c>
      <c r="Q66" s="6">
        <v>0</v>
      </c>
      <c r="S66" s="6">
        <f t="shared" ref="S66:S95" si="6">M66+O66+Q66</f>
        <v>-12641173662</v>
      </c>
      <c r="U66" s="9">
        <f t="shared" si="5"/>
        <v>6.2091496672897796E-3</v>
      </c>
    </row>
    <row r="67" spans="1:21" x14ac:dyDescent="0.55000000000000004">
      <c r="A67" s="6" t="s">
        <v>36</v>
      </c>
      <c r="C67" s="6">
        <v>0</v>
      </c>
      <c r="E67" s="6">
        <v>157127847463</v>
      </c>
      <c r="G67" s="6">
        <v>0</v>
      </c>
      <c r="I67" s="6">
        <f t="shared" si="0"/>
        <v>157127847463</v>
      </c>
      <c r="K67" s="9">
        <f t="shared" si="4"/>
        <v>7.3023074121362566E-2</v>
      </c>
      <c r="M67" s="6">
        <v>90174748300</v>
      </c>
      <c r="O67" s="6">
        <v>-249088645191</v>
      </c>
      <c r="Q67" s="6">
        <v>0</v>
      </c>
      <c r="S67" s="6">
        <f t="shared" si="6"/>
        <v>-158913896891</v>
      </c>
      <c r="U67" s="9">
        <f t="shared" si="5"/>
        <v>7.805605684973739E-2</v>
      </c>
    </row>
    <row r="68" spans="1:21" x14ac:dyDescent="0.55000000000000004">
      <c r="A68" s="6" t="s">
        <v>38</v>
      </c>
      <c r="C68" s="6">
        <v>36097912742</v>
      </c>
      <c r="E68" s="6">
        <v>33693644785</v>
      </c>
      <c r="G68" s="6">
        <v>0</v>
      </c>
      <c r="I68" s="6">
        <f t="shared" si="0"/>
        <v>69791557527</v>
      </c>
      <c r="K68" s="9">
        <f t="shared" si="4"/>
        <v>3.2434696717521978E-2</v>
      </c>
      <c r="M68" s="6">
        <v>36097912742</v>
      </c>
      <c r="O68" s="6">
        <v>-44576064217</v>
      </c>
      <c r="Q68" s="6">
        <v>0</v>
      </c>
      <c r="S68" s="6">
        <f t="shared" si="6"/>
        <v>-8478151475</v>
      </c>
      <c r="U68" s="9">
        <f t="shared" si="5"/>
        <v>4.1643373327330691E-3</v>
      </c>
    </row>
    <row r="69" spans="1:21" x14ac:dyDescent="0.55000000000000004">
      <c r="A69" s="6" t="s">
        <v>39</v>
      </c>
      <c r="C69" s="6">
        <v>0</v>
      </c>
      <c r="E69" s="6">
        <v>64925981160</v>
      </c>
      <c r="G69" s="6">
        <v>0</v>
      </c>
      <c r="I69" s="6">
        <f t="shared" si="0"/>
        <v>64925981160</v>
      </c>
      <c r="K69" s="9">
        <f t="shared" si="4"/>
        <v>3.0173484911802721E-2</v>
      </c>
      <c r="M69" s="6">
        <v>15239311200</v>
      </c>
      <c r="O69" s="6">
        <v>33643540504</v>
      </c>
      <c r="Q69" s="6">
        <v>0</v>
      </c>
      <c r="S69" s="6">
        <f t="shared" si="6"/>
        <v>48882851704</v>
      </c>
      <c r="U69" s="9">
        <f t="shared" si="5"/>
        <v>-2.4010503336922454E-2</v>
      </c>
    </row>
    <row r="70" spans="1:21" x14ac:dyDescent="0.55000000000000004">
      <c r="A70" s="6" t="s">
        <v>51</v>
      </c>
      <c r="C70" s="6">
        <v>0</v>
      </c>
      <c r="E70" s="6">
        <v>22690803600</v>
      </c>
      <c r="G70" s="6">
        <v>0</v>
      </c>
      <c r="I70" s="6">
        <f t="shared" si="0"/>
        <v>22690803600</v>
      </c>
      <c r="K70" s="9">
        <f t="shared" si="4"/>
        <v>1.054524872522202E-2</v>
      </c>
      <c r="M70" s="6">
        <v>14404539653</v>
      </c>
      <c r="O70" s="6">
        <v>-107973074411</v>
      </c>
      <c r="Q70" s="6">
        <v>0</v>
      </c>
      <c r="S70" s="6">
        <f t="shared" si="6"/>
        <v>-93568534758</v>
      </c>
      <c r="U70" s="9">
        <f t="shared" si="5"/>
        <v>4.5959422122954133E-2</v>
      </c>
    </row>
    <row r="71" spans="1:21" x14ac:dyDescent="0.55000000000000004">
      <c r="A71" s="6" t="s">
        <v>27</v>
      </c>
      <c r="C71" s="6">
        <v>45887374320</v>
      </c>
      <c r="E71" s="6">
        <v>31494916098</v>
      </c>
      <c r="G71" s="6">
        <v>0</v>
      </c>
      <c r="I71" s="6">
        <f t="shared" si="0"/>
        <v>77382290418</v>
      </c>
      <c r="K71" s="9">
        <f t="shared" si="4"/>
        <v>3.5962388717919826E-2</v>
      </c>
      <c r="M71" s="6">
        <v>45887374320</v>
      </c>
      <c r="O71" s="6">
        <v>-103588495208</v>
      </c>
      <c r="Q71" s="6">
        <v>0</v>
      </c>
      <c r="S71" s="6">
        <f t="shared" si="6"/>
        <v>-57701120888</v>
      </c>
      <c r="U71" s="9">
        <f t="shared" si="5"/>
        <v>2.8341901246160775E-2</v>
      </c>
    </row>
    <row r="72" spans="1:21" x14ac:dyDescent="0.55000000000000004">
      <c r="A72" s="6" t="s">
        <v>46</v>
      </c>
      <c r="C72" s="6">
        <v>17877402732</v>
      </c>
      <c r="E72" s="6">
        <v>-236135632</v>
      </c>
      <c r="G72" s="6">
        <v>0</v>
      </c>
      <c r="I72" s="6">
        <f t="shared" ref="I72:I95" si="7">C72+E72+G72</f>
        <v>17641267100</v>
      </c>
      <c r="K72" s="9">
        <f t="shared" ref="K72:K95" si="8">I72/$I$98</f>
        <v>8.198543898091654E-3</v>
      </c>
      <c r="M72" s="6">
        <v>17877402732</v>
      </c>
      <c r="O72" s="6">
        <v>-9741392379</v>
      </c>
      <c r="Q72" s="6">
        <v>0</v>
      </c>
      <c r="S72" s="6">
        <f t="shared" si="6"/>
        <v>8136010353</v>
      </c>
      <c r="U72" s="9">
        <f t="shared" ref="U72:U95" si="9">S72/$S$98</f>
        <v>-3.9962828869486147E-3</v>
      </c>
    </row>
    <row r="73" spans="1:21" x14ac:dyDescent="0.55000000000000004">
      <c r="A73" s="6" t="s">
        <v>50</v>
      </c>
      <c r="C73" s="6">
        <v>0</v>
      </c>
      <c r="E73" s="6">
        <v>269686317851</v>
      </c>
      <c r="G73" s="6">
        <v>0</v>
      </c>
      <c r="I73" s="6">
        <f t="shared" si="7"/>
        <v>269686317851</v>
      </c>
      <c r="K73" s="9">
        <f t="shared" si="8"/>
        <v>0.12533312392374144</v>
      </c>
      <c r="M73" s="6">
        <v>53875988750</v>
      </c>
      <c r="O73" s="6">
        <v>66042490146</v>
      </c>
      <c r="Q73" s="6">
        <v>0</v>
      </c>
      <c r="S73" s="6">
        <f t="shared" si="6"/>
        <v>119918478896</v>
      </c>
      <c r="U73" s="9">
        <f t="shared" si="9"/>
        <v>-5.8902108557947822E-2</v>
      </c>
    </row>
    <row r="74" spans="1:21" x14ac:dyDescent="0.55000000000000004">
      <c r="A74" s="6" t="s">
        <v>20</v>
      </c>
      <c r="C74" s="6">
        <v>0</v>
      </c>
      <c r="E74" s="6">
        <v>85731164516</v>
      </c>
      <c r="G74" s="6">
        <v>0</v>
      </c>
      <c r="I74" s="6">
        <f t="shared" si="7"/>
        <v>85731164516</v>
      </c>
      <c r="K74" s="9">
        <f t="shared" si="8"/>
        <v>3.9842416745617074E-2</v>
      </c>
      <c r="M74" s="6">
        <v>26092320800</v>
      </c>
      <c r="O74" s="6">
        <v>72164228827</v>
      </c>
      <c r="Q74" s="6">
        <v>0</v>
      </c>
      <c r="S74" s="6">
        <f t="shared" si="6"/>
        <v>98256549627</v>
      </c>
      <c r="U74" s="9">
        <f t="shared" si="9"/>
        <v>-4.826210277131851E-2</v>
      </c>
    </row>
    <row r="75" spans="1:21" x14ac:dyDescent="0.55000000000000004">
      <c r="A75" s="6" t="s">
        <v>22</v>
      </c>
      <c r="C75" s="6">
        <v>42544283474</v>
      </c>
      <c r="E75" s="6">
        <v>-20723260525</v>
      </c>
      <c r="G75" s="6">
        <v>0</v>
      </c>
      <c r="I75" s="6">
        <f t="shared" si="7"/>
        <v>21821022949</v>
      </c>
      <c r="K75" s="9">
        <f t="shared" si="8"/>
        <v>1.0141029753392369E-2</v>
      </c>
      <c r="M75" s="6">
        <v>42544283474</v>
      </c>
      <c r="O75" s="6">
        <v>3403613185</v>
      </c>
      <c r="Q75" s="6">
        <v>0</v>
      </c>
      <c r="S75" s="6">
        <f t="shared" si="6"/>
        <v>45947896659</v>
      </c>
      <c r="U75" s="9">
        <f t="shared" si="9"/>
        <v>-2.2568898654601446E-2</v>
      </c>
    </row>
    <row r="76" spans="1:21" x14ac:dyDescent="0.55000000000000004">
      <c r="A76" s="6" t="s">
        <v>24</v>
      </c>
      <c r="C76" s="6">
        <v>0</v>
      </c>
      <c r="E76" s="6">
        <v>104661270492</v>
      </c>
      <c r="G76" s="6">
        <v>0</v>
      </c>
      <c r="I76" s="6">
        <f t="shared" si="7"/>
        <v>104661270492</v>
      </c>
      <c r="K76" s="9">
        <f t="shared" si="8"/>
        <v>4.8639931343633855E-2</v>
      </c>
      <c r="M76" s="6">
        <v>51855192909</v>
      </c>
      <c r="O76" s="6">
        <v>115608532522</v>
      </c>
      <c r="Q76" s="6">
        <v>0</v>
      </c>
      <c r="S76" s="6">
        <f t="shared" si="6"/>
        <v>167463725431</v>
      </c>
      <c r="U76" s="9">
        <f t="shared" si="9"/>
        <v>-8.2255600852056437E-2</v>
      </c>
    </row>
    <row r="77" spans="1:21" x14ac:dyDescent="0.55000000000000004">
      <c r="A77" s="6" t="s">
        <v>48</v>
      </c>
      <c r="C77" s="6">
        <v>37159642212</v>
      </c>
      <c r="E77" s="6">
        <v>37166245684</v>
      </c>
      <c r="G77" s="6">
        <v>0</v>
      </c>
      <c r="I77" s="6">
        <f t="shared" si="7"/>
        <v>74325887896</v>
      </c>
      <c r="K77" s="9">
        <f t="shared" si="8"/>
        <v>3.4541966357960488E-2</v>
      </c>
      <c r="M77" s="6">
        <v>37159642212</v>
      </c>
      <c r="O77" s="6">
        <v>-56482208590</v>
      </c>
      <c r="Q77" s="6">
        <v>0</v>
      </c>
      <c r="S77" s="6">
        <f t="shared" si="6"/>
        <v>-19322566378</v>
      </c>
      <c r="U77" s="9">
        <f t="shared" si="9"/>
        <v>9.4909467906290502E-3</v>
      </c>
    </row>
    <row r="78" spans="1:21" x14ac:dyDescent="0.55000000000000004">
      <c r="A78" s="6" t="s">
        <v>28</v>
      </c>
      <c r="C78" s="6">
        <v>0</v>
      </c>
      <c r="E78" s="6">
        <v>13205336682</v>
      </c>
      <c r="G78" s="6">
        <v>0</v>
      </c>
      <c r="I78" s="6">
        <f t="shared" si="7"/>
        <v>13205336682</v>
      </c>
      <c r="K78" s="9">
        <f t="shared" si="8"/>
        <v>6.1370043241654104E-3</v>
      </c>
      <c r="M78" s="6">
        <v>2340319483</v>
      </c>
      <c r="O78" s="6">
        <v>-2410217654</v>
      </c>
      <c r="Q78" s="6">
        <v>0</v>
      </c>
      <c r="S78" s="6">
        <f t="shared" si="6"/>
        <v>-69898171</v>
      </c>
      <c r="U78" s="9">
        <f t="shared" si="9"/>
        <v>3.4332904270864063E-5</v>
      </c>
    </row>
    <row r="79" spans="1:21" x14ac:dyDescent="0.55000000000000004">
      <c r="A79" s="6" t="s">
        <v>55</v>
      </c>
      <c r="C79" s="6">
        <v>0</v>
      </c>
      <c r="E79" s="6">
        <v>42530242137</v>
      </c>
      <c r="G79" s="6">
        <v>0</v>
      </c>
      <c r="I79" s="6">
        <f t="shared" si="7"/>
        <v>42530242137</v>
      </c>
      <c r="K79" s="9">
        <f t="shared" si="8"/>
        <v>1.9765363518398398E-2</v>
      </c>
      <c r="M79" s="6">
        <v>34669627570</v>
      </c>
      <c r="O79" s="6">
        <v>-264926806109</v>
      </c>
      <c r="Q79" s="6">
        <v>0</v>
      </c>
      <c r="S79" s="6">
        <f t="shared" si="6"/>
        <v>-230257178539</v>
      </c>
      <c r="U79" s="9">
        <f t="shared" si="9"/>
        <v>0.11309877719774301</v>
      </c>
    </row>
    <row r="80" spans="1:21" x14ac:dyDescent="0.55000000000000004">
      <c r="A80" s="6" t="s">
        <v>42</v>
      </c>
      <c r="C80" s="6">
        <v>7634765662</v>
      </c>
      <c r="E80" s="6">
        <v>1900028421</v>
      </c>
      <c r="G80" s="6">
        <v>0</v>
      </c>
      <c r="I80" s="6">
        <f t="shared" si="7"/>
        <v>9534794083</v>
      </c>
      <c r="K80" s="9">
        <f t="shared" si="8"/>
        <v>4.4311685439386642E-3</v>
      </c>
      <c r="M80" s="6">
        <v>7634765662</v>
      </c>
      <c r="O80" s="6">
        <v>21799440787</v>
      </c>
      <c r="Q80" s="6">
        <v>0</v>
      </c>
      <c r="S80" s="6">
        <f t="shared" si="6"/>
        <v>29434206449</v>
      </c>
      <c r="U80" s="9">
        <f t="shared" si="9"/>
        <v>-1.4457628545135562E-2</v>
      </c>
    </row>
    <row r="81" spans="1:21" x14ac:dyDescent="0.55000000000000004">
      <c r="A81" s="6" t="s">
        <v>60</v>
      </c>
      <c r="C81" s="6">
        <v>2299878954</v>
      </c>
      <c r="E81" s="6">
        <v>-2447818248</v>
      </c>
      <c r="G81" s="6">
        <v>0</v>
      </c>
      <c r="I81" s="6">
        <f t="shared" si="7"/>
        <v>-147939294</v>
      </c>
      <c r="K81" s="9">
        <f t="shared" si="8"/>
        <v>-6.8752816293546587E-5</v>
      </c>
      <c r="M81" s="6">
        <v>2299878954</v>
      </c>
      <c r="O81" s="6">
        <v>-2447818248</v>
      </c>
      <c r="Q81" s="6">
        <v>0</v>
      </c>
      <c r="S81" s="6">
        <f t="shared" si="6"/>
        <v>-147939294</v>
      </c>
      <c r="U81" s="9">
        <f t="shared" si="9"/>
        <v>7.2665501058693149E-5</v>
      </c>
    </row>
    <row r="82" spans="1:21" x14ac:dyDescent="0.55000000000000004">
      <c r="A82" s="6" t="s">
        <v>62</v>
      </c>
      <c r="C82" s="6">
        <v>0</v>
      </c>
      <c r="E82" s="6">
        <v>32709443098</v>
      </c>
      <c r="G82" s="6">
        <v>0</v>
      </c>
      <c r="I82" s="6">
        <f t="shared" si="7"/>
        <v>32709443098</v>
      </c>
      <c r="K82" s="9">
        <f t="shared" si="8"/>
        <v>1.5201277980825089E-2</v>
      </c>
      <c r="M82" s="6">
        <v>0</v>
      </c>
      <c r="O82" s="6">
        <v>32709443098</v>
      </c>
      <c r="Q82" s="6">
        <v>0</v>
      </c>
      <c r="S82" s="6">
        <f t="shared" si="6"/>
        <v>32709443098</v>
      </c>
      <c r="U82" s="9">
        <f t="shared" si="9"/>
        <v>-1.6066374306659744E-2</v>
      </c>
    </row>
    <row r="83" spans="1:21" x14ac:dyDescent="0.55000000000000004">
      <c r="A83" s="6" t="s">
        <v>61</v>
      </c>
      <c r="C83" s="6">
        <v>0</v>
      </c>
      <c r="E83" s="6">
        <v>16685272610</v>
      </c>
      <c r="G83" s="6">
        <v>0</v>
      </c>
      <c r="I83" s="6">
        <f t="shared" si="7"/>
        <v>16685272610</v>
      </c>
      <c r="K83" s="9">
        <f t="shared" si="8"/>
        <v>7.7542581929793079E-3</v>
      </c>
      <c r="M83" s="6">
        <v>0</v>
      </c>
      <c r="O83" s="6">
        <v>16685272610</v>
      </c>
      <c r="Q83" s="6">
        <v>0</v>
      </c>
      <c r="S83" s="6">
        <f t="shared" si="6"/>
        <v>16685272610</v>
      </c>
      <c r="U83" s="9">
        <f t="shared" si="9"/>
        <v>-8.1955487397860557E-3</v>
      </c>
    </row>
    <row r="84" spans="1:21" x14ac:dyDescent="0.55000000000000004">
      <c r="A84" s="6" t="s">
        <v>31</v>
      </c>
      <c r="C84" s="6">
        <v>0</v>
      </c>
      <c r="E84" s="6">
        <v>-9218891979</v>
      </c>
      <c r="G84" s="6">
        <v>0</v>
      </c>
      <c r="I84" s="6">
        <f t="shared" si="7"/>
        <v>-9218891979</v>
      </c>
      <c r="K84" s="9">
        <f t="shared" si="8"/>
        <v>-4.2843572490094293E-3</v>
      </c>
      <c r="M84" s="6">
        <v>0</v>
      </c>
      <c r="O84" s="6">
        <v>-56645514506</v>
      </c>
      <c r="Q84" s="6">
        <v>0</v>
      </c>
      <c r="S84" s="6">
        <f t="shared" si="6"/>
        <v>-56645514506</v>
      </c>
      <c r="U84" s="9">
        <f t="shared" si="9"/>
        <v>2.7823403661139282E-2</v>
      </c>
    </row>
    <row r="85" spans="1:21" x14ac:dyDescent="0.55000000000000004">
      <c r="A85" s="6" t="s">
        <v>30</v>
      </c>
      <c r="C85" s="6">
        <v>0</v>
      </c>
      <c r="E85" s="6">
        <v>29832577623</v>
      </c>
      <c r="G85" s="6">
        <v>0</v>
      </c>
      <c r="I85" s="6">
        <f t="shared" si="7"/>
        <v>29832577623</v>
      </c>
      <c r="K85" s="9">
        <f t="shared" si="8"/>
        <v>1.3864293071975101E-2</v>
      </c>
      <c r="M85" s="6">
        <v>0</v>
      </c>
      <c r="O85" s="6">
        <v>-40491312943</v>
      </c>
      <c r="Q85" s="6">
        <v>0</v>
      </c>
      <c r="S85" s="6">
        <f t="shared" si="6"/>
        <v>-40491312943</v>
      </c>
      <c r="U85" s="9">
        <f t="shared" si="9"/>
        <v>1.9888708834364464E-2</v>
      </c>
    </row>
    <row r="86" spans="1:21" x14ac:dyDescent="0.55000000000000004">
      <c r="A86" s="6" t="s">
        <v>29</v>
      </c>
      <c r="C86" s="6">
        <v>0</v>
      </c>
      <c r="E86" s="6">
        <v>-1011197362</v>
      </c>
      <c r="G86" s="6">
        <v>0</v>
      </c>
      <c r="I86" s="6">
        <f t="shared" si="7"/>
        <v>-1011197362</v>
      </c>
      <c r="K86" s="9">
        <f t="shared" si="8"/>
        <v>-4.6994050455658468E-4</v>
      </c>
      <c r="M86" s="6">
        <v>0</v>
      </c>
      <c r="O86" s="6">
        <v>-7673845268</v>
      </c>
      <c r="Q86" s="6">
        <v>0</v>
      </c>
      <c r="S86" s="6">
        <f t="shared" si="6"/>
        <v>-7673845268</v>
      </c>
      <c r="U86" s="9">
        <f t="shared" si="9"/>
        <v>3.7692745204401298E-3</v>
      </c>
    </row>
    <row r="87" spans="1:21" x14ac:dyDescent="0.55000000000000004">
      <c r="A87" s="6" t="s">
        <v>32</v>
      </c>
      <c r="C87" s="6">
        <v>0</v>
      </c>
      <c r="E87" s="6">
        <v>18181174500</v>
      </c>
      <c r="G87" s="6">
        <v>0</v>
      </c>
      <c r="I87" s="6">
        <f t="shared" si="7"/>
        <v>18181174500</v>
      </c>
      <c r="K87" s="9">
        <f t="shared" si="8"/>
        <v>8.4494586705234215E-3</v>
      </c>
      <c r="M87" s="6">
        <v>0</v>
      </c>
      <c r="O87" s="6">
        <v>12430522863</v>
      </c>
      <c r="Q87" s="6">
        <v>0</v>
      </c>
      <c r="S87" s="6">
        <f t="shared" si="6"/>
        <v>12430522863</v>
      </c>
      <c r="U87" s="9">
        <f t="shared" si="9"/>
        <v>-6.1056812415330019E-3</v>
      </c>
    </row>
    <row r="88" spans="1:21" x14ac:dyDescent="0.55000000000000004">
      <c r="A88" s="6" t="s">
        <v>63</v>
      </c>
      <c r="C88" s="6">
        <v>0</v>
      </c>
      <c r="E88" s="6">
        <v>1931189250</v>
      </c>
      <c r="G88" s="6">
        <v>0</v>
      </c>
      <c r="I88" s="6">
        <f t="shared" si="7"/>
        <v>1931189250</v>
      </c>
      <c r="K88" s="9">
        <f t="shared" si="8"/>
        <v>8.9749447995420342E-4</v>
      </c>
      <c r="M88" s="6">
        <v>0</v>
      </c>
      <c r="O88" s="6">
        <v>1931189250</v>
      </c>
      <c r="Q88" s="6">
        <v>0</v>
      </c>
      <c r="S88" s="6">
        <f t="shared" si="6"/>
        <v>1931189250</v>
      </c>
      <c r="U88" s="9">
        <f t="shared" si="9"/>
        <v>-9.4857039462694617E-4</v>
      </c>
    </row>
    <row r="89" spans="1:21" x14ac:dyDescent="0.55000000000000004">
      <c r="A89" s="6" t="s">
        <v>59</v>
      </c>
      <c r="C89" s="6">
        <v>0</v>
      </c>
      <c r="E89" s="6">
        <v>-1771876272</v>
      </c>
      <c r="G89" s="6">
        <v>0</v>
      </c>
      <c r="I89" s="6">
        <f t="shared" si="7"/>
        <v>-1771876272</v>
      </c>
      <c r="K89" s="9">
        <f t="shared" si="8"/>
        <v>-8.234558955223227E-4</v>
      </c>
      <c r="M89" s="6">
        <v>0</v>
      </c>
      <c r="O89" s="6">
        <v>-1771876272</v>
      </c>
      <c r="Q89" s="6">
        <v>0</v>
      </c>
      <c r="S89" s="6">
        <f t="shared" si="6"/>
        <v>-1771876272</v>
      </c>
      <c r="U89" s="9">
        <f t="shared" si="9"/>
        <v>8.7031831528741285E-4</v>
      </c>
    </row>
    <row r="90" spans="1:21" x14ac:dyDescent="0.55000000000000004">
      <c r="A90" s="6" t="s">
        <v>64</v>
      </c>
      <c r="C90" s="6">
        <v>0</v>
      </c>
      <c r="E90" s="6">
        <v>17741296472</v>
      </c>
      <c r="G90" s="6">
        <v>0</v>
      </c>
      <c r="I90" s="6">
        <f t="shared" si="7"/>
        <v>17741296472</v>
      </c>
      <c r="K90" s="9">
        <f t="shared" si="8"/>
        <v>8.245031216309321E-3</v>
      </c>
      <c r="M90" s="6">
        <v>0</v>
      </c>
      <c r="O90" s="6">
        <v>17741296472</v>
      </c>
      <c r="Q90" s="6">
        <v>0</v>
      </c>
      <c r="S90" s="6">
        <f t="shared" si="6"/>
        <v>17741296472</v>
      </c>
      <c r="U90" s="9">
        <f t="shared" si="9"/>
        <v>-8.7142513845490221E-3</v>
      </c>
    </row>
    <row r="91" spans="1:21" x14ac:dyDescent="0.55000000000000004">
      <c r="A91" s="6" t="s">
        <v>58</v>
      </c>
      <c r="C91" s="6">
        <v>0</v>
      </c>
      <c r="E91" s="6">
        <v>36040439</v>
      </c>
      <c r="G91" s="6">
        <v>0</v>
      </c>
      <c r="I91" s="6">
        <f t="shared" si="7"/>
        <v>36040439</v>
      </c>
      <c r="K91" s="9">
        <f t="shared" si="8"/>
        <v>1.6749313956478472E-5</v>
      </c>
      <c r="M91" s="6">
        <v>0</v>
      </c>
      <c r="O91" s="6">
        <v>36040439</v>
      </c>
      <c r="Q91" s="6">
        <v>0</v>
      </c>
      <c r="S91" s="6">
        <f t="shared" si="6"/>
        <v>36040439</v>
      </c>
      <c r="U91" s="9">
        <f t="shared" si="9"/>
        <v>-1.7702508153853063E-5</v>
      </c>
    </row>
    <row r="92" spans="1:21" x14ac:dyDescent="0.55000000000000004">
      <c r="A92" s="14" t="s">
        <v>260</v>
      </c>
      <c r="C92" s="6">
        <v>0</v>
      </c>
      <c r="E92" s="6">
        <v>0</v>
      </c>
      <c r="G92" s="6">
        <v>0</v>
      </c>
      <c r="I92" s="6">
        <v>0</v>
      </c>
      <c r="K92" s="9">
        <f t="shared" si="8"/>
        <v>0</v>
      </c>
      <c r="M92" s="6">
        <v>293381400</v>
      </c>
      <c r="O92" s="6">
        <v>0</v>
      </c>
      <c r="Q92" s="6">
        <v>0</v>
      </c>
      <c r="S92" s="6">
        <f t="shared" si="6"/>
        <v>293381400</v>
      </c>
      <c r="U92" s="9">
        <f t="shared" si="9"/>
        <v>-1.441044218603671E-4</v>
      </c>
    </row>
    <row r="93" spans="1:21" x14ac:dyDescent="0.55000000000000004">
      <c r="A93" s="14" t="s">
        <v>263</v>
      </c>
      <c r="C93" s="6">
        <v>14766805</v>
      </c>
      <c r="E93" s="6">
        <v>0</v>
      </c>
      <c r="G93" s="6">
        <v>0</v>
      </c>
      <c r="I93" s="6">
        <f t="shared" si="7"/>
        <v>14766805</v>
      </c>
      <c r="K93" s="9">
        <f t="shared" si="8"/>
        <v>6.8626759257592856E-6</v>
      </c>
      <c r="M93" s="5">
        <v>14766805</v>
      </c>
      <c r="O93" s="5">
        <v>0</v>
      </c>
      <c r="Q93" s="6">
        <v>0</v>
      </c>
      <c r="S93" s="6">
        <f t="shared" si="6"/>
        <v>14766805</v>
      </c>
      <c r="U93" s="9">
        <f t="shared" si="9"/>
        <v>-7.2532270186514156E-6</v>
      </c>
    </row>
    <row r="94" spans="1:21" x14ac:dyDescent="0.55000000000000004">
      <c r="A94" s="14" t="s">
        <v>53</v>
      </c>
      <c r="C94" s="5">
        <v>2461134</v>
      </c>
      <c r="E94" s="6">
        <v>0</v>
      </c>
      <c r="G94" s="6">
        <v>0</v>
      </c>
      <c r="I94" s="6">
        <f t="shared" si="7"/>
        <v>2461134</v>
      </c>
      <c r="K94" s="9">
        <f t="shared" si="8"/>
        <v>1.1437792435037677E-6</v>
      </c>
      <c r="M94" s="5">
        <v>2461134</v>
      </c>
      <c r="O94" s="5">
        <v>0</v>
      </c>
      <c r="Q94" s="6">
        <v>0</v>
      </c>
      <c r="S94" s="6">
        <f t="shared" si="6"/>
        <v>2461134</v>
      </c>
      <c r="U94" s="9">
        <f t="shared" si="9"/>
        <v>-1.2088710879111379E-6</v>
      </c>
    </row>
    <row r="95" spans="1:21" x14ac:dyDescent="0.55000000000000004">
      <c r="A95" s="14" t="s">
        <v>264</v>
      </c>
      <c r="C95" s="5">
        <v>2362689</v>
      </c>
      <c r="E95" s="6">
        <v>0</v>
      </c>
      <c r="G95" s="6">
        <v>0</v>
      </c>
      <c r="I95" s="6">
        <f t="shared" si="7"/>
        <v>2362689</v>
      </c>
      <c r="K95" s="9">
        <f t="shared" si="8"/>
        <v>1.0980282410688216E-6</v>
      </c>
      <c r="M95" s="5">
        <v>2362689</v>
      </c>
      <c r="O95" s="5">
        <v>0</v>
      </c>
      <c r="Q95" s="6">
        <v>0</v>
      </c>
      <c r="S95" s="6">
        <f t="shared" si="6"/>
        <v>2362689</v>
      </c>
      <c r="U95" s="9">
        <f t="shared" si="9"/>
        <v>-1.1605164212211439E-6</v>
      </c>
    </row>
    <row r="96" spans="1:21" x14ac:dyDescent="0.55000000000000004">
      <c r="A96" s="14" t="s">
        <v>258</v>
      </c>
      <c r="C96" s="6">
        <v>0</v>
      </c>
      <c r="E96" s="6">
        <v>0</v>
      </c>
      <c r="G96" s="6">
        <v>0</v>
      </c>
      <c r="I96" s="6">
        <v>0</v>
      </c>
      <c r="K96" s="9">
        <f t="shared" ref="K96:K97" si="10">I96/$I$98</f>
        <v>0</v>
      </c>
      <c r="M96" s="5">
        <v>20126</v>
      </c>
      <c r="O96" s="5">
        <v>0</v>
      </c>
      <c r="Q96" s="6">
        <v>0</v>
      </c>
      <c r="S96" s="6">
        <f t="shared" ref="S96:S97" si="11">M96+O96+Q96</f>
        <v>20126</v>
      </c>
      <c r="U96" s="9">
        <f t="shared" ref="U96:U97" si="12">S96/$S$98</f>
        <v>-9.8855810026189403E-9</v>
      </c>
    </row>
    <row r="97" spans="1:21" x14ac:dyDescent="0.55000000000000004">
      <c r="A97" s="14" t="s">
        <v>259</v>
      </c>
      <c r="C97" s="6">
        <v>0</v>
      </c>
      <c r="E97" s="6">
        <v>0</v>
      </c>
      <c r="G97" s="6">
        <v>0</v>
      </c>
      <c r="I97" s="6">
        <v>0</v>
      </c>
      <c r="K97" s="9">
        <f t="shared" si="10"/>
        <v>0</v>
      </c>
      <c r="M97" s="5">
        <v>1079</v>
      </c>
      <c r="O97" s="5">
        <v>0</v>
      </c>
      <c r="Q97" s="6">
        <v>0</v>
      </c>
      <c r="S97" s="6">
        <f t="shared" si="11"/>
        <v>1079</v>
      </c>
      <c r="U97" s="9">
        <f t="shared" si="12"/>
        <v>-5.2998816962266901E-10</v>
      </c>
    </row>
    <row r="98" spans="1:21" ht="24.75" thickBot="1" x14ac:dyDescent="0.6">
      <c r="C98" s="7">
        <f>SUM(C8:C97)</f>
        <v>560694042751</v>
      </c>
      <c r="E98" s="7">
        <f>SUM(E8:E97)</f>
        <v>1683610434713</v>
      </c>
      <c r="G98" s="7">
        <f>SUM(G8:G97)</f>
        <v>-92548346219</v>
      </c>
      <c r="I98" s="7">
        <f>SUM(I8:I97)</f>
        <v>2151756131245</v>
      </c>
      <c r="K98" s="10">
        <f>SUM(K8:K97)</f>
        <v>0.99999999999999978</v>
      </c>
      <c r="M98" s="7">
        <f>SUM(M8:M97)</f>
        <v>879311542127</v>
      </c>
      <c r="O98" s="7">
        <f>SUM(O8:O97)</f>
        <v>-2252166956495</v>
      </c>
      <c r="Q98" s="7">
        <f>SUM(Q8:Q97)</f>
        <v>-663039086387</v>
      </c>
      <c r="S98" s="7">
        <f>SUM(S8:S97)</f>
        <v>-2035894500755</v>
      </c>
      <c r="U98" s="10">
        <f>SUM(U8:U97)</f>
        <v>1.0000000000000004</v>
      </c>
    </row>
    <row r="99" spans="1:21" ht="24.75" thickTop="1" x14ac:dyDescent="0.55000000000000004"/>
    <row r="102" spans="1:21" x14ac:dyDescent="0.55000000000000004">
      <c r="G102" s="5"/>
    </row>
    <row r="103" spans="1:21" x14ac:dyDescent="0.55000000000000004">
      <c r="G103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5"/>
  <sheetViews>
    <sheetView rightToLeft="1" topLeftCell="A22" workbookViewId="0">
      <selection activeCell="O38" sqref="O38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 x14ac:dyDescent="0.55000000000000004">
      <c r="A3" s="24" t="s">
        <v>146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 x14ac:dyDescent="0.55000000000000004">
      <c r="A6" s="23" t="s">
        <v>150</v>
      </c>
      <c r="C6" s="22" t="s">
        <v>148</v>
      </c>
      <c r="D6" s="22" t="s">
        <v>148</v>
      </c>
      <c r="E6" s="22" t="s">
        <v>148</v>
      </c>
      <c r="F6" s="22" t="s">
        <v>148</v>
      </c>
      <c r="G6" s="22" t="s">
        <v>148</v>
      </c>
      <c r="H6" s="22" t="s">
        <v>148</v>
      </c>
      <c r="I6" s="22" t="s">
        <v>148</v>
      </c>
      <c r="K6" s="22" t="s">
        <v>149</v>
      </c>
      <c r="L6" s="22" t="s">
        <v>149</v>
      </c>
      <c r="M6" s="22" t="s">
        <v>149</v>
      </c>
      <c r="N6" s="22" t="s">
        <v>149</v>
      </c>
      <c r="O6" s="22" t="s">
        <v>149</v>
      </c>
      <c r="P6" s="22" t="s">
        <v>149</v>
      </c>
      <c r="Q6" s="22" t="s">
        <v>149</v>
      </c>
    </row>
    <row r="7" spans="1:17" ht="24.75" x14ac:dyDescent="0.55000000000000004">
      <c r="A7" s="22" t="s">
        <v>150</v>
      </c>
      <c r="C7" s="22" t="s">
        <v>245</v>
      </c>
      <c r="E7" s="22" t="s">
        <v>242</v>
      </c>
      <c r="G7" s="22" t="s">
        <v>243</v>
      </c>
      <c r="I7" s="22" t="s">
        <v>246</v>
      </c>
      <c r="K7" s="22" t="s">
        <v>245</v>
      </c>
      <c r="M7" s="22" t="s">
        <v>242</v>
      </c>
      <c r="O7" s="22" t="s">
        <v>243</v>
      </c>
      <c r="Q7" s="22" t="s">
        <v>246</v>
      </c>
    </row>
    <row r="8" spans="1:17" x14ac:dyDescent="0.55000000000000004">
      <c r="A8" s="1" t="s">
        <v>109</v>
      </c>
      <c r="C8" s="6">
        <v>0</v>
      </c>
      <c r="D8" s="6"/>
      <c r="E8" s="6">
        <v>-3270668954</v>
      </c>
      <c r="F8" s="6"/>
      <c r="G8" s="6">
        <v>3560439783</v>
      </c>
      <c r="H8" s="6"/>
      <c r="I8" s="6">
        <f>C8+E8+G8</f>
        <v>289770829</v>
      </c>
      <c r="J8" s="6"/>
      <c r="K8" s="6">
        <v>0</v>
      </c>
      <c r="L8" s="6"/>
      <c r="M8" s="6">
        <v>0</v>
      </c>
      <c r="N8" s="6"/>
      <c r="O8" s="6">
        <v>3560439783</v>
      </c>
      <c r="P8" s="6"/>
      <c r="Q8" s="6">
        <f>K8+M8+O8</f>
        <v>3560439783</v>
      </c>
    </row>
    <row r="9" spans="1:17" x14ac:dyDescent="0.55000000000000004">
      <c r="A9" s="1" t="s">
        <v>106</v>
      </c>
      <c r="C9" s="6">
        <v>0</v>
      </c>
      <c r="D9" s="6"/>
      <c r="E9" s="6">
        <v>-7215339296</v>
      </c>
      <c r="F9" s="6"/>
      <c r="G9" s="6">
        <v>8059450966</v>
      </c>
      <c r="H9" s="6"/>
      <c r="I9" s="6">
        <f t="shared" ref="I9:I32" si="0">C9+E9+G9</f>
        <v>844111670</v>
      </c>
      <c r="J9" s="6"/>
      <c r="K9" s="6">
        <v>0</v>
      </c>
      <c r="L9" s="6"/>
      <c r="M9" s="6">
        <v>0</v>
      </c>
      <c r="N9" s="6"/>
      <c r="O9" s="6">
        <v>8059450966</v>
      </c>
      <c r="P9" s="6"/>
      <c r="Q9" s="6">
        <f t="shared" ref="Q9:Q32" si="1">K9+M9+O9</f>
        <v>8059450966</v>
      </c>
    </row>
    <row r="10" spans="1:17" x14ac:dyDescent="0.55000000000000004">
      <c r="A10" s="1" t="s">
        <v>82</v>
      </c>
      <c r="C10" s="6">
        <v>0</v>
      </c>
      <c r="D10" s="6"/>
      <c r="E10" s="6">
        <v>2616895768</v>
      </c>
      <c r="F10" s="6"/>
      <c r="G10" s="6">
        <v>0</v>
      </c>
      <c r="H10" s="6"/>
      <c r="I10" s="6">
        <f t="shared" si="0"/>
        <v>2616895768</v>
      </c>
      <c r="J10" s="6"/>
      <c r="K10" s="6">
        <v>0</v>
      </c>
      <c r="L10" s="6"/>
      <c r="M10" s="6">
        <v>9837615159</v>
      </c>
      <c r="N10" s="6"/>
      <c r="O10" s="6">
        <v>5014623152</v>
      </c>
      <c r="P10" s="6"/>
      <c r="Q10" s="6">
        <f t="shared" si="1"/>
        <v>14852238311</v>
      </c>
    </row>
    <row r="11" spans="1:17" x14ac:dyDescent="0.55000000000000004">
      <c r="A11" s="1" t="s">
        <v>235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2792217556</v>
      </c>
      <c r="P11" s="6"/>
      <c r="Q11" s="6">
        <f t="shared" si="1"/>
        <v>2792217556</v>
      </c>
    </row>
    <row r="12" spans="1:17" x14ac:dyDescent="0.55000000000000004">
      <c r="A12" s="1" t="s">
        <v>236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342867747</v>
      </c>
      <c r="P12" s="6"/>
      <c r="Q12" s="6">
        <f t="shared" si="1"/>
        <v>342867747</v>
      </c>
    </row>
    <row r="13" spans="1:17" x14ac:dyDescent="0.55000000000000004">
      <c r="A13" s="1" t="s">
        <v>100</v>
      </c>
      <c r="C13" s="6">
        <v>0</v>
      </c>
      <c r="D13" s="6"/>
      <c r="E13" s="6">
        <v>2294412938</v>
      </c>
      <c r="F13" s="6"/>
      <c r="G13" s="6">
        <v>0</v>
      </c>
      <c r="H13" s="6"/>
      <c r="I13" s="6">
        <f t="shared" si="0"/>
        <v>2294412938</v>
      </c>
      <c r="J13" s="6"/>
      <c r="K13" s="6">
        <v>0</v>
      </c>
      <c r="L13" s="6"/>
      <c r="M13" s="6">
        <v>14861320804</v>
      </c>
      <c r="N13" s="6"/>
      <c r="O13" s="6">
        <v>199689758</v>
      </c>
      <c r="P13" s="6"/>
      <c r="Q13" s="6">
        <f t="shared" si="1"/>
        <v>15061010562</v>
      </c>
    </row>
    <row r="14" spans="1:17" x14ac:dyDescent="0.55000000000000004">
      <c r="A14" s="1" t="s">
        <v>237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2592552782</v>
      </c>
      <c r="P14" s="6"/>
      <c r="Q14" s="6">
        <f t="shared" si="1"/>
        <v>2592552782</v>
      </c>
    </row>
    <row r="15" spans="1:17" x14ac:dyDescent="0.55000000000000004">
      <c r="A15" s="1" t="s">
        <v>79</v>
      </c>
      <c r="C15" s="6">
        <v>0</v>
      </c>
      <c r="D15" s="6"/>
      <c r="E15" s="6">
        <v>240696366</v>
      </c>
      <c r="F15" s="6"/>
      <c r="G15" s="6">
        <v>0</v>
      </c>
      <c r="H15" s="6"/>
      <c r="I15" s="6">
        <f t="shared" si="0"/>
        <v>240696366</v>
      </c>
      <c r="J15" s="6"/>
      <c r="K15" s="6">
        <v>0</v>
      </c>
      <c r="L15" s="6"/>
      <c r="M15" s="6">
        <v>830909404</v>
      </c>
      <c r="N15" s="6"/>
      <c r="O15" s="6">
        <v>2720662318</v>
      </c>
      <c r="P15" s="6"/>
      <c r="Q15" s="6">
        <f t="shared" si="1"/>
        <v>3551571722</v>
      </c>
    </row>
    <row r="16" spans="1:17" x14ac:dyDescent="0.55000000000000004">
      <c r="A16" s="1" t="s">
        <v>238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11805490458</v>
      </c>
      <c r="P16" s="6"/>
      <c r="Q16" s="6">
        <f t="shared" si="1"/>
        <v>11805490458</v>
      </c>
    </row>
    <row r="17" spans="1:17" x14ac:dyDescent="0.55000000000000004">
      <c r="A17" s="1" t="s">
        <v>239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0</v>
      </c>
      <c r="L17" s="6"/>
      <c r="M17" s="6">
        <v>0</v>
      </c>
      <c r="N17" s="6"/>
      <c r="O17" s="6">
        <v>2444329110</v>
      </c>
      <c r="P17" s="6"/>
      <c r="Q17" s="6">
        <f t="shared" si="1"/>
        <v>2444329110</v>
      </c>
    </row>
    <row r="18" spans="1:17" x14ac:dyDescent="0.55000000000000004">
      <c r="A18" s="1" t="s">
        <v>88</v>
      </c>
      <c r="C18" s="6">
        <v>0</v>
      </c>
      <c r="D18" s="6"/>
      <c r="E18" s="6">
        <v>1331991195</v>
      </c>
      <c r="F18" s="6"/>
      <c r="G18" s="6">
        <v>0</v>
      </c>
      <c r="H18" s="6"/>
      <c r="I18" s="6">
        <f t="shared" si="0"/>
        <v>1331991195</v>
      </c>
      <c r="J18" s="6"/>
      <c r="K18" s="6">
        <v>0</v>
      </c>
      <c r="L18" s="6"/>
      <c r="M18" s="6">
        <v>8803135665</v>
      </c>
      <c r="N18" s="6"/>
      <c r="O18" s="6">
        <v>5071440924</v>
      </c>
      <c r="P18" s="6"/>
      <c r="Q18" s="6">
        <f t="shared" si="1"/>
        <v>13874576589</v>
      </c>
    </row>
    <row r="19" spans="1:17" x14ac:dyDescent="0.55000000000000004">
      <c r="A19" s="1" t="s">
        <v>240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0</v>
      </c>
      <c r="L19" s="6"/>
      <c r="M19" s="6">
        <v>0</v>
      </c>
      <c r="N19" s="6"/>
      <c r="O19" s="6">
        <v>2049373203</v>
      </c>
      <c r="P19" s="6"/>
      <c r="Q19" s="6">
        <f t="shared" si="1"/>
        <v>2049373203</v>
      </c>
    </row>
    <row r="20" spans="1:17" x14ac:dyDescent="0.55000000000000004">
      <c r="A20" s="1" t="s">
        <v>91</v>
      </c>
      <c r="C20" s="6">
        <v>0</v>
      </c>
      <c r="D20" s="6"/>
      <c r="E20" s="6">
        <v>496920028</v>
      </c>
      <c r="F20" s="6"/>
      <c r="G20" s="6">
        <v>0</v>
      </c>
      <c r="H20" s="6"/>
      <c r="I20" s="6">
        <f t="shared" si="0"/>
        <v>496920028</v>
      </c>
      <c r="J20" s="6"/>
      <c r="K20" s="6">
        <v>0</v>
      </c>
      <c r="L20" s="6"/>
      <c r="M20" s="6">
        <v>3369434949</v>
      </c>
      <c r="N20" s="6"/>
      <c r="O20" s="6">
        <v>4884489811</v>
      </c>
      <c r="P20" s="6"/>
      <c r="Q20" s="6">
        <f t="shared" si="1"/>
        <v>8253924760</v>
      </c>
    </row>
    <row r="21" spans="1:17" x14ac:dyDescent="0.55000000000000004">
      <c r="A21" s="1" t="s">
        <v>156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12597655321</v>
      </c>
      <c r="L21" s="6"/>
      <c r="M21" s="6">
        <v>0</v>
      </c>
      <c r="N21" s="6"/>
      <c r="O21" s="6">
        <v>1146067500</v>
      </c>
      <c r="P21" s="6"/>
      <c r="Q21" s="6">
        <f t="shared" si="1"/>
        <v>13743722821</v>
      </c>
    </row>
    <row r="22" spans="1:17" x14ac:dyDescent="0.55000000000000004">
      <c r="A22" s="1" t="s">
        <v>127</v>
      </c>
      <c r="C22" s="6">
        <v>2611413044</v>
      </c>
      <c r="D22" s="6"/>
      <c r="E22" s="6">
        <v>-3998875072</v>
      </c>
      <c r="F22" s="6"/>
      <c r="G22" s="6">
        <v>0</v>
      </c>
      <c r="H22" s="6"/>
      <c r="I22" s="6">
        <f t="shared" si="0"/>
        <v>-1387462028</v>
      </c>
      <c r="J22" s="6"/>
      <c r="K22" s="6">
        <v>24200298468</v>
      </c>
      <c r="L22" s="6"/>
      <c r="M22" s="6">
        <v>1529240000</v>
      </c>
      <c r="N22" s="6"/>
      <c r="O22" s="6">
        <v>0</v>
      </c>
      <c r="P22" s="6"/>
      <c r="Q22" s="6">
        <f t="shared" si="1"/>
        <v>25729538468</v>
      </c>
    </row>
    <row r="23" spans="1:17" x14ac:dyDescent="0.55000000000000004">
      <c r="A23" s="1" t="s">
        <v>124</v>
      </c>
      <c r="C23" s="6">
        <v>13328488</v>
      </c>
      <c r="D23" s="6"/>
      <c r="E23" s="6">
        <v>0</v>
      </c>
      <c r="F23" s="6"/>
      <c r="G23" s="6">
        <v>0</v>
      </c>
      <c r="H23" s="6"/>
      <c r="I23" s="6">
        <f t="shared" si="0"/>
        <v>13328488</v>
      </c>
      <c r="J23" s="6"/>
      <c r="K23" s="6">
        <v>64769107</v>
      </c>
      <c r="L23" s="6"/>
      <c r="M23" s="6">
        <v>-363499</v>
      </c>
      <c r="N23" s="6"/>
      <c r="O23" s="6">
        <v>0</v>
      </c>
      <c r="P23" s="6"/>
      <c r="Q23" s="6">
        <f t="shared" si="1"/>
        <v>64405608</v>
      </c>
    </row>
    <row r="24" spans="1:17" x14ac:dyDescent="0.55000000000000004">
      <c r="A24" s="1" t="s">
        <v>85</v>
      </c>
      <c r="C24" s="6">
        <v>0</v>
      </c>
      <c r="D24" s="6"/>
      <c r="E24" s="6">
        <v>19722373</v>
      </c>
      <c r="F24" s="6"/>
      <c r="G24" s="6">
        <v>0</v>
      </c>
      <c r="H24" s="6"/>
      <c r="I24" s="6">
        <f t="shared" si="0"/>
        <v>19722373</v>
      </c>
      <c r="J24" s="6"/>
      <c r="K24" s="6">
        <v>0</v>
      </c>
      <c r="L24" s="6"/>
      <c r="M24" s="6">
        <v>165062609</v>
      </c>
      <c r="N24" s="6"/>
      <c r="O24" s="6">
        <v>0</v>
      </c>
      <c r="P24" s="6"/>
      <c r="Q24" s="6">
        <f t="shared" si="1"/>
        <v>165062609</v>
      </c>
    </row>
    <row r="25" spans="1:17" x14ac:dyDescent="0.55000000000000004">
      <c r="A25" s="1" t="s">
        <v>103</v>
      </c>
      <c r="C25" s="6">
        <v>0</v>
      </c>
      <c r="D25" s="6"/>
      <c r="E25" s="6">
        <v>385170075</v>
      </c>
      <c r="F25" s="6"/>
      <c r="G25" s="6">
        <v>0</v>
      </c>
      <c r="H25" s="6"/>
      <c r="I25" s="6">
        <f t="shared" si="0"/>
        <v>385170075</v>
      </c>
      <c r="J25" s="6"/>
      <c r="K25" s="6">
        <v>0</v>
      </c>
      <c r="L25" s="6"/>
      <c r="M25" s="6">
        <v>1144275568</v>
      </c>
      <c r="N25" s="6"/>
      <c r="O25" s="6">
        <v>0</v>
      </c>
      <c r="P25" s="6"/>
      <c r="Q25" s="6">
        <f t="shared" si="1"/>
        <v>1144275568</v>
      </c>
    </row>
    <row r="26" spans="1:17" x14ac:dyDescent="0.55000000000000004">
      <c r="A26" s="1" t="s">
        <v>94</v>
      </c>
      <c r="C26" s="6">
        <v>0</v>
      </c>
      <c r="D26" s="6"/>
      <c r="E26" s="6">
        <v>47754239</v>
      </c>
      <c r="F26" s="6"/>
      <c r="G26" s="6">
        <v>0</v>
      </c>
      <c r="H26" s="6"/>
      <c r="I26" s="6">
        <f t="shared" si="0"/>
        <v>47754239</v>
      </c>
      <c r="J26" s="6"/>
      <c r="K26" s="6">
        <v>0</v>
      </c>
      <c r="L26" s="6"/>
      <c r="M26" s="6">
        <v>334607036</v>
      </c>
      <c r="N26" s="6"/>
      <c r="O26" s="6">
        <v>0</v>
      </c>
      <c r="P26" s="6"/>
      <c r="Q26" s="6">
        <f t="shared" si="1"/>
        <v>334607036</v>
      </c>
    </row>
    <row r="27" spans="1:17" x14ac:dyDescent="0.55000000000000004">
      <c r="A27" s="1" t="s">
        <v>115</v>
      </c>
      <c r="C27" s="6">
        <v>0</v>
      </c>
      <c r="D27" s="6"/>
      <c r="E27" s="6">
        <v>1460085280</v>
      </c>
      <c r="F27" s="6"/>
      <c r="G27" s="6">
        <v>0</v>
      </c>
      <c r="H27" s="6"/>
      <c r="I27" s="6">
        <f t="shared" si="0"/>
        <v>1460085280</v>
      </c>
      <c r="J27" s="6"/>
      <c r="K27" s="6">
        <v>0</v>
      </c>
      <c r="L27" s="6"/>
      <c r="M27" s="6">
        <v>9065063545</v>
      </c>
      <c r="N27" s="6"/>
      <c r="O27" s="6">
        <v>0</v>
      </c>
      <c r="P27" s="6"/>
      <c r="Q27" s="6">
        <f t="shared" si="1"/>
        <v>9065063545</v>
      </c>
    </row>
    <row r="28" spans="1:17" x14ac:dyDescent="0.55000000000000004">
      <c r="A28" s="1" t="s">
        <v>121</v>
      </c>
      <c r="C28" s="6">
        <v>0</v>
      </c>
      <c r="D28" s="6"/>
      <c r="E28" s="6">
        <v>1108467654</v>
      </c>
      <c r="F28" s="6"/>
      <c r="G28" s="6">
        <v>0</v>
      </c>
      <c r="H28" s="6"/>
      <c r="I28" s="6">
        <f t="shared" si="0"/>
        <v>1108467654</v>
      </c>
      <c r="J28" s="6"/>
      <c r="K28" s="6">
        <v>0</v>
      </c>
      <c r="L28" s="6"/>
      <c r="M28" s="6">
        <v>8838004345</v>
      </c>
      <c r="N28" s="6"/>
      <c r="O28" s="6">
        <v>0</v>
      </c>
      <c r="P28" s="6"/>
      <c r="Q28" s="6">
        <f t="shared" si="1"/>
        <v>8838004345</v>
      </c>
    </row>
    <row r="29" spans="1:17" x14ac:dyDescent="0.55000000000000004">
      <c r="A29" s="1" t="s">
        <v>112</v>
      </c>
      <c r="C29" s="6">
        <v>0</v>
      </c>
      <c r="D29" s="6"/>
      <c r="E29" s="6">
        <v>679470657</v>
      </c>
      <c r="F29" s="6"/>
      <c r="G29" s="6">
        <v>0</v>
      </c>
      <c r="H29" s="6"/>
      <c r="I29" s="6">
        <f t="shared" si="0"/>
        <v>679470657</v>
      </c>
      <c r="J29" s="6"/>
      <c r="K29" s="6">
        <v>0</v>
      </c>
      <c r="L29" s="6"/>
      <c r="M29" s="6">
        <v>5999612830</v>
      </c>
      <c r="N29" s="6"/>
      <c r="O29" s="6">
        <v>0</v>
      </c>
      <c r="P29" s="6"/>
      <c r="Q29" s="6">
        <f t="shared" si="1"/>
        <v>5999612830</v>
      </c>
    </row>
    <row r="30" spans="1:17" x14ac:dyDescent="0.55000000000000004">
      <c r="A30" s="1" t="s">
        <v>118</v>
      </c>
      <c r="C30" s="6">
        <v>0</v>
      </c>
      <c r="D30" s="6"/>
      <c r="E30" s="6">
        <v>1769338162</v>
      </c>
      <c r="F30" s="6"/>
      <c r="G30" s="6">
        <v>0</v>
      </c>
      <c r="H30" s="6"/>
      <c r="I30" s="6">
        <f t="shared" si="0"/>
        <v>1769338162</v>
      </c>
      <c r="J30" s="6"/>
      <c r="K30" s="6">
        <v>0</v>
      </c>
      <c r="L30" s="6"/>
      <c r="M30" s="6">
        <v>11643391812</v>
      </c>
      <c r="N30" s="6"/>
      <c r="O30" s="6">
        <v>0</v>
      </c>
      <c r="P30" s="6"/>
      <c r="Q30" s="6">
        <f t="shared" si="1"/>
        <v>11643391812</v>
      </c>
    </row>
    <row r="31" spans="1:17" x14ac:dyDescent="0.55000000000000004">
      <c r="A31" s="1" t="s">
        <v>75</v>
      </c>
      <c r="C31" s="6">
        <v>0</v>
      </c>
      <c r="D31" s="6"/>
      <c r="E31" s="6">
        <v>2267437158</v>
      </c>
      <c r="F31" s="6"/>
      <c r="G31" s="6">
        <v>0</v>
      </c>
      <c r="H31" s="6"/>
      <c r="I31" s="6">
        <f t="shared" si="0"/>
        <v>2267437158</v>
      </c>
      <c r="J31" s="6"/>
      <c r="K31" s="6">
        <v>0</v>
      </c>
      <c r="L31" s="6"/>
      <c r="M31" s="6">
        <v>12716232158</v>
      </c>
      <c r="N31" s="6"/>
      <c r="O31" s="6">
        <v>0</v>
      </c>
      <c r="P31" s="6"/>
      <c r="Q31" s="6">
        <f t="shared" si="1"/>
        <v>12716232158</v>
      </c>
    </row>
    <row r="32" spans="1:17" x14ac:dyDescent="0.55000000000000004">
      <c r="A32" s="1" t="s">
        <v>97</v>
      </c>
      <c r="C32" s="6">
        <v>0</v>
      </c>
      <c r="D32" s="6"/>
      <c r="E32" s="6">
        <v>16404076</v>
      </c>
      <c r="F32" s="6"/>
      <c r="G32" s="6">
        <v>0</v>
      </c>
      <c r="H32" s="6"/>
      <c r="I32" s="6">
        <f t="shared" si="0"/>
        <v>16404076</v>
      </c>
      <c r="J32" s="6"/>
      <c r="K32" s="6">
        <v>0</v>
      </c>
      <c r="L32" s="6"/>
      <c r="M32" s="6">
        <v>109474293</v>
      </c>
      <c r="N32" s="6"/>
      <c r="O32" s="6">
        <v>0</v>
      </c>
      <c r="P32" s="6"/>
      <c r="Q32" s="6">
        <f t="shared" si="1"/>
        <v>109474293</v>
      </c>
    </row>
    <row r="33" spans="3:17" ht="24.75" thickBot="1" x14ac:dyDescent="0.6">
      <c r="C33" s="7">
        <f>SUM(C8:C32)</f>
        <v>2624741532</v>
      </c>
      <c r="D33" s="6"/>
      <c r="E33" s="7">
        <f>SUM(E8:E32)</f>
        <v>249882647</v>
      </c>
      <c r="F33" s="6"/>
      <c r="G33" s="7">
        <f>SUM(G8:G32)</f>
        <v>11619890749</v>
      </c>
      <c r="H33" s="6"/>
      <c r="I33" s="7">
        <f>SUM(I8:I32)</f>
        <v>14494514928</v>
      </c>
      <c r="J33" s="6"/>
      <c r="K33" s="7">
        <f>SUM(K8:K32)</f>
        <v>36862722896</v>
      </c>
      <c r="L33" s="6"/>
      <c r="M33" s="7">
        <f>SUM(M8:M32)</f>
        <v>89247016678</v>
      </c>
      <c r="N33" s="6"/>
      <c r="O33" s="7">
        <f>SUM(O8:O32)</f>
        <v>52683695068</v>
      </c>
      <c r="P33" s="6"/>
      <c r="Q33" s="7">
        <f>SUM(Q8:Q32)</f>
        <v>178793434642</v>
      </c>
    </row>
    <row r="34" spans="3:17" ht="24.75" thickTop="1" x14ac:dyDescent="0.55000000000000004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3:17" x14ac:dyDescent="0.55000000000000004">
      <c r="C35" s="13"/>
      <c r="D35" s="13"/>
      <c r="E35" s="13"/>
      <c r="F35" s="13"/>
      <c r="G35" s="13"/>
      <c r="K35" s="13"/>
      <c r="L35" s="13"/>
      <c r="M35" s="13"/>
      <c r="N35" s="13"/>
      <c r="O35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4" sqref="E14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4.75" x14ac:dyDescent="0.55000000000000004">
      <c r="A3" s="24" t="s">
        <v>146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24.75" x14ac:dyDescent="0.55000000000000004">
      <c r="A6" s="22" t="s">
        <v>247</v>
      </c>
      <c r="B6" s="22" t="s">
        <v>247</v>
      </c>
      <c r="C6" s="22" t="s">
        <v>247</v>
      </c>
      <c r="E6" s="22" t="s">
        <v>148</v>
      </c>
      <c r="F6" s="22" t="s">
        <v>148</v>
      </c>
      <c r="G6" s="22" t="s">
        <v>148</v>
      </c>
      <c r="I6" s="22" t="s">
        <v>149</v>
      </c>
      <c r="J6" s="22" t="s">
        <v>149</v>
      </c>
      <c r="K6" s="22" t="s">
        <v>149</v>
      </c>
    </row>
    <row r="7" spans="1:11" ht="24.75" x14ac:dyDescent="0.55000000000000004">
      <c r="A7" s="22" t="s">
        <v>248</v>
      </c>
      <c r="C7" s="22" t="s">
        <v>133</v>
      </c>
      <c r="E7" s="22" t="s">
        <v>249</v>
      </c>
      <c r="G7" s="22" t="s">
        <v>250</v>
      </c>
      <c r="I7" s="22" t="s">
        <v>249</v>
      </c>
      <c r="K7" s="22" t="s">
        <v>250</v>
      </c>
    </row>
    <row r="8" spans="1:11" x14ac:dyDescent="0.55000000000000004">
      <c r="A8" s="4" t="s">
        <v>139</v>
      </c>
      <c r="B8" s="4"/>
      <c r="C8" s="4" t="s">
        <v>140</v>
      </c>
      <c r="D8" s="4"/>
      <c r="E8" s="5">
        <v>104840458</v>
      </c>
      <c r="F8" s="4"/>
      <c r="G8" s="9">
        <f>E8/$E$10</f>
        <v>0.80311014920118851</v>
      </c>
      <c r="H8" s="4"/>
      <c r="I8" s="5">
        <v>34459570287</v>
      </c>
      <c r="J8" s="4"/>
      <c r="K8" s="9">
        <f>I8/$I$10</f>
        <v>0.80750792571214569</v>
      </c>
    </row>
    <row r="9" spans="1:11" x14ac:dyDescent="0.55000000000000004">
      <c r="A9" s="4" t="s">
        <v>143</v>
      </c>
      <c r="B9" s="4"/>
      <c r="C9" s="4" t="s">
        <v>144</v>
      </c>
      <c r="D9" s="4"/>
      <c r="E9" s="5">
        <v>25702604</v>
      </c>
      <c r="F9" s="4"/>
      <c r="G9" s="9">
        <f>E9/$E$10</f>
        <v>0.19688985079881149</v>
      </c>
      <c r="H9" s="4"/>
      <c r="I9" s="5">
        <v>8214401311</v>
      </c>
      <c r="J9" s="4"/>
      <c r="K9" s="9">
        <f>I9/$I$10</f>
        <v>0.19249207428785428</v>
      </c>
    </row>
    <row r="10" spans="1:11" ht="24.75" thickBot="1" x14ac:dyDescent="0.6">
      <c r="E10" s="11">
        <f>SUM(E8:E9)</f>
        <v>130543062</v>
      </c>
      <c r="G10" s="10">
        <f>SUM(G8:G9)</f>
        <v>1</v>
      </c>
      <c r="I10" s="11">
        <f>SUM(I8:I9)</f>
        <v>42673971598</v>
      </c>
      <c r="K10" s="10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P18" sqref="P18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4" t="s">
        <v>0</v>
      </c>
      <c r="B2" s="24"/>
      <c r="C2" s="24"/>
      <c r="D2" s="24"/>
      <c r="E2" s="24"/>
    </row>
    <row r="3" spans="1:5" ht="24.75" x14ac:dyDescent="0.55000000000000004">
      <c r="A3" s="24" t="s">
        <v>146</v>
      </c>
      <c r="B3" s="24"/>
      <c r="C3" s="24"/>
      <c r="D3" s="24"/>
      <c r="E3" s="24"/>
    </row>
    <row r="4" spans="1:5" ht="24.75" x14ac:dyDescent="0.55000000000000004">
      <c r="A4" s="24" t="s">
        <v>2</v>
      </c>
      <c r="B4" s="24"/>
      <c r="C4" s="24"/>
      <c r="D4" s="24"/>
      <c r="E4" s="24"/>
    </row>
    <row r="5" spans="1:5" ht="24.75" x14ac:dyDescent="0.55000000000000004">
      <c r="C5" s="23" t="s">
        <v>148</v>
      </c>
      <c r="E5" s="17" t="s">
        <v>266</v>
      </c>
    </row>
    <row r="6" spans="1:5" ht="24.75" x14ac:dyDescent="0.55000000000000004">
      <c r="A6" s="23" t="s">
        <v>251</v>
      </c>
      <c r="C6" s="22"/>
      <c r="E6" s="22" t="s">
        <v>267</v>
      </c>
    </row>
    <row r="7" spans="1:5" ht="24.75" x14ac:dyDescent="0.55000000000000004">
      <c r="A7" s="22" t="s">
        <v>251</v>
      </c>
      <c r="C7" s="22" t="s">
        <v>136</v>
      </c>
      <c r="E7" s="22" t="s">
        <v>136</v>
      </c>
    </row>
    <row r="8" spans="1:5" x14ac:dyDescent="0.55000000000000004">
      <c r="A8" s="4" t="s">
        <v>265</v>
      </c>
      <c r="C8" s="5">
        <v>0</v>
      </c>
      <c r="D8" s="4"/>
      <c r="E8" s="5">
        <v>44036295830</v>
      </c>
    </row>
    <row r="9" spans="1:5" x14ac:dyDescent="0.55000000000000004">
      <c r="A9" s="4" t="s">
        <v>252</v>
      </c>
      <c r="C9" s="5">
        <v>0</v>
      </c>
      <c r="D9" s="4"/>
      <c r="E9" s="5">
        <v>34815116</v>
      </c>
    </row>
    <row r="10" spans="1:5" ht="25.5" thickBot="1" x14ac:dyDescent="0.65">
      <c r="A10" s="2" t="s">
        <v>155</v>
      </c>
      <c r="C10" s="11">
        <f>SUM(C8:C9)</f>
        <v>0</v>
      </c>
      <c r="E10" s="11">
        <f>SUM(E8:E9)</f>
        <v>44071110946</v>
      </c>
    </row>
    <row r="11" spans="1:5" ht="24.75" thickTop="1" x14ac:dyDescent="0.55000000000000004"/>
  </sheetData>
  <mergeCells count="8">
    <mergeCell ref="C5:C6"/>
    <mergeCell ref="A4:E4"/>
    <mergeCell ref="A3:E3"/>
    <mergeCell ref="A2:E2"/>
    <mergeCell ref="A6:A7"/>
    <mergeCell ref="C7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1"/>
  <sheetViews>
    <sheetView rightToLeft="1" topLeftCell="A43" workbookViewId="0">
      <selection activeCell="A6" sqref="A6:A8"/>
    </sheetView>
  </sheetViews>
  <sheetFormatPr defaultRowHeight="24" x14ac:dyDescent="0.55000000000000004"/>
  <cols>
    <col min="1" max="1" width="35.7109375" style="6" bestFit="1" customWidth="1"/>
    <col min="2" max="2" width="1" style="6" customWidth="1"/>
    <col min="3" max="3" width="14.140625" style="6" bestFit="1" customWidth="1"/>
    <col min="4" max="4" width="1" style="6" customWidth="1"/>
    <col min="5" max="5" width="20.5703125" style="6" bestFit="1" customWidth="1"/>
    <col min="6" max="6" width="1" style="6" customWidth="1"/>
    <col min="7" max="7" width="25.140625" style="6" bestFit="1" customWidth="1"/>
    <col min="8" max="8" width="1" style="6" customWidth="1"/>
    <col min="9" max="9" width="12.7109375" style="6" bestFit="1" customWidth="1"/>
    <col min="10" max="10" width="1" style="6" customWidth="1"/>
    <col min="11" max="11" width="18.7109375" style="6" bestFit="1" customWidth="1"/>
    <col min="12" max="12" width="1" style="6" customWidth="1"/>
    <col min="13" max="13" width="13.5703125" style="6" bestFit="1" customWidth="1"/>
    <col min="14" max="14" width="1" style="6" customWidth="1"/>
    <col min="15" max="15" width="18.7109375" style="6" bestFit="1" customWidth="1"/>
    <col min="16" max="16" width="1" style="6" customWidth="1"/>
    <col min="17" max="17" width="14.140625" style="6" bestFit="1" customWidth="1"/>
    <col min="18" max="18" width="1" style="6" customWidth="1"/>
    <col min="19" max="19" width="13.85546875" style="6" bestFit="1" customWidth="1"/>
    <col min="20" max="20" width="1" style="6" customWidth="1"/>
    <col min="21" max="21" width="20.5703125" style="6" bestFit="1" customWidth="1"/>
    <col min="22" max="22" width="1" style="6" customWidth="1"/>
    <col min="23" max="23" width="25.140625" style="6" bestFit="1" customWidth="1"/>
    <col min="24" max="24" width="1" style="6" customWidth="1"/>
    <col min="25" max="25" width="33.4257812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 x14ac:dyDescent="0.55000000000000004">
      <c r="A6" s="19" t="s">
        <v>3</v>
      </c>
      <c r="C6" s="20" t="s">
        <v>256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6" t="s">
        <v>15</v>
      </c>
      <c r="C9" s="6">
        <v>144236996</v>
      </c>
      <c r="E9" s="6">
        <v>602397292561</v>
      </c>
      <c r="G9" s="6">
        <v>559750780051.31494</v>
      </c>
      <c r="I9" s="6">
        <v>0</v>
      </c>
      <c r="K9" s="6">
        <v>0</v>
      </c>
      <c r="M9" s="6">
        <v>0</v>
      </c>
      <c r="O9" s="6">
        <v>0</v>
      </c>
      <c r="Q9" s="6">
        <v>144236996</v>
      </c>
      <c r="S9" s="6">
        <v>3856</v>
      </c>
      <c r="U9" s="6">
        <v>602397292561</v>
      </c>
      <c r="W9" s="6">
        <v>552868598329.37305</v>
      </c>
      <c r="Y9" s="9">
        <v>2.9708067430763142E-2</v>
      </c>
    </row>
    <row r="10" spans="1:25" x14ac:dyDescent="0.55000000000000004">
      <c r="A10" s="6" t="s">
        <v>16</v>
      </c>
      <c r="C10" s="6">
        <v>17299800</v>
      </c>
      <c r="E10" s="6">
        <v>788167741360</v>
      </c>
      <c r="G10" s="6">
        <v>545656564208.70001</v>
      </c>
      <c r="I10" s="6">
        <v>10000</v>
      </c>
      <c r="K10" s="6">
        <v>334510125</v>
      </c>
      <c r="M10" s="6">
        <v>-1500001</v>
      </c>
      <c r="O10" s="6">
        <v>54634976318</v>
      </c>
      <c r="Q10" s="6">
        <v>15809799</v>
      </c>
      <c r="S10" s="6">
        <v>37420</v>
      </c>
      <c r="U10" s="6">
        <v>720173665042</v>
      </c>
      <c r="W10" s="6">
        <v>588082642642.44897</v>
      </c>
      <c r="Y10" s="9">
        <v>3.1600273293284381E-2</v>
      </c>
    </row>
    <row r="11" spans="1:25" x14ac:dyDescent="0.55000000000000004">
      <c r="A11" s="6" t="s">
        <v>17</v>
      </c>
      <c r="C11" s="6">
        <v>96162852</v>
      </c>
      <c r="E11" s="6">
        <v>796492624643</v>
      </c>
      <c r="G11" s="6">
        <v>435989105302.56702</v>
      </c>
      <c r="I11" s="6">
        <v>0</v>
      </c>
      <c r="K11" s="6">
        <v>0</v>
      </c>
      <c r="M11" s="6">
        <v>-3</v>
      </c>
      <c r="O11" s="6">
        <v>3</v>
      </c>
      <c r="Q11" s="6">
        <v>96162849</v>
      </c>
      <c r="S11" s="6">
        <v>3739</v>
      </c>
      <c r="U11" s="6">
        <v>796492599795</v>
      </c>
      <c r="W11" s="6">
        <v>357413552701.15503</v>
      </c>
      <c r="Y11" s="9">
        <v>1.9205406051997886E-2</v>
      </c>
    </row>
    <row r="12" spans="1:25" x14ac:dyDescent="0.55000000000000004">
      <c r="A12" s="6" t="s">
        <v>18</v>
      </c>
      <c r="C12" s="6">
        <v>30825120</v>
      </c>
      <c r="E12" s="6">
        <v>1234587925998</v>
      </c>
      <c r="G12" s="6">
        <v>839582868686.40002</v>
      </c>
      <c r="I12" s="6">
        <v>0</v>
      </c>
      <c r="K12" s="6">
        <v>0</v>
      </c>
      <c r="M12" s="6">
        <v>-500000</v>
      </c>
      <c r="O12" s="6">
        <v>18389925028</v>
      </c>
      <c r="Q12" s="6">
        <v>30325120</v>
      </c>
      <c r="S12" s="6">
        <v>32505</v>
      </c>
      <c r="U12" s="6">
        <v>1214562246843</v>
      </c>
      <c r="W12" s="6">
        <v>979853003347.68005</v>
      </c>
      <c r="Y12" s="9">
        <v>5.2651822121296474E-2</v>
      </c>
    </row>
    <row r="13" spans="1:25" x14ac:dyDescent="0.55000000000000004">
      <c r="A13" s="6" t="s">
        <v>19</v>
      </c>
      <c r="C13" s="6">
        <v>37429</v>
      </c>
      <c r="E13" s="6">
        <v>3023190661</v>
      </c>
      <c r="G13" s="6">
        <v>3407985227.5276499</v>
      </c>
      <c r="I13" s="6">
        <v>0</v>
      </c>
      <c r="K13" s="6">
        <v>0</v>
      </c>
      <c r="M13" s="6">
        <v>-37429</v>
      </c>
      <c r="O13" s="6">
        <v>3230493902</v>
      </c>
      <c r="Q13" s="6">
        <v>0</v>
      </c>
      <c r="S13" s="6">
        <v>0</v>
      </c>
      <c r="U13" s="6">
        <v>0</v>
      </c>
      <c r="W13" s="6">
        <v>0</v>
      </c>
      <c r="Y13" s="9">
        <v>0</v>
      </c>
    </row>
    <row r="14" spans="1:25" x14ac:dyDescent="0.55000000000000004">
      <c r="A14" s="6" t="s">
        <v>20</v>
      </c>
      <c r="C14" s="6">
        <v>3921979</v>
      </c>
      <c r="E14" s="6">
        <v>289052062493</v>
      </c>
      <c r="G14" s="6">
        <v>422846844178.07703</v>
      </c>
      <c r="I14" s="6">
        <v>0</v>
      </c>
      <c r="K14" s="6">
        <v>0</v>
      </c>
      <c r="M14" s="6">
        <v>0</v>
      </c>
      <c r="O14" s="6">
        <v>0</v>
      </c>
      <c r="Q14" s="6">
        <v>3921979</v>
      </c>
      <c r="S14" s="6">
        <v>130450</v>
      </c>
      <c r="U14" s="6">
        <v>289052062493</v>
      </c>
      <c r="W14" s="6">
        <v>508578008694.72699</v>
      </c>
      <c r="Y14" s="9">
        <v>2.7328138768888878E-2</v>
      </c>
    </row>
    <row r="15" spans="1:25" x14ac:dyDescent="0.55000000000000004">
      <c r="A15" s="6" t="s">
        <v>21</v>
      </c>
      <c r="C15" s="6">
        <v>2741383</v>
      </c>
      <c r="E15" s="6">
        <v>38559115297</v>
      </c>
      <c r="G15" s="6">
        <v>104315747399.62199</v>
      </c>
      <c r="I15" s="6">
        <v>0</v>
      </c>
      <c r="K15" s="6">
        <v>0</v>
      </c>
      <c r="M15" s="6">
        <v>0</v>
      </c>
      <c r="O15" s="6">
        <v>0</v>
      </c>
      <c r="Q15" s="6">
        <v>2741383</v>
      </c>
      <c r="S15" s="6">
        <v>39600</v>
      </c>
      <c r="U15" s="6">
        <v>38559115297</v>
      </c>
      <c r="W15" s="6">
        <v>107912842137.53999</v>
      </c>
      <c r="Y15" s="9">
        <v>5.7986328045302052E-3</v>
      </c>
    </row>
    <row r="16" spans="1:25" x14ac:dyDescent="0.55000000000000004">
      <c r="A16" s="6" t="s">
        <v>22</v>
      </c>
      <c r="C16" s="6">
        <v>1889027</v>
      </c>
      <c r="E16" s="6">
        <v>378844400796</v>
      </c>
      <c r="G16" s="6">
        <v>402971274507.22101</v>
      </c>
      <c r="I16" s="6">
        <v>0</v>
      </c>
      <c r="K16" s="6">
        <v>0</v>
      </c>
      <c r="M16" s="6">
        <v>0</v>
      </c>
      <c r="O16" s="6">
        <v>0</v>
      </c>
      <c r="Q16" s="6">
        <v>1889027</v>
      </c>
      <c r="S16" s="6">
        <v>203563</v>
      </c>
      <c r="U16" s="6">
        <v>378844400796</v>
      </c>
      <c r="W16" s="6">
        <v>382248013981.95398</v>
      </c>
      <c r="Y16" s="9">
        <v>2.0539871153770792E-2</v>
      </c>
    </row>
    <row r="17" spans="1:25" x14ac:dyDescent="0.55000000000000004">
      <c r="A17" s="6" t="s">
        <v>23</v>
      </c>
      <c r="C17" s="6">
        <v>144259448</v>
      </c>
      <c r="E17" s="6">
        <v>1055836372094</v>
      </c>
      <c r="G17" s="6">
        <v>1008109763119.33</v>
      </c>
      <c r="I17" s="6">
        <v>0</v>
      </c>
      <c r="K17" s="6">
        <v>0</v>
      </c>
      <c r="M17" s="6">
        <v>-41431046</v>
      </c>
      <c r="O17" s="6">
        <v>288527798935</v>
      </c>
      <c r="Q17" s="6">
        <v>102828402</v>
      </c>
      <c r="S17" s="6">
        <v>6900</v>
      </c>
      <c r="U17" s="6">
        <v>752602123616</v>
      </c>
      <c r="W17" s="6">
        <v>705294353755.89001</v>
      </c>
      <c r="Y17" s="9">
        <v>3.7898575327357846E-2</v>
      </c>
    </row>
    <row r="18" spans="1:25" x14ac:dyDescent="0.55000000000000004">
      <c r="A18" s="6" t="s">
        <v>24</v>
      </c>
      <c r="C18" s="6">
        <v>9659425</v>
      </c>
      <c r="E18" s="6">
        <v>444281254851</v>
      </c>
      <c r="G18" s="6">
        <v>455228516881.46301</v>
      </c>
      <c r="I18" s="6">
        <v>0</v>
      </c>
      <c r="K18" s="6">
        <v>0</v>
      </c>
      <c r="M18" s="6">
        <v>0</v>
      </c>
      <c r="O18" s="6">
        <v>0</v>
      </c>
      <c r="Q18" s="6">
        <v>9659425</v>
      </c>
      <c r="S18" s="6">
        <v>58310</v>
      </c>
      <c r="U18" s="6">
        <v>444281254851</v>
      </c>
      <c r="W18" s="6">
        <v>559889787373.08801</v>
      </c>
      <c r="Y18" s="9">
        <v>3.0085346875074342E-2</v>
      </c>
    </row>
    <row r="19" spans="1:25" x14ac:dyDescent="0.55000000000000004">
      <c r="A19" s="6" t="s">
        <v>25</v>
      </c>
      <c r="C19" s="6">
        <v>72588956</v>
      </c>
      <c r="E19" s="6">
        <v>745871772838</v>
      </c>
      <c r="G19" s="6">
        <v>580142695762.87195</v>
      </c>
      <c r="I19" s="6">
        <v>29341372</v>
      </c>
      <c r="K19" s="6">
        <v>0</v>
      </c>
      <c r="M19" s="6">
        <v>-1</v>
      </c>
      <c r="O19" s="6">
        <v>1</v>
      </c>
      <c r="Q19" s="6">
        <v>101930327</v>
      </c>
      <c r="S19" s="6">
        <v>9800</v>
      </c>
      <c r="U19" s="6">
        <v>1047325018491</v>
      </c>
      <c r="W19" s="6">
        <v>992973647232.63</v>
      </c>
      <c r="Y19" s="9">
        <v>5.3356852167218714E-2</v>
      </c>
    </row>
    <row r="20" spans="1:25" x14ac:dyDescent="0.55000000000000004">
      <c r="A20" s="6" t="s">
        <v>26</v>
      </c>
      <c r="C20" s="6">
        <v>29341372</v>
      </c>
      <c r="E20" s="6">
        <v>272111883928</v>
      </c>
      <c r="G20" s="6">
        <v>169459054760.646</v>
      </c>
      <c r="I20" s="6">
        <v>0</v>
      </c>
      <c r="K20" s="6">
        <v>0</v>
      </c>
      <c r="M20" s="6">
        <v>-29341372</v>
      </c>
      <c r="O20" s="6">
        <v>0</v>
      </c>
      <c r="Q20" s="6">
        <v>0</v>
      </c>
      <c r="S20" s="6">
        <v>0</v>
      </c>
      <c r="U20" s="6">
        <v>0</v>
      </c>
      <c r="W20" s="6">
        <v>0</v>
      </c>
      <c r="Y20" s="9">
        <v>0</v>
      </c>
    </row>
    <row r="21" spans="1:25" x14ac:dyDescent="0.55000000000000004">
      <c r="A21" s="6" t="s">
        <v>27</v>
      </c>
      <c r="C21" s="6">
        <v>4612762</v>
      </c>
      <c r="E21" s="6">
        <v>414076338935</v>
      </c>
      <c r="G21" s="6">
        <v>422215903366.48798</v>
      </c>
      <c r="I21" s="6">
        <v>9115696</v>
      </c>
      <c r="K21" s="6">
        <v>0</v>
      </c>
      <c r="M21" s="6">
        <v>0</v>
      </c>
      <c r="O21" s="6">
        <v>0</v>
      </c>
      <c r="Q21" s="6">
        <v>13728458</v>
      </c>
      <c r="S21" s="6">
        <v>24570</v>
      </c>
      <c r="U21" s="6">
        <v>295666748663</v>
      </c>
      <c r="W21" s="6">
        <v>335301229192.29303</v>
      </c>
      <c r="Y21" s="9">
        <v>1.801721341483754E-2</v>
      </c>
    </row>
    <row r="22" spans="1:25" x14ac:dyDescent="0.55000000000000004">
      <c r="A22" s="6" t="s">
        <v>28</v>
      </c>
      <c r="C22" s="6">
        <v>2210747</v>
      </c>
      <c r="E22" s="6">
        <v>71614620561</v>
      </c>
      <c r="G22" s="6">
        <v>55999066236.428703</v>
      </c>
      <c r="I22" s="6">
        <v>0</v>
      </c>
      <c r="K22" s="6">
        <v>0</v>
      </c>
      <c r="M22" s="6">
        <v>0</v>
      </c>
      <c r="O22" s="6">
        <v>0</v>
      </c>
      <c r="Q22" s="6">
        <v>2210747</v>
      </c>
      <c r="S22" s="6">
        <v>31491</v>
      </c>
      <c r="U22" s="6">
        <v>71614620561</v>
      </c>
      <c r="W22" s="6">
        <v>69204402906.026901</v>
      </c>
      <c r="Y22" s="9">
        <v>3.7186576959705028E-3</v>
      </c>
    </row>
    <row r="23" spans="1:25" x14ac:dyDescent="0.55000000000000004">
      <c r="A23" s="6" t="s">
        <v>29</v>
      </c>
      <c r="C23" s="6">
        <v>7825000</v>
      </c>
      <c r="E23" s="6">
        <v>59021827352</v>
      </c>
      <c r="G23" s="6">
        <v>74190772642.5</v>
      </c>
      <c r="I23" s="6">
        <v>0</v>
      </c>
      <c r="K23" s="6">
        <v>0</v>
      </c>
      <c r="M23" s="6">
        <v>0</v>
      </c>
      <c r="O23" s="6">
        <v>0</v>
      </c>
      <c r="Q23" s="6">
        <v>7825000</v>
      </c>
      <c r="S23" s="6">
        <v>9408</v>
      </c>
      <c r="U23" s="6">
        <v>59021827352</v>
      </c>
      <c r="W23" s="6">
        <v>73179575280</v>
      </c>
      <c r="Y23" s="9">
        <v>3.9322612344817355E-3</v>
      </c>
    </row>
    <row r="24" spans="1:25" x14ac:dyDescent="0.55000000000000004">
      <c r="A24" s="6" t="s">
        <v>30</v>
      </c>
      <c r="C24" s="6">
        <v>14791101</v>
      </c>
      <c r="E24" s="6">
        <v>241600231979</v>
      </c>
      <c r="G24" s="6">
        <v>171276341412.483</v>
      </c>
      <c r="I24" s="6">
        <v>0</v>
      </c>
      <c r="K24" s="6">
        <v>0</v>
      </c>
      <c r="M24" s="6">
        <v>0</v>
      </c>
      <c r="O24" s="6">
        <v>0</v>
      </c>
      <c r="Q24" s="6">
        <v>14791101</v>
      </c>
      <c r="S24" s="6">
        <v>13678</v>
      </c>
      <c r="U24" s="6">
        <v>241600231979</v>
      </c>
      <c r="W24" s="6">
        <v>201108919035.10599</v>
      </c>
      <c r="Y24" s="9">
        <v>1.0806468925304118E-2</v>
      </c>
    </row>
    <row r="25" spans="1:25" x14ac:dyDescent="0.55000000000000004">
      <c r="A25" s="6" t="s">
        <v>31</v>
      </c>
      <c r="C25" s="6">
        <v>2550000</v>
      </c>
      <c r="E25" s="6">
        <v>24341345778</v>
      </c>
      <c r="G25" s="6">
        <v>97540162200</v>
      </c>
      <c r="I25" s="6">
        <v>1717586</v>
      </c>
      <c r="K25" s="6">
        <v>0</v>
      </c>
      <c r="M25" s="6">
        <v>0</v>
      </c>
      <c r="O25" s="6">
        <v>0</v>
      </c>
      <c r="Q25" s="6">
        <v>4267586</v>
      </c>
      <c r="S25" s="6">
        <v>19220</v>
      </c>
      <c r="U25" s="6">
        <v>17555041610</v>
      </c>
      <c r="W25" s="6">
        <v>81534966052.626007</v>
      </c>
      <c r="Y25" s="9">
        <v>4.3812332202910476E-3</v>
      </c>
    </row>
    <row r="26" spans="1:25" x14ac:dyDescent="0.55000000000000004">
      <c r="A26" s="6" t="s">
        <v>32</v>
      </c>
      <c r="C26" s="6">
        <v>10000000</v>
      </c>
      <c r="E26" s="6">
        <v>76208915637</v>
      </c>
      <c r="G26" s="6">
        <v>70458264000</v>
      </c>
      <c r="I26" s="6">
        <v>0</v>
      </c>
      <c r="K26" s="6">
        <v>0</v>
      </c>
      <c r="M26" s="6">
        <v>0</v>
      </c>
      <c r="O26" s="6">
        <v>0</v>
      </c>
      <c r="Q26" s="6">
        <v>10000000</v>
      </c>
      <c r="S26" s="6">
        <v>8917</v>
      </c>
      <c r="U26" s="6">
        <v>76208915637</v>
      </c>
      <c r="W26" s="6">
        <v>88639438500</v>
      </c>
      <c r="Y26" s="9">
        <v>4.762987849084137E-3</v>
      </c>
    </row>
    <row r="27" spans="1:25" x14ac:dyDescent="0.55000000000000004">
      <c r="A27" s="6" t="s">
        <v>33</v>
      </c>
      <c r="C27" s="6">
        <v>3583604</v>
      </c>
      <c r="E27" s="6">
        <v>14606892577</v>
      </c>
      <c r="G27" s="6">
        <v>33022350025.973999</v>
      </c>
      <c r="I27" s="6">
        <v>0</v>
      </c>
      <c r="K27" s="6">
        <v>0</v>
      </c>
      <c r="M27" s="6">
        <v>0</v>
      </c>
      <c r="O27" s="6">
        <v>0</v>
      </c>
      <c r="Q27" s="6">
        <v>3583604</v>
      </c>
      <c r="S27" s="6">
        <v>10510</v>
      </c>
      <c r="U27" s="6">
        <v>14606892577</v>
      </c>
      <c r="W27" s="6">
        <v>37439579155.662003</v>
      </c>
      <c r="Y27" s="9">
        <v>2.0117936621771569E-3</v>
      </c>
    </row>
    <row r="28" spans="1:25" x14ac:dyDescent="0.55000000000000004">
      <c r="A28" s="6" t="s">
        <v>34</v>
      </c>
      <c r="C28" s="6">
        <v>7377155</v>
      </c>
      <c r="E28" s="6">
        <v>75864067168</v>
      </c>
      <c r="G28" s="6">
        <v>113496879378.787</v>
      </c>
      <c r="I28" s="6">
        <v>0</v>
      </c>
      <c r="K28" s="6">
        <v>0</v>
      </c>
      <c r="M28" s="6">
        <v>-80000</v>
      </c>
      <c r="O28" s="6">
        <v>1179053507</v>
      </c>
      <c r="Q28" s="6">
        <v>7297155</v>
      </c>
      <c r="S28" s="6">
        <v>14429</v>
      </c>
      <c r="U28" s="6">
        <v>75041375307</v>
      </c>
      <c r="W28" s="6">
        <v>104664170130.505</v>
      </c>
      <c r="Y28" s="9">
        <v>5.6240673339336446E-3</v>
      </c>
    </row>
    <row r="29" spans="1:25" x14ac:dyDescent="0.55000000000000004">
      <c r="A29" s="6" t="s">
        <v>35</v>
      </c>
      <c r="C29" s="6">
        <v>54555603</v>
      </c>
      <c r="E29" s="6">
        <v>312781242026</v>
      </c>
      <c r="G29" s="6">
        <v>315624403483.71301</v>
      </c>
      <c r="I29" s="6">
        <v>0</v>
      </c>
      <c r="K29" s="6">
        <v>0</v>
      </c>
      <c r="M29" s="6">
        <v>0</v>
      </c>
      <c r="O29" s="6">
        <v>0</v>
      </c>
      <c r="Q29" s="6">
        <v>54555603</v>
      </c>
      <c r="S29" s="6">
        <v>6600</v>
      </c>
      <c r="U29" s="6">
        <v>312781242026</v>
      </c>
      <c r="W29" s="6">
        <v>357924581270.19</v>
      </c>
      <c r="Y29" s="9">
        <v>1.9232865870178573E-2</v>
      </c>
    </row>
    <row r="30" spans="1:25" x14ac:dyDescent="0.55000000000000004">
      <c r="A30" s="6" t="s">
        <v>36</v>
      </c>
      <c r="C30" s="6">
        <v>124463271</v>
      </c>
      <c r="E30" s="6">
        <v>995983863027</v>
      </c>
      <c r="G30" s="6">
        <v>780690328731.94104</v>
      </c>
      <c r="I30" s="6">
        <v>0</v>
      </c>
      <c r="K30" s="6">
        <v>0</v>
      </c>
      <c r="M30" s="6">
        <v>0</v>
      </c>
      <c r="O30" s="6">
        <v>0</v>
      </c>
      <c r="Q30" s="6">
        <v>124463271</v>
      </c>
      <c r="S30" s="6">
        <v>7580</v>
      </c>
      <c r="U30" s="6">
        <v>995983863027</v>
      </c>
      <c r="W30" s="6">
        <v>937818176194.62903</v>
      </c>
      <c r="Y30" s="9">
        <v>5.0393105523398193E-2</v>
      </c>
    </row>
    <row r="31" spans="1:25" x14ac:dyDescent="0.55000000000000004">
      <c r="A31" s="6" t="s">
        <v>37</v>
      </c>
      <c r="C31" s="6">
        <v>12780811</v>
      </c>
      <c r="E31" s="6">
        <v>221551469613</v>
      </c>
      <c r="G31" s="6">
        <v>164018518403.44</v>
      </c>
      <c r="I31" s="6">
        <v>0</v>
      </c>
      <c r="K31" s="6">
        <v>0</v>
      </c>
      <c r="M31" s="6">
        <v>0</v>
      </c>
      <c r="O31" s="6">
        <v>0</v>
      </c>
      <c r="Q31" s="6">
        <v>12780811</v>
      </c>
      <c r="S31" s="6">
        <v>16000</v>
      </c>
      <c r="U31" s="6">
        <v>221551469613</v>
      </c>
      <c r="W31" s="6">
        <v>203276242792.79999</v>
      </c>
      <c r="Y31" s="9">
        <v>1.0922928786711384E-2</v>
      </c>
    </row>
    <row r="32" spans="1:25" x14ac:dyDescent="0.55000000000000004">
      <c r="A32" s="6" t="s">
        <v>38</v>
      </c>
      <c r="C32" s="6">
        <v>21052995</v>
      </c>
      <c r="E32" s="6">
        <v>95204340488</v>
      </c>
      <c r="G32" s="6">
        <v>276036754475.90302</v>
      </c>
      <c r="I32" s="6">
        <v>0</v>
      </c>
      <c r="K32" s="6">
        <v>0</v>
      </c>
      <c r="M32" s="6">
        <v>0</v>
      </c>
      <c r="O32" s="6">
        <v>0</v>
      </c>
      <c r="Q32" s="6">
        <v>21052995</v>
      </c>
      <c r="S32" s="6">
        <v>14800</v>
      </c>
      <c r="U32" s="6">
        <v>95204340488</v>
      </c>
      <c r="W32" s="6">
        <v>309730399260.29999</v>
      </c>
      <c r="Y32" s="9">
        <v>1.6643179978726819E-2</v>
      </c>
    </row>
    <row r="33" spans="1:25" x14ac:dyDescent="0.55000000000000004">
      <c r="A33" s="6" t="s">
        <v>39</v>
      </c>
      <c r="C33" s="6">
        <v>19049139</v>
      </c>
      <c r="E33" s="6">
        <v>236167760116</v>
      </c>
      <c r="G33" s="6">
        <v>204885319460.319</v>
      </c>
      <c r="I33" s="6">
        <v>25458803</v>
      </c>
      <c r="K33" s="6">
        <v>302252237684</v>
      </c>
      <c r="M33" s="6">
        <v>0</v>
      </c>
      <c r="O33" s="6">
        <v>0</v>
      </c>
      <c r="Q33" s="6">
        <v>44507942</v>
      </c>
      <c r="S33" s="6">
        <v>12930</v>
      </c>
      <c r="U33" s="6">
        <v>538419997800</v>
      </c>
      <c r="W33" s="6">
        <v>572063538304.14294</v>
      </c>
      <c r="Y33" s="9">
        <v>3.0739496187655913E-2</v>
      </c>
    </row>
    <row r="34" spans="1:25" x14ac:dyDescent="0.55000000000000004">
      <c r="A34" s="6" t="s">
        <v>40</v>
      </c>
      <c r="C34" s="6">
        <v>16616872</v>
      </c>
      <c r="E34" s="6">
        <v>125227719220</v>
      </c>
      <c r="G34" s="6">
        <v>371489856244.88397</v>
      </c>
      <c r="I34" s="6">
        <v>10000</v>
      </c>
      <c r="K34" s="6">
        <v>198484009</v>
      </c>
      <c r="M34" s="6">
        <v>0</v>
      </c>
      <c r="O34" s="6">
        <v>0</v>
      </c>
      <c r="Q34" s="6">
        <v>16626872</v>
      </c>
      <c r="S34" s="6">
        <v>20670</v>
      </c>
      <c r="U34" s="6">
        <v>125426203229</v>
      </c>
      <c r="W34" s="6">
        <v>341632563446.77197</v>
      </c>
      <c r="Y34" s="9">
        <v>1.835742391969733E-2</v>
      </c>
    </row>
    <row r="35" spans="1:25" x14ac:dyDescent="0.55000000000000004">
      <c r="A35" s="6" t="s">
        <v>41</v>
      </c>
      <c r="C35" s="6">
        <v>7191309</v>
      </c>
      <c r="E35" s="6">
        <v>342239180426</v>
      </c>
      <c r="G35" s="6">
        <v>221318201226.492</v>
      </c>
      <c r="I35" s="6">
        <v>0</v>
      </c>
      <c r="K35" s="6">
        <v>0</v>
      </c>
      <c r="M35" s="6">
        <v>0</v>
      </c>
      <c r="O35" s="6">
        <v>0</v>
      </c>
      <c r="Q35" s="6">
        <v>7191309</v>
      </c>
      <c r="S35" s="6">
        <v>40730</v>
      </c>
      <c r="U35" s="6">
        <v>342239180426</v>
      </c>
      <c r="W35" s="6">
        <v>291159248577.35901</v>
      </c>
      <c r="Y35" s="9">
        <v>1.5645270170821634E-2</v>
      </c>
    </row>
    <row r="36" spans="1:25" x14ac:dyDescent="0.55000000000000004">
      <c r="A36" s="6" t="s">
        <v>42</v>
      </c>
      <c r="C36" s="6">
        <v>2362689</v>
      </c>
      <c r="E36" s="6">
        <v>70828203181</v>
      </c>
      <c r="G36" s="6">
        <v>90727615547.383499</v>
      </c>
      <c r="I36" s="6">
        <v>0</v>
      </c>
      <c r="K36" s="6">
        <v>0</v>
      </c>
      <c r="M36" s="6">
        <v>0</v>
      </c>
      <c r="O36" s="6">
        <v>0</v>
      </c>
      <c r="Q36" s="6">
        <v>2362689</v>
      </c>
      <c r="S36" s="6">
        <v>39440</v>
      </c>
      <c r="U36" s="6">
        <v>70830565870</v>
      </c>
      <c r="W36" s="6">
        <v>92630006657.748001</v>
      </c>
      <c r="Y36" s="9">
        <v>4.9774186709388556E-3</v>
      </c>
    </row>
    <row r="37" spans="1:25" x14ac:dyDescent="0.55000000000000004">
      <c r="A37" s="6" t="s">
        <v>43</v>
      </c>
      <c r="C37" s="6">
        <v>2889956</v>
      </c>
      <c r="E37" s="6">
        <v>103911049670</v>
      </c>
      <c r="G37" s="6">
        <v>67998247231.806</v>
      </c>
      <c r="I37" s="6">
        <v>0</v>
      </c>
      <c r="K37" s="6">
        <v>0</v>
      </c>
      <c r="M37" s="6">
        <v>-300000</v>
      </c>
      <c r="O37" s="6">
        <v>8144251830</v>
      </c>
      <c r="Q37" s="6">
        <v>2589956</v>
      </c>
      <c r="S37" s="6">
        <v>25970</v>
      </c>
      <c r="U37" s="6">
        <v>93124271286</v>
      </c>
      <c r="W37" s="6">
        <v>66860953433.945999</v>
      </c>
      <c r="Y37" s="9">
        <v>3.5927338233766575E-3</v>
      </c>
    </row>
    <row r="38" spans="1:25" x14ac:dyDescent="0.55000000000000004">
      <c r="A38" s="6" t="s">
        <v>44</v>
      </c>
      <c r="C38" s="6">
        <v>4194395</v>
      </c>
      <c r="E38" s="6">
        <v>95815834901</v>
      </c>
      <c r="G38" s="6">
        <v>104986457646.705</v>
      </c>
      <c r="I38" s="6">
        <v>0</v>
      </c>
      <c r="K38" s="6">
        <v>0</v>
      </c>
      <c r="M38" s="6">
        <v>-4194395</v>
      </c>
      <c r="O38" s="6">
        <v>128775115336</v>
      </c>
      <c r="Q38" s="6">
        <v>0</v>
      </c>
      <c r="S38" s="6">
        <v>0</v>
      </c>
      <c r="U38" s="6">
        <v>0</v>
      </c>
      <c r="W38" s="6">
        <v>0</v>
      </c>
      <c r="Y38" s="9">
        <v>0</v>
      </c>
    </row>
    <row r="39" spans="1:25" x14ac:dyDescent="0.55000000000000004">
      <c r="A39" s="6" t="s">
        <v>45</v>
      </c>
      <c r="C39" s="6">
        <v>10810000</v>
      </c>
      <c r="E39" s="6">
        <v>707607692604</v>
      </c>
      <c r="G39" s="6">
        <v>691054712955</v>
      </c>
      <c r="I39" s="6">
        <v>0</v>
      </c>
      <c r="K39" s="6">
        <v>0</v>
      </c>
      <c r="M39" s="6">
        <v>-200000</v>
      </c>
      <c r="O39" s="6">
        <v>13487270600</v>
      </c>
      <c r="Q39" s="6">
        <v>10610000</v>
      </c>
      <c r="S39" s="6">
        <v>64690</v>
      </c>
      <c r="U39" s="6">
        <v>694515968408</v>
      </c>
      <c r="W39" s="6">
        <v>682277052645</v>
      </c>
      <c r="Y39" s="9">
        <v>3.6661754253520834E-2</v>
      </c>
    </row>
    <row r="40" spans="1:25" x14ac:dyDescent="0.55000000000000004">
      <c r="A40" s="6" t="s">
        <v>46</v>
      </c>
      <c r="C40" s="6">
        <v>23754905</v>
      </c>
      <c r="E40" s="6">
        <v>370084368570</v>
      </c>
      <c r="G40" s="6">
        <v>360579111823.867</v>
      </c>
      <c r="I40" s="6">
        <v>0</v>
      </c>
      <c r="K40" s="6">
        <v>0</v>
      </c>
      <c r="M40" s="6">
        <v>0</v>
      </c>
      <c r="O40" s="6">
        <v>0</v>
      </c>
      <c r="Q40" s="6">
        <v>23754905</v>
      </c>
      <c r="S40" s="6">
        <v>15260</v>
      </c>
      <c r="U40" s="6">
        <v>370084368570</v>
      </c>
      <c r="W40" s="6">
        <v>360342976190.71503</v>
      </c>
      <c r="Y40" s="9">
        <v>1.9362816892157887E-2</v>
      </c>
    </row>
    <row r="41" spans="1:25" x14ac:dyDescent="0.55000000000000004">
      <c r="A41" s="6" t="s">
        <v>47</v>
      </c>
      <c r="C41" s="6">
        <v>139279052</v>
      </c>
      <c r="E41" s="6">
        <v>1196581028960</v>
      </c>
      <c r="G41" s="6">
        <v>1395579443737.25</v>
      </c>
      <c r="I41" s="6">
        <v>0</v>
      </c>
      <c r="K41" s="6">
        <v>0</v>
      </c>
      <c r="M41" s="6">
        <v>0</v>
      </c>
      <c r="O41" s="6">
        <v>0</v>
      </c>
      <c r="Q41" s="6">
        <v>139279052</v>
      </c>
      <c r="S41" s="6">
        <v>10490</v>
      </c>
      <c r="U41" s="6">
        <v>1196581028960</v>
      </c>
      <c r="W41" s="6">
        <v>1452344083809.8899</v>
      </c>
      <c r="Y41" s="9">
        <v>7.8040851126056479E-2</v>
      </c>
    </row>
    <row r="42" spans="1:25" x14ac:dyDescent="0.55000000000000004">
      <c r="A42" s="6" t="s">
        <v>48</v>
      </c>
      <c r="C42" s="6">
        <v>28760545</v>
      </c>
      <c r="E42" s="6">
        <v>610259269288</v>
      </c>
      <c r="G42" s="6">
        <v>516610814946.508</v>
      </c>
      <c r="I42" s="6">
        <v>0</v>
      </c>
      <c r="K42" s="6">
        <v>0</v>
      </c>
      <c r="M42" s="6">
        <v>0</v>
      </c>
      <c r="O42" s="6">
        <v>0</v>
      </c>
      <c r="Q42" s="6">
        <v>28760545</v>
      </c>
      <c r="S42" s="6">
        <v>19370</v>
      </c>
      <c r="U42" s="6">
        <v>610259269288</v>
      </c>
      <c r="W42" s="6">
        <v>553777060697.93298</v>
      </c>
      <c r="Y42" s="9">
        <v>2.9756883119310188E-2</v>
      </c>
    </row>
    <row r="43" spans="1:25" x14ac:dyDescent="0.55000000000000004">
      <c r="A43" s="6" t="s">
        <v>49</v>
      </c>
      <c r="C43" s="6">
        <v>14766805</v>
      </c>
      <c r="E43" s="6">
        <v>44193720695</v>
      </c>
      <c r="G43" s="6">
        <v>49981799247.401299</v>
      </c>
      <c r="I43" s="6">
        <v>0</v>
      </c>
      <c r="K43" s="6">
        <v>0</v>
      </c>
      <c r="M43" s="6">
        <v>-14766805</v>
      </c>
      <c r="O43" s="6">
        <v>63748295206</v>
      </c>
      <c r="Q43" s="6">
        <v>0</v>
      </c>
      <c r="S43" s="6">
        <v>0</v>
      </c>
      <c r="U43" s="6">
        <v>0</v>
      </c>
      <c r="W43" s="6">
        <v>0</v>
      </c>
      <c r="Y43" s="9">
        <v>0</v>
      </c>
    </row>
    <row r="44" spans="1:25" x14ac:dyDescent="0.55000000000000004">
      <c r="A44" s="6" t="s">
        <v>50</v>
      </c>
      <c r="C44" s="6">
        <v>47100791</v>
      </c>
      <c r="E44" s="6">
        <v>1007939408723</v>
      </c>
      <c r="G44" s="6">
        <v>929387744676.96802</v>
      </c>
      <c r="I44" s="6">
        <v>0</v>
      </c>
      <c r="K44" s="6">
        <v>0</v>
      </c>
      <c r="M44" s="6">
        <v>0</v>
      </c>
      <c r="O44" s="6">
        <v>0</v>
      </c>
      <c r="Q44" s="6">
        <v>47100791</v>
      </c>
      <c r="S44" s="6">
        <v>25610</v>
      </c>
      <c r="U44" s="6">
        <v>1007939408723</v>
      </c>
      <c r="W44" s="6">
        <v>1199074062527.8201</v>
      </c>
      <c r="Y44" s="9">
        <v>6.4431536194489325E-2</v>
      </c>
    </row>
    <row r="45" spans="1:25" x14ac:dyDescent="0.55000000000000004">
      <c r="A45" s="6" t="s">
        <v>51</v>
      </c>
      <c r="C45" s="6">
        <v>30435496</v>
      </c>
      <c r="E45" s="6">
        <v>394376159741</v>
      </c>
      <c r="G45" s="6">
        <v>227815668134.96399</v>
      </c>
      <c r="I45" s="6">
        <v>0</v>
      </c>
      <c r="K45" s="6">
        <v>0</v>
      </c>
      <c r="M45" s="6">
        <v>0</v>
      </c>
      <c r="O45" s="6">
        <v>0</v>
      </c>
      <c r="Q45" s="6">
        <v>30435496</v>
      </c>
      <c r="S45" s="6">
        <v>8280</v>
      </c>
      <c r="U45" s="6">
        <v>394376159741</v>
      </c>
      <c r="W45" s="6">
        <v>250506471734.064</v>
      </c>
      <c r="Y45" s="9">
        <v>1.3460817229638539E-2</v>
      </c>
    </row>
    <row r="46" spans="1:25" x14ac:dyDescent="0.55000000000000004">
      <c r="A46" s="6" t="s">
        <v>52</v>
      </c>
      <c r="C46" s="6">
        <v>1644029</v>
      </c>
      <c r="E46" s="6">
        <v>5268179134</v>
      </c>
      <c r="G46" s="6">
        <v>6317999008.1217003</v>
      </c>
      <c r="I46" s="6">
        <v>0</v>
      </c>
      <c r="K46" s="6">
        <v>0</v>
      </c>
      <c r="M46" s="6">
        <v>-1644029</v>
      </c>
      <c r="O46" s="6">
        <v>6833343975</v>
      </c>
      <c r="Q46" s="6">
        <v>0</v>
      </c>
      <c r="S46" s="6">
        <v>0</v>
      </c>
      <c r="U46" s="6">
        <v>0</v>
      </c>
      <c r="W46" s="6">
        <v>0</v>
      </c>
      <c r="Y46" s="9">
        <v>0</v>
      </c>
    </row>
    <row r="47" spans="1:25" x14ac:dyDescent="0.55000000000000004">
      <c r="A47" s="6" t="s">
        <v>53</v>
      </c>
      <c r="C47" s="6">
        <v>2461134</v>
      </c>
      <c r="E47" s="6">
        <v>5419519448</v>
      </c>
      <c r="G47" s="6">
        <v>7721123237.5212002</v>
      </c>
      <c r="I47" s="6">
        <v>0</v>
      </c>
      <c r="K47" s="6">
        <v>0</v>
      </c>
      <c r="M47" s="6">
        <v>-2461134</v>
      </c>
      <c r="O47" s="6">
        <v>9871985457</v>
      </c>
      <c r="Q47" s="6">
        <v>0</v>
      </c>
      <c r="S47" s="6">
        <v>0</v>
      </c>
      <c r="U47" s="6">
        <v>0</v>
      </c>
      <c r="W47" s="6">
        <v>0</v>
      </c>
      <c r="Y47" s="9">
        <v>0</v>
      </c>
    </row>
    <row r="48" spans="1:25" x14ac:dyDescent="0.55000000000000004">
      <c r="A48" s="6" t="s">
        <v>54</v>
      </c>
      <c r="C48" s="6">
        <v>11589687</v>
      </c>
      <c r="E48" s="6">
        <v>150068256910</v>
      </c>
      <c r="G48" s="6">
        <v>172926132718.87399</v>
      </c>
      <c r="I48" s="6">
        <v>0</v>
      </c>
      <c r="K48" s="6">
        <v>0</v>
      </c>
      <c r="M48" s="6">
        <v>0</v>
      </c>
      <c r="O48" s="6">
        <v>0</v>
      </c>
      <c r="Q48" s="6">
        <v>11589687</v>
      </c>
      <c r="S48" s="6">
        <v>17320</v>
      </c>
      <c r="U48" s="6">
        <v>150068256910</v>
      </c>
      <c r="W48" s="6">
        <v>199539015235.90201</v>
      </c>
      <c r="Y48" s="9">
        <v>1.0722111072339609E-2</v>
      </c>
    </row>
    <row r="49" spans="1:25" x14ac:dyDescent="0.55000000000000004">
      <c r="A49" s="6" t="s">
        <v>55</v>
      </c>
      <c r="C49" s="6">
        <v>18759593</v>
      </c>
      <c r="E49" s="6">
        <v>844228569156</v>
      </c>
      <c r="G49" s="6">
        <v>405033982718.23798</v>
      </c>
      <c r="I49" s="6">
        <v>10000</v>
      </c>
      <c r="K49" s="6">
        <v>225709264</v>
      </c>
      <c r="M49" s="6">
        <v>0</v>
      </c>
      <c r="O49" s="6">
        <v>0</v>
      </c>
      <c r="Q49" s="6">
        <v>18769593</v>
      </c>
      <c r="S49" s="6">
        <v>24000</v>
      </c>
      <c r="U49" s="6">
        <v>844454278420</v>
      </c>
      <c r="W49" s="6">
        <v>447789934119.59998</v>
      </c>
      <c r="Y49" s="9">
        <v>2.4061727502412384E-2</v>
      </c>
    </row>
    <row r="50" spans="1:25" x14ac:dyDescent="0.55000000000000004">
      <c r="A50" s="6" t="s">
        <v>56</v>
      </c>
      <c r="C50" s="6">
        <v>410548</v>
      </c>
      <c r="E50" s="6">
        <v>1326583558</v>
      </c>
      <c r="G50" s="6">
        <v>6676601716.5839996</v>
      </c>
      <c r="I50" s="6">
        <v>0</v>
      </c>
      <c r="K50" s="6">
        <v>0</v>
      </c>
      <c r="M50" s="6">
        <v>0</v>
      </c>
      <c r="O50" s="6">
        <v>0</v>
      </c>
      <c r="Q50" s="6">
        <v>410548</v>
      </c>
      <c r="S50" s="6">
        <v>18800</v>
      </c>
      <c r="U50" s="6">
        <v>1326583558</v>
      </c>
      <c r="W50" s="6">
        <v>7672378500.7200003</v>
      </c>
      <c r="Y50" s="9">
        <v>4.12270724983256E-4</v>
      </c>
    </row>
    <row r="51" spans="1:25" x14ac:dyDescent="0.55000000000000004">
      <c r="A51" s="6" t="s">
        <v>57</v>
      </c>
      <c r="C51" s="6">
        <v>23951086</v>
      </c>
      <c r="E51" s="6">
        <v>189323617895</v>
      </c>
      <c r="G51" s="6">
        <v>274750979021.98199</v>
      </c>
      <c r="I51" s="6">
        <v>0</v>
      </c>
      <c r="K51" s="6">
        <v>0</v>
      </c>
      <c r="M51" s="6">
        <v>-23951086</v>
      </c>
      <c r="O51" s="6">
        <v>288310340963</v>
      </c>
      <c r="Q51" s="6">
        <v>0</v>
      </c>
      <c r="S51" s="6">
        <v>0</v>
      </c>
      <c r="U51" s="6">
        <v>0</v>
      </c>
      <c r="W51" s="6">
        <v>0</v>
      </c>
      <c r="Y51" s="9">
        <v>0</v>
      </c>
    </row>
    <row r="52" spans="1:25" x14ac:dyDescent="0.55000000000000004">
      <c r="A52" s="6" t="s">
        <v>58</v>
      </c>
      <c r="C52" s="6">
        <v>0</v>
      </c>
      <c r="E52" s="6">
        <v>0</v>
      </c>
      <c r="G52" s="6">
        <v>0</v>
      </c>
      <c r="I52" s="6">
        <v>250000</v>
      </c>
      <c r="K52" s="6">
        <v>834250336</v>
      </c>
      <c r="M52" s="6">
        <v>0</v>
      </c>
      <c r="O52" s="6">
        <v>0</v>
      </c>
      <c r="Q52" s="6">
        <v>250000</v>
      </c>
      <c r="S52" s="6">
        <v>3502</v>
      </c>
      <c r="U52" s="6">
        <v>834250336</v>
      </c>
      <c r="W52" s="6">
        <v>870290775</v>
      </c>
      <c r="Y52" s="9">
        <v>4.6764560523417762E-5</v>
      </c>
    </row>
    <row r="53" spans="1:25" x14ac:dyDescent="0.55000000000000004">
      <c r="A53" s="6" t="s">
        <v>59</v>
      </c>
      <c r="C53" s="6">
        <v>0</v>
      </c>
      <c r="E53" s="6">
        <v>0</v>
      </c>
      <c r="G53" s="6">
        <v>0</v>
      </c>
      <c r="I53" s="6">
        <v>10000000</v>
      </c>
      <c r="K53" s="6">
        <v>178712776272</v>
      </c>
      <c r="M53" s="6">
        <v>0</v>
      </c>
      <c r="O53" s="6">
        <v>0</v>
      </c>
      <c r="Q53" s="6">
        <v>10000000</v>
      </c>
      <c r="S53" s="6">
        <v>17800</v>
      </c>
      <c r="U53" s="6">
        <v>178712776272</v>
      </c>
      <c r="W53" s="6">
        <v>176940900000</v>
      </c>
      <c r="Y53" s="9">
        <v>9.5078147037902482E-3</v>
      </c>
    </row>
    <row r="54" spans="1:25" x14ac:dyDescent="0.55000000000000004">
      <c r="A54" s="6" t="s">
        <v>60</v>
      </c>
      <c r="C54" s="6">
        <v>0</v>
      </c>
      <c r="E54" s="6">
        <v>0</v>
      </c>
      <c r="G54" s="6">
        <v>0</v>
      </c>
      <c r="I54" s="6">
        <v>782904</v>
      </c>
      <c r="K54" s="6">
        <v>16456241230</v>
      </c>
      <c r="M54" s="6">
        <v>0</v>
      </c>
      <c r="O54" s="6">
        <v>0</v>
      </c>
      <c r="Q54" s="6">
        <v>782904</v>
      </c>
      <c r="S54" s="6">
        <v>18000</v>
      </c>
      <c r="U54" s="6">
        <v>16456241230</v>
      </c>
      <c r="W54" s="6">
        <v>14008422981.6</v>
      </c>
      <c r="Y54" s="9">
        <v>7.5273433107534609E-4</v>
      </c>
    </row>
    <row r="55" spans="1:25" x14ac:dyDescent="0.55000000000000004">
      <c r="A55" s="6" t="s">
        <v>61</v>
      </c>
      <c r="C55" s="6">
        <v>0</v>
      </c>
      <c r="E55" s="6">
        <v>0</v>
      </c>
      <c r="G55" s="6">
        <v>0</v>
      </c>
      <c r="I55" s="6">
        <v>5765952</v>
      </c>
      <c r="K55" s="6">
        <v>0</v>
      </c>
      <c r="M55" s="6">
        <v>0</v>
      </c>
      <c r="O55" s="6">
        <v>0</v>
      </c>
      <c r="Q55" s="6">
        <v>5765952</v>
      </c>
      <c r="S55" s="6">
        <v>23570</v>
      </c>
      <c r="U55" s="6">
        <v>118409590272</v>
      </c>
      <c r="W55" s="6">
        <v>135094862882.592</v>
      </c>
      <c r="Y55" s="9">
        <v>7.259242626897657E-3</v>
      </c>
    </row>
    <row r="56" spans="1:25" x14ac:dyDescent="0.55000000000000004">
      <c r="A56" s="6" t="s">
        <v>62</v>
      </c>
      <c r="C56" s="6">
        <v>0</v>
      </c>
      <c r="E56" s="6">
        <v>0</v>
      </c>
      <c r="G56" s="6">
        <v>0</v>
      </c>
      <c r="I56" s="6">
        <v>2180689</v>
      </c>
      <c r="K56" s="6">
        <v>0</v>
      </c>
      <c r="M56" s="6">
        <v>0</v>
      </c>
      <c r="O56" s="6">
        <v>0</v>
      </c>
      <c r="Q56" s="6">
        <v>2180689</v>
      </c>
      <c r="S56" s="6">
        <v>18220</v>
      </c>
      <c r="U56" s="6">
        <v>6786304168</v>
      </c>
      <c r="W56" s="6">
        <v>39495747201.198997</v>
      </c>
      <c r="Y56" s="9">
        <v>2.1222806405684063E-3</v>
      </c>
    </row>
    <row r="57" spans="1:25" x14ac:dyDescent="0.55000000000000004">
      <c r="A57" s="6" t="s">
        <v>63</v>
      </c>
      <c r="C57" s="6">
        <v>0</v>
      </c>
      <c r="E57" s="6">
        <v>0</v>
      </c>
      <c r="G57" s="6">
        <v>0</v>
      </c>
      <c r="I57" s="6">
        <v>4301406</v>
      </c>
      <c r="K57" s="6">
        <v>147260465185</v>
      </c>
      <c r="M57" s="6">
        <v>0</v>
      </c>
      <c r="O57" s="6">
        <v>0</v>
      </c>
      <c r="Q57" s="6">
        <v>4301406</v>
      </c>
      <c r="S57" s="6">
        <v>34892</v>
      </c>
      <c r="U57" s="6">
        <v>147260465185</v>
      </c>
      <c r="W57" s="6">
        <v>149191654435.996</v>
      </c>
      <c r="Y57" s="9">
        <v>8.0167253909602387E-3</v>
      </c>
    </row>
    <row r="58" spans="1:25" x14ac:dyDescent="0.55000000000000004">
      <c r="A58" s="6" t="s">
        <v>64</v>
      </c>
      <c r="C58" s="6">
        <v>0</v>
      </c>
      <c r="E58" s="6">
        <v>0</v>
      </c>
      <c r="G58" s="6">
        <v>0</v>
      </c>
      <c r="I58" s="6">
        <v>2102474</v>
      </c>
      <c r="K58" s="6">
        <v>108032753880</v>
      </c>
      <c r="M58" s="6">
        <v>0</v>
      </c>
      <c r="O58" s="6">
        <v>0</v>
      </c>
      <c r="Q58" s="6">
        <v>2102474</v>
      </c>
      <c r="S58" s="6">
        <v>60180</v>
      </c>
      <c r="U58" s="6">
        <v>108032753880</v>
      </c>
      <c r="W58" s="6">
        <v>125774050352.34599</v>
      </c>
      <c r="Y58" s="9">
        <v>6.7583942734285307E-3</v>
      </c>
    </row>
    <row r="59" spans="1:25" x14ac:dyDescent="0.55000000000000004">
      <c r="A59" s="6" t="s">
        <v>65</v>
      </c>
      <c r="C59" s="6">
        <v>0</v>
      </c>
      <c r="E59" s="6">
        <v>0</v>
      </c>
      <c r="G59" s="6">
        <v>0</v>
      </c>
      <c r="I59" s="6">
        <v>100769</v>
      </c>
      <c r="K59" s="6">
        <v>3277966190</v>
      </c>
      <c r="M59" s="6">
        <v>-100769</v>
      </c>
      <c r="O59" s="6">
        <v>6766945482</v>
      </c>
      <c r="Q59" s="6">
        <v>0</v>
      </c>
      <c r="S59" s="6">
        <v>0</v>
      </c>
      <c r="U59" s="6">
        <v>0</v>
      </c>
      <c r="W59" s="6">
        <v>0</v>
      </c>
      <c r="Y59" s="9">
        <v>0</v>
      </c>
    </row>
    <row r="60" spans="1:25" ht="24.75" thickBot="1" x14ac:dyDescent="0.6">
      <c r="E60" s="7">
        <f>SUM(E9:E59)</f>
        <v>15752946914857</v>
      </c>
      <c r="G60" s="7">
        <f>SUM(G9:G59)</f>
        <v>14207872755744.27</v>
      </c>
      <c r="K60" s="7">
        <f>SUM(K9:K59)</f>
        <v>757585394175</v>
      </c>
      <c r="O60" s="7">
        <f>SUM(O9:O59)</f>
        <v>891899796543</v>
      </c>
      <c r="U60" s="7">
        <f>SUM(U9:U59)</f>
        <v>15777264271157</v>
      </c>
      <c r="W60" s="7">
        <f>SUM(W9:W59)</f>
        <v>15693981404476.971</v>
      </c>
      <c r="Y60" s="10">
        <f>SUM(Y9:Y59)</f>
        <v>0.8433068169039204</v>
      </c>
    </row>
    <row r="61" spans="1:25" ht="24.75" thickTop="1" x14ac:dyDescent="0.55000000000000004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workbookViewId="0">
      <selection activeCell="A3" sqref="A3:AK3"/>
    </sheetView>
  </sheetViews>
  <sheetFormatPr defaultRowHeight="24" x14ac:dyDescent="0.55000000000000004"/>
  <cols>
    <col min="1" max="1" width="30.140625" style="4" bestFit="1" customWidth="1"/>
    <col min="2" max="2" width="1" style="4" customWidth="1"/>
    <col min="3" max="3" width="28.28515625" style="4" bestFit="1" customWidth="1"/>
    <col min="4" max="4" width="1" style="4" customWidth="1"/>
    <col min="5" max="5" width="25" style="4" bestFit="1" customWidth="1"/>
    <col min="6" max="6" width="1" style="4" customWidth="1"/>
    <col min="7" max="7" width="16" style="4" bestFit="1" customWidth="1"/>
    <col min="8" max="8" width="1" style="4" customWidth="1"/>
    <col min="9" max="9" width="19.2851562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12.5703125" style="4" bestFit="1" customWidth="1"/>
    <col min="14" max="14" width="1" style="4" customWidth="1"/>
    <col min="15" max="15" width="10.42578125" style="4" bestFit="1" customWidth="1"/>
    <col min="16" max="16" width="1" style="4" customWidth="1"/>
    <col min="17" max="17" width="20.42578125" style="4" bestFit="1" customWidth="1"/>
    <col min="18" max="18" width="1" style="4" customWidth="1"/>
    <col min="19" max="19" width="25.28515625" style="4" bestFit="1" customWidth="1"/>
    <col min="20" max="20" width="1" style="4" customWidth="1"/>
    <col min="21" max="21" width="7" style="4" bestFit="1" customWidth="1"/>
    <col min="22" max="22" width="1" style="4" customWidth="1"/>
    <col min="23" max="23" width="18.5703125" style="4" bestFit="1" customWidth="1"/>
    <col min="24" max="24" width="1" style="4" customWidth="1"/>
    <col min="25" max="25" width="9" style="4" bestFit="1" customWidth="1"/>
    <col min="26" max="26" width="1" style="4" customWidth="1"/>
    <col min="27" max="27" width="19" style="4" bestFit="1" customWidth="1"/>
    <col min="28" max="28" width="1" style="4" customWidth="1"/>
    <col min="29" max="29" width="10.42578125" style="4" customWidth="1"/>
    <col min="30" max="30" width="1.85546875" style="4" customWidth="1"/>
    <col min="31" max="31" width="24.7109375" style="4" bestFit="1" customWidth="1"/>
    <col min="32" max="32" width="1" style="4" customWidth="1"/>
    <col min="33" max="33" width="20.42578125" style="4" bestFit="1" customWidth="1"/>
    <col min="34" max="34" width="1" style="4" customWidth="1"/>
    <col min="35" max="35" width="25.28515625" style="4" bestFit="1" customWidth="1"/>
    <col min="36" max="36" width="1" style="4" customWidth="1"/>
    <col min="37" max="37" width="33.4257812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37" ht="24.75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6" spans="1:37" ht="24.75" x14ac:dyDescent="0.55000000000000004">
      <c r="A6" s="22" t="s">
        <v>67</v>
      </c>
      <c r="B6" s="22" t="s">
        <v>67</v>
      </c>
      <c r="C6" s="22" t="s">
        <v>67</v>
      </c>
      <c r="D6" s="22" t="s">
        <v>67</v>
      </c>
      <c r="E6" s="22" t="s">
        <v>67</v>
      </c>
      <c r="F6" s="22" t="s">
        <v>67</v>
      </c>
      <c r="G6" s="22" t="s">
        <v>67</v>
      </c>
      <c r="H6" s="22" t="s">
        <v>67</v>
      </c>
      <c r="I6" s="22" t="s">
        <v>67</v>
      </c>
      <c r="J6" s="22" t="s">
        <v>67</v>
      </c>
      <c r="K6" s="22" t="s">
        <v>67</v>
      </c>
      <c r="L6" s="22" t="s">
        <v>67</v>
      </c>
      <c r="M6" s="22" t="s">
        <v>67</v>
      </c>
      <c r="O6" s="22" t="s">
        <v>256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 x14ac:dyDescent="0.55000000000000004">
      <c r="A7" s="23" t="s">
        <v>68</v>
      </c>
      <c r="C7" s="23" t="s">
        <v>69</v>
      </c>
      <c r="E7" s="23" t="s">
        <v>70</v>
      </c>
      <c r="G7" s="23" t="s">
        <v>71</v>
      </c>
      <c r="I7" s="23" t="s">
        <v>72</v>
      </c>
      <c r="K7" s="23" t="s">
        <v>73</v>
      </c>
      <c r="M7" s="23" t="s">
        <v>66</v>
      </c>
      <c r="O7" s="23" t="s">
        <v>7</v>
      </c>
      <c r="Q7" s="23" t="s">
        <v>8</v>
      </c>
      <c r="S7" s="23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3" t="s">
        <v>7</v>
      </c>
      <c r="AE7" s="23" t="s">
        <v>74</v>
      </c>
      <c r="AG7" s="23" t="s">
        <v>8</v>
      </c>
      <c r="AI7" s="23" t="s">
        <v>9</v>
      </c>
      <c r="AK7" s="23" t="s">
        <v>13</v>
      </c>
    </row>
    <row r="8" spans="1:37" ht="24.75" x14ac:dyDescent="0.55000000000000004">
      <c r="A8" s="22" t="s">
        <v>68</v>
      </c>
      <c r="C8" s="22" t="s">
        <v>69</v>
      </c>
      <c r="E8" s="22" t="s">
        <v>70</v>
      </c>
      <c r="G8" s="22" t="s">
        <v>71</v>
      </c>
      <c r="I8" s="22" t="s">
        <v>72</v>
      </c>
      <c r="K8" s="22" t="s">
        <v>73</v>
      </c>
      <c r="M8" s="22" t="s">
        <v>66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74</v>
      </c>
      <c r="AG8" s="22" t="s">
        <v>8</v>
      </c>
      <c r="AI8" s="22" t="s">
        <v>9</v>
      </c>
      <c r="AK8" s="22" t="s">
        <v>13</v>
      </c>
    </row>
    <row r="9" spans="1:37" x14ac:dyDescent="0.55000000000000004">
      <c r="A9" s="4" t="s">
        <v>75</v>
      </c>
      <c r="C9" s="4" t="s">
        <v>76</v>
      </c>
      <c r="E9" s="4" t="s">
        <v>76</v>
      </c>
      <c r="G9" s="4" t="s">
        <v>77</v>
      </c>
      <c r="I9" s="4" t="s">
        <v>78</v>
      </c>
      <c r="K9" s="5">
        <v>0</v>
      </c>
      <c r="M9" s="5">
        <v>0</v>
      </c>
      <c r="O9" s="5">
        <v>130923</v>
      </c>
      <c r="Q9" s="5">
        <v>107357930200</v>
      </c>
      <c r="S9" s="5">
        <v>117806725200</v>
      </c>
      <c r="U9" s="5">
        <v>0</v>
      </c>
      <c r="W9" s="5">
        <v>0</v>
      </c>
      <c r="Y9" s="5">
        <v>0</v>
      </c>
      <c r="AA9" s="5">
        <v>0</v>
      </c>
      <c r="AC9" s="5">
        <v>130923</v>
      </c>
      <c r="AD9" s="5"/>
      <c r="AE9" s="5">
        <v>917302</v>
      </c>
      <c r="AG9" s="5">
        <v>107357930200</v>
      </c>
      <c r="AI9" s="5">
        <v>120074162358</v>
      </c>
      <c r="AK9" s="9">
        <v>6.4521141602234978E-3</v>
      </c>
    </row>
    <row r="10" spans="1:37" x14ac:dyDescent="0.55000000000000004">
      <c r="A10" s="4" t="s">
        <v>79</v>
      </c>
      <c r="C10" s="4" t="s">
        <v>76</v>
      </c>
      <c r="E10" s="4" t="s">
        <v>76</v>
      </c>
      <c r="G10" s="4" t="s">
        <v>80</v>
      </c>
      <c r="I10" s="4" t="s">
        <v>81</v>
      </c>
      <c r="K10" s="5">
        <v>0</v>
      </c>
      <c r="M10" s="5">
        <v>0</v>
      </c>
      <c r="O10" s="5">
        <v>20000</v>
      </c>
      <c r="Q10" s="5">
        <v>17416002743</v>
      </c>
      <c r="S10" s="5">
        <v>18006215781</v>
      </c>
      <c r="U10" s="5">
        <v>0</v>
      </c>
      <c r="W10" s="5">
        <v>0</v>
      </c>
      <c r="Y10" s="5">
        <v>0</v>
      </c>
      <c r="AA10" s="5">
        <v>0</v>
      </c>
      <c r="AC10" s="5">
        <v>20000</v>
      </c>
      <c r="AD10" s="5"/>
      <c r="AE10" s="5">
        <v>912511</v>
      </c>
      <c r="AG10" s="5">
        <v>17416002743</v>
      </c>
      <c r="AI10" s="5">
        <v>18246912147</v>
      </c>
      <c r="AK10" s="9">
        <v>9.8048704177505297E-4</v>
      </c>
    </row>
    <row r="11" spans="1:37" x14ac:dyDescent="0.55000000000000004">
      <c r="A11" s="4" t="s">
        <v>82</v>
      </c>
      <c r="C11" s="4" t="s">
        <v>76</v>
      </c>
      <c r="E11" s="4" t="s">
        <v>76</v>
      </c>
      <c r="G11" s="4" t="s">
        <v>83</v>
      </c>
      <c r="I11" s="4" t="s">
        <v>84</v>
      </c>
      <c r="K11" s="5">
        <v>0</v>
      </c>
      <c r="M11" s="5">
        <v>0</v>
      </c>
      <c r="O11" s="5">
        <v>145361</v>
      </c>
      <c r="Q11" s="5">
        <v>121564095615</v>
      </c>
      <c r="S11" s="5">
        <v>128784815006</v>
      </c>
      <c r="U11" s="5">
        <v>0</v>
      </c>
      <c r="W11" s="5">
        <v>0</v>
      </c>
      <c r="Y11" s="5">
        <v>0</v>
      </c>
      <c r="AA11" s="5">
        <v>0</v>
      </c>
      <c r="AC11" s="5">
        <v>145361</v>
      </c>
      <c r="AD11" s="5"/>
      <c r="AE11" s="5">
        <v>904132</v>
      </c>
      <c r="AG11" s="5">
        <v>121564095615</v>
      </c>
      <c r="AI11" s="5">
        <v>131401710774</v>
      </c>
      <c r="AK11" s="9">
        <v>7.0607932806955919E-3</v>
      </c>
    </row>
    <row r="12" spans="1:37" x14ac:dyDescent="0.55000000000000004">
      <c r="A12" s="4" t="s">
        <v>85</v>
      </c>
      <c r="C12" s="4" t="s">
        <v>76</v>
      </c>
      <c r="E12" s="4" t="s">
        <v>76</v>
      </c>
      <c r="G12" s="4" t="s">
        <v>86</v>
      </c>
      <c r="I12" s="4" t="s">
        <v>87</v>
      </c>
      <c r="K12" s="5">
        <v>0</v>
      </c>
      <c r="M12" s="5">
        <v>0</v>
      </c>
      <c r="O12" s="5">
        <v>1308</v>
      </c>
      <c r="Q12" s="5">
        <v>1127496272</v>
      </c>
      <c r="S12" s="5">
        <v>1272836500</v>
      </c>
      <c r="U12" s="5">
        <v>0</v>
      </c>
      <c r="W12" s="5">
        <v>0</v>
      </c>
      <c r="Y12" s="5">
        <v>0</v>
      </c>
      <c r="AA12" s="5">
        <v>0</v>
      </c>
      <c r="AC12" s="5">
        <v>1308</v>
      </c>
      <c r="AD12" s="5"/>
      <c r="AE12" s="5">
        <v>988374</v>
      </c>
      <c r="AG12" s="5">
        <v>1127496272</v>
      </c>
      <c r="AI12" s="5">
        <v>1292558873</v>
      </c>
      <c r="AK12" s="9">
        <v>6.9454887243277006E-5</v>
      </c>
    </row>
    <row r="13" spans="1:37" x14ac:dyDescent="0.55000000000000004">
      <c r="A13" s="4" t="s">
        <v>88</v>
      </c>
      <c r="C13" s="4" t="s">
        <v>76</v>
      </c>
      <c r="E13" s="4" t="s">
        <v>76</v>
      </c>
      <c r="G13" s="4" t="s">
        <v>89</v>
      </c>
      <c r="I13" s="4" t="s">
        <v>90</v>
      </c>
      <c r="K13" s="5">
        <v>0</v>
      </c>
      <c r="M13" s="5">
        <v>0</v>
      </c>
      <c r="O13" s="5">
        <v>89598</v>
      </c>
      <c r="Q13" s="5">
        <v>67771980165</v>
      </c>
      <c r="S13" s="5">
        <v>75243124635</v>
      </c>
      <c r="U13" s="5">
        <v>0</v>
      </c>
      <c r="W13" s="5">
        <v>0</v>
      </c>
      <c r="Y13" s="5">
        <v>0</v>
      </c>
      <c r="AA13" s="5">
        <v>0</v>
      </c>
      <c r="AC13" s="5">
        <v>89598</v>
      </c>
      <c r="AD13" s="5"/>
      <c r="AE13" s="5">
        <v>854807</v>
      </c>
      <c r="AG13" s="5">
        <v>67771980165</v>
      </c>
      <c r="AI13" s="5">
        <v>76575115830</v>
      </c>
      <c r="AK13" s="9">
        <v>4.1147185994471341E-3</v>
      </c>
    </row>
    <row r="14" spans="1:37" x14ac:dyDescent="0.55000000000000004">
      <c r="A14" s="4" t="s">
        <v>91</v>
      </c>
      <c r="C14" s="4" t="s">
        <v>76</v>
      </c>
      <c r="E14" s="4" t="s">
        <v>76</v>
      </c>
      <c r="G14" s="4" t="s">
        <v>92</v>
      </c>
      <c r="I14" s="4" t="s">
        <v>93</v>
      </c>
      <c r="K14" s="5">
        <v>0</v>
      </c>
      <c r="M14" s="5">
        <v>0</v>
      </c>
      <c r="O14" s="5">
        <v>34851</v>
      </c>
      <c r="Q14" s="5">
        <v>25628458926</v>
      </c>
      <c r="S14" s="5">
        <v>28496225879</v>
      </c>
      <c r="U14" s="5">
        <v>0</v>
      </c>
      <c r="W14" s="5">
        <v>0</v>
      </c>
      <c r="Y14" s="5">
        <v>0</v>
      </c>
      <c r="AA14" s="5">
        <v>0</v>
      </c>
      <c r="AC14" s="5">
        <v>34851</v>
      </c>
      <c r="AD14" s="5"/>
      <c r="AE14" s="5">
        <v>832068</v>
      </c>
      <c r="AG14" s="5">
        <v>25628458926</v>
      </c>
      <c r="AI14" s="5">
        <v>28993145907</v>
      </c>
      <c r="AK14" s="9">
        <v>1.5579295627167638E-3</v>
      </c>
    </row>
    <row r="15" spans="1:37" x14ac:dyDescent="0.55000000000000004">
      <c r="A15" s="4" t="s">
        <v>94</v>
      </c>
      <c r="C15" s="4" t="s">
        <v>76</v>
      </c>
      <c r="E15" s="4" t="s">
        <v>76</v>
      </c>
      <c r="G15" s="4" t="s">
        <v>95</v>
      </c>
      <c r="I15" s="4" t="s">
        <v>96</v>
      </c>
      <c r="K15" s="5">
        <v>0</v>
      </c>
      <c r="M15" s="5">
        <v>0</v>
      </c>
      <c r="O15" s="5">
        <v>2858</v>
      </c>
      <c r="Q15" s="5">
        <v>2482870203</v>
      </c>
      <c r="S15" s="5">
        <v>2769723000</v>
      </c>
      <c r="U15" s="5">
        <v>0</v>
      </c>
      <c r="W15" s="5">
        <v>0</v>
      </c>
      <c r="Y15" s="5">
        <v>0</v>
      </c>
      <c r="AA15" s="5">
        <v>0</v>
      </c>
      <c r="AC15" s="5">
        <v>2858</v>
      </c>
      <c r="AD15" s="5"/>
      <c r="AE15" s="5">
        <v>986000</v>
      </c>
      <c r="AG15" s="5">
        <v>2482870203</v>
      </c>
      <c r="AI15" s="5">
        <v>2817477239</v>
      </c>
      <c r="AK15" s="9">
        <v>1.5139547453730907E-4</v>
      </c>
    </row>
    <row r="16" spans="1:37" x14ac:dyDescent="0.55000000000000004">
      <c r="A16" s="4" t="s">
        <v>97</v>
      </c>
      <c r="C16" s="4" t="s">
        <v>76</v>
      </c>
      <c r="E16" s="4" t="s">
        <v>76</v>
      </c>
      <c r="G16" s="4" t="s">
        <v>98</v>
      </c>
      <c r="I16" s="4" t="s">
        <v>99</v>
      </c>
      <c r="K16" s="5">
        <v>0</v>
      </c>
      <c r="M16" s="5">
        <v>0</v>
      </c>
      <c r="O16" s="5">
        <v>1150</v>
      </c>
      <c r="Q16" s="5">
        <v>811208652</v>
      </c>
      <c r="S16" s="5">
        <v>904278869</v>
      </c>
      <c r="U16" s="5">
        <v>0</v>
      </c>
      <c r="W16" s="5">
        <v>0</v>
      </c>
      <c r="Y16" s="5">
        <v>0</v>
      </c>
      <c r="AA16" s="5">
        <v>0</v>
      </c>
      <c r="AC16" s="5">
        <v>1150</v>
      </c>
      <c r="AD16" s="5"/>
      <c r="AE16" s="5">
        <v>800739</v>
      </c>
      <c r="AG16" s="5">
        <v>811208652</v>
      </c>
      <c r="AI16" s="5">
        <v>920682945</v>
      </c>
      <c r="AK16" s="9">
        <v>4.9472354000685587E-5</v>
      </c>
    </row>
    <row r="17" spans="1:37" x14ac:dyDescent="0.55000000000000004">
      <c r="A17" s="4" t="s">
        <v>100</v>
      </c>
      <c r="C17" s="4" t="s">
        <v>76</v>
      </c>
      <c r="E17" s="4" t="s">
        <v>76</v>
      </c>
      <c r="G17" s="4" t="s">
        <v>101</v>
      </c>
      <c r="I17" s="4" t="s">
        <v>102</v>
      </c>
      <c r="K17" s="5">
        <v>0</v>
      </c>
      <c r="M17" s="5">
        <v>0</v>
      </c>
      <c r="O17" s="5">
        <v>135853</v>
      </c>
      <c r="Q17" s="5">
        <v>114521184397</v>
      </c>
      <c r="S17" s="5">
        <v>127088092263</v>
      </c>
      <c r="U17" s="5">
        <v>0</v>
      </c>
      <c r="W17" s="5">
        <v>0</v>
      </c>
      <c r="Y17" s="5">
        <v>0</v>
      </c>
      <c r="AA17" s="5">
        <v>0</v>
      </c>
      <c r="AC17" s="5">
        <v>135853</v>
      </c>
      <c r="AD17" s="5"/>
      <c r="AE17" s="5">
        <v>952544</v>
      </c>
      <c r="AG17" s="5">
        <v>114521184397</v>
      </c>
      <c r="AI17" s="5">
        <v>129382505210</v>
      </c>
      <c r="AK17" s="9">
        <v>6.9522924624170332E-3</v>
      </c>
    </row>
    <row r="18" spans="1:37" x14ac:dyDescent="0.55000000000000004">
      <c r="A18" s="4" t="s">
        <v>103</v>
      </c>
      <c r="C18" s="4" t="s">
        <v>76</v>
      </c>
      <c r="E18" s="4" t="s">
        <v>76</v>
      </c>
      <c r="G18" s="4" t="s">
        <v>104</v>
      </c>
      <c r="I18" s="4" t="s">
        <v>105</v>
      </c>
      <c r="K18" s="5">
        <v>0</v>
      </c>
      <c r="M18" s="5">
        <v>0</v>
      </c>
      <c r="O18" s="5">
        <v>22020</v>
      </c>
      <c r="Q18" s="5">
        <v>19569376301</v>
      </c>
      <c r="S18" s="5">
        <v>20328481794</v>
      </c>
      <c r="U18" s="5">
        <v>0</v>
      </c>
      <c r="W18" s="5">
        <v>0</v>
      </c>
      <c r="Y18" s="5">
        <v>0</v>
      </c>
      <c r="AA18" s="5">
        <v>0</v>
      </c>
      <c r="AC18" s="5">
        <v>22020</v>
      </c>
      <c r="AD18" s="5"/>
      <c r="AE18" s="5">
        <v>940845</v>
      </c>
      <c r="AG18" s="5">
        <v>19569376301</v>
      </c>
      <c r="AI18" s="5">
        <v>20713651869</v>
      </c>
      <c r="AK18" s="9">
        <v>1.1130358430937706E-3</v>
      </c>
    </row>
    <row r="19" spans="1:37" x14ac:dyDescent="0.55000000000000004">
      <c r="A19" s="4" t="s">
        <v>106</v>
      </c>
      <c r="C19" s="4" t="s">
        <v>76</v>
      </c>
      <c r="E19" s="4" t="s">
        <v>76</v>
      </c>
      <c r="G19" s="4" t="s">
        <v>107</v>
      </c>
      <c r="I19" s="4" t="s">
        <v>108</v>
      </c>
      <c r="K19" s="5">
        <v>0</v>
      </c>
      <c r="M19" s="5">
        <v>0</v>
      </c>
      <c r="O19" s="5">
        <v>69371</v>
      </c>
      <c r="Q19" s="5">
        <v>61311549034</v>
      </c>
      <c r="S19" s="5">
        <v>68526888341</v>
      </c>
      <c r="U19" s="5">
        <v>0</v>
      </c>
      <c r="W19" s="5">
        <v>0</v>
      </c>
      <c r="Y19" s="5">
        <v>69371</v>
      </c>
      <c r="AA19" s="5">
        <v>69371000000</v>
      </c>
      <c r="AC19" s="5">
        <v>0</v>
      </c>
      <c r="AD19" s="5"/>
      <c r="AE19" s="5">
        <v>0</v>
      </c>
      <c r="AG19" s="5">
        <v>0</v>
      </c>
      <c r="AI19" s="5">
        <v>0</v>
      </c>
      <c r="AK19" s="9">
        <v>0</v>
      </c>
    </row>
    <row r="20" spans="1:37" x14ac:dyDescent="0.55000000000000004">
      <c r="A20" s="4" t="s">
        <v>109</v>
      </c>
      <c r="C20" s="4" t="s">
        <v>76</v>
      </c>
      <c r="E20" s="4" t="s">
        <v>76</v>
      </c>
      <c r="G20" s="4" t="s">
        <v>110</v>
      </c>
      <c r="I20" s="4" t="s">
        <v>111</v>
      </c>
      <c r="K20" s="5">
        <v>0</v>
      </c>
      <c r="M20" s="5">
        <v>0</v>
      </c>
      <c r="O20" s="5">
        <v>28391</v>
      </c>
      <c r="Q20" s="5">
        <v>24830560217</v>
      </c>
      <c r="S20" s="5">
        <v>28101229171</v>
      </c>
      <c r="U20" s="5">
        <v>0</v>
      </c>
      <c r="W20" s="5">
        <v>0</v>
      </c>
      <c r="Y20" s="5">
        <v>28391</v>
      </c>
      <c r="AA20" s="5">
        <v>28391000000</v>
      </c>
      <c r="AC20" s="5">
        <v>0</v>
      </c>
      <c r="AD20" s="5"/>
      <c r="AE20" s="5">
        <v>0</v>
      </c>
      <c r="AG20" s="5">
        <v>0</v>
      </c>
      <c r="AI20" s="5">
        <v>0</v>
      </c>
      <c r="AK20" s="9">
        <v>0</v>
      </c>
    </row>
    <row r="21" spans="1:37" x14ac:dyDescent="0.55000000000000004">
      <c r="A21" s="4" t="s">
        <v>112</v>
      </c>
      <c r="C21" s="4" t="s">
        <v>76</v>
      </c>
      <c r="E21" s="4" t="s">
        <v>76</v>
      </c>
      <c r="G21" s="4" t="s">
        <v>113</v>
      </c>
      <c r="I21" s="4" t="s">
        <v>114</v>
      </c>
      <c r="K21" s="5">
        <v>0</v>
      </c>
      <c r="M21" s="5">
        <v>0</v>
      </c>
      <c r="O21" s="5">
        <v>50769</v>
      </c>
      <c r="Q21" s="5">
        <v>44163554621</v>
      </c>
      <c r="S21" s="5">
        <v>49483696794</v>
      </c>
      <c r="U21" s="5">
        <v>0</v>
      </c>
      <c r="W21" s="5">
        <v>0</v>
      </c>
      <c r="Y21" s="5">
        <v>0</v>
      </c>
      <c r="AA21" s="5">
        <v>0</v>
      </c>
      <c r="AC21" s="5">
        <v>50769</v>
      </c>
      <c r="AD21" s="5"/>
      <c r="AE21" s="5">
        <v>988246</v>
      </c>
      <c r="AG21" s="5">
        <v>44163554621</v>
      </c>
      <c r="AI21" s="5">
        <v>50163167451</v>
      </c>
      <c r="AK21" s="9">
        <v>2.6954881606192247E-3</v>
      </c>
    </row>
    <row r="22" spans="1:37" x14ac:dyDescent="0.55000000000000004">
      <c r="A22" s="4" t="s">
        <v>115</v>
      </c>
      <c r="C22" s="4" t="s">
        <v>76</v>
      </c>
      <c r="E22" s="4" t="s">
        <v>76</v>
      </c>
      <c r="G22" s="4" t="s">
        <v>116</v>
      </c>
      <c r="I22" s="4" t="s">
        <v>117</v>
      </c>
      <c r="K22" s="5">
        <v>0</v>
      </c>
      <c r="M22" s="5">
        <v>0</v>
      </c>
      <c r="O22" s="5">
        <v>82730</v>
      </c>
      <c r="Q22" s="5">
        <v>70147292032</v>
      </c>
      <c r="S22" s="5">
        <v>77752270306</v>
      </c>
      <c r="U22" s="5">
        <v>0</v>
      </c>
      <c r="W22" s="5">
        <v>0</v>
      </c>
      <c r="Y22" s="5">
        <v>0</v>
      </c>
      <c r="AA22" s="5">
        <v>0</v>
      </c>
      <c r="AC22" s="5">
        <v>82730</v>
      </c>
      <c r="AD22" s="5"/>
      <c r="AE22" s="5">
        <v>957654</v>
      </c>
      <c r="AG22" s="5">
        <v>70147292032</v>
      </c>
      <c r="AI22" s="5">
        <v>79212355577</v>
      </c>
      <c r="AK22" s="9">
        <v>4.2564291188575513E-3</v>
      </c>
    </row>
    <row r="23" spans="1:37" x14ac:dyDescent="0.55000000000000004">
      <c r="A23" s="4" t="s">
        <v>118</v>
      </c>
      <c r="C23" s="4" t="s">
        <v>76</v>
      </c>
      <c r="E23" s="4" t="s">
        <v>76</v>
      </c>
      <c r="G23" s="4" t="s">
        <v>119</v>
      </c>
      <c r="I23" s="4" t="s">
        <v>120</v>
      </c>
      <c r="K23" s="5">
        <v>0</v>
      </c>
      <c r="M23" s="5">
        <v>0</v>
      </c>
      <c r="O23" s="5">
        <v>104664</v>
      </c>
      <c r="Q23" s="5">
        <v>87006314799</v>
      </c>
      <c r="S23" s="5">
        <v>96880368449</v>
      </c>
      <c r="U23" s="5">
        <v>0</v>
      </c>
      <c r="W23" s="5">
        <v>0</v>
      </c>
      <c r="Y23" s="5">
        <v>0</v>
      </c>
      <c r="AA23" s="5">
        <v>0</v>
      </c>
      <c r="AC23" s="5">
        <v>104664</v>
      </c>
      <c r="AD23" s="5"/>
      <c r="AE23" s="5">
        <v>942708</v>
      </c>
      <c r="AG23" s="5">
        <v>87006314799</v>
      </c>
      <c r="AI23" s="5">
        <v>98649706611</v>
      </c>
      <c r="AK23" s="9">
        <v>5.3008836907727942E-3</v>
      </c>
    </row>
    <row r="24" spans="1:37" x14ac:dyDescent="0.55000000000000004">
      <c r="A24" s="4" t="s">
        <v>121</v>
      </c>
      <c r="C24" s="4" t="s">
        <v>76</v>
      </c>
      <c r="E24" s="4" t="s">
        <v>76</v>
      </c>
      <c r="G24" s="4" t="s">
        <v>122</v>
      </c>
      <c r="I24" s="4" t="s">
        <v>123</v>
      </c>
      <c r="K24" s="5">
        <v>0</v>
      </c>
      <c r="M24" s="5">
        <v>0</v>
      </c>
      <c r="O24" s="5">
        <v>100332</v>
      </c>
      <c r="Q24" s="5">
        <v>83813841303</v>
      </c>
      <c r="S24" s="5">
        <v>91543377994</v>
      </c>
      <c r="U24" s="5">
        <v>0</v>
      </c>
      <c r="W24" s="5">
        <v>0</v>
      </c>
      <c r="Y24" s="5">
        <v>0</v>
      </c>
      <c r="AA24" s="5">
        <v>0</v>
      </c>
      <c r="AC24" s="5">
        <v>100332</v>
      </c>
      <c r="AD24" s="5"/>
      <c r="AE24" s="5">
        <v>923620</v>
      </c>
      <c r="AG24" s="5">
        <v>83813841303</v>
      </c>
      <c r="AI24" s="5">
        <v>92651845648</v>
      </c>
      <c r="AK24" s="9">
        <v>4.978592176174977E-3</v>
      </c>
    </row>
    <row r="25" spans="1:37" x14ac:dyDescent="0.55000000000000004">
      <c r="A25" s="4" t="s">
        <v>124</v>
      </c>
      <c r="C25" s="4" t="s">
        <v>76</v>
      </c>
      <c r="E25" s="4" t="s">
        <v>76</v>
      </c>
      <c r="G25" s="4" t="s">
        <v>125</v>
      </c>
      <c r="I25" s="4" t="s">
        <v>126</v>
      </c>
      <c r="K25" s="5">
        <v>15</v>
      </c>
      <c r="M25" s="5">
        <v>15</v>
      </c>
      <c r="O25" s="5">
        <v>1000</v>
      </c>
      <c r="Q25" s="5">
        <v>1000181250</v>
      </c>
      <c r="S25" s="5">
        <v>999817750</v>
      </c>
      <c r="U25" s="5">
        <v>0</v>
      </c>
      <c r="W25" s="5">
        <v>0</v>
      </c>
      <c r="Y25" s="5">
        <v>0</v>
      </c>
      <c r="AA25" s="5">
        <v>0</v>
      </c>
      <c r="AC25" s="5">
        <v>1000</v>
      </c>
      <c r="AD25" s="5"/>
      <c r="AE25" s="5">
        <v>999999</v>
      </c>
      <c r="AG25" s="5">
        <v>1000181250</v>
      </c>
      <c r="AI25" s="5">
        <v>999817750</v>
      </c>
      <c r="AK25" s="9">
        <v>5.3724615985114142E-5</v>
      </c>
    </row>
    <row r="26" spans="1:37" x14ac:dyDescent="0.55000000000000004">
      <c r="A26" s="4" t="s">
        <v>127</v>
      </c>
      <c r="C26" s="4" t="s">
        <v>76</v>
      </c>
      <c r="E26" s="4" t="s">
        <v>76</v>
      </c>
      <c r="G26" s="4" t="s">
        <v>128</v>
      </c>
      <c r="I26" s="4" t="s">
        <v>129</v>
      </c>
      <c r="K26" s="5">
        <v>15</v>
      </c>
      <c r="M26" s="5">
        <v>15</v>
      </c>
      <c r="O26" s="5">
        <v>200000</v>
      </c>
      <c r="Q26" s="5">
        <v>194435235000</v>
      </c>
      <c r="S26" s="5">
        <v>199963350072</v>
      </c>
      <c r="U26" s="5">
        <v>0</v>
      </c>
      <c r="W26" s="5">
        <v>0</v>
      </c>
      <c r="Y26" s="5">
        <v>0</v>
      </c>
      <c r="AA26" s="5">
        <v>0</v>
      </c>
      <c r="AC26" s="5">
        <v>200000</v>
      </c>
      <c r="AD26" s="5"/>
      <c r="AE26" s="5">
        <v>980000</v>
      </c>
      <c r="AG26" s="5">
        <v>194435235000</v>
      </c>
      <c r="AI26" s="5">
        <v>195964475000</v>
      </c>
      <c r="AK26" s="9">
        <v>1.0530035265026551E-2</v>
      </c>
    </row>
    <row r="27" spans="1:37" ht="24.75" thickBot="1" x14ac:dyDescent="0.6">
      <c r="Q27" s="11">
        <f>SUM(Q9:Q26)</f>
        <v>1044959131730</v>
      </c>
      <c r="S27" s="11">
        <f>SUM(S9:S26)</f>
        <v>1133951517804</v>
      </c>
      <c r="W27" s="11">
        <f>SUM(W9:W26)</f>
        <v>0</v>
      </c>
      <c r="AA27" s="11">
        <f>SUM(AA9:AA26)</f>
        <v>97762000000</v>
      </c>
      <c r="AG27" s="11">
        <f>SUM(AG9:AG26)</f>
        <v>958817022479</v>
      </c>
      <c r="AI27" s="11">
        <f>SUM(AI9:AI26)</f>
        <v>1048059291189</v>
      </c>
      <c r="AK27" s="10">
        <f>SUM(AK9:AK26)</f>
        <v>5.6316846693586324E-2</v>
      </c>
    </row>
    <row r="28" spans="1:37" ht="24.75" thickTop="1" x14ac:dyDescent="0.55000000000000004">
      <c r="Q28" s="5"/>
      <c r="S28" s="5"/>
      <c r="AG28" s="5"/>
      <c r="AI28" s="5"/>
    </row>
    <row r="29" spans="1:37" x14ac:dyDescent="0.55000000000000004"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K29" s="12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O13" sqref="A13:O14"/>
    </sheetView>
  </sheetViews>
  <sheetFormatPr defaultRowHeight="24" x14ac:dyDescent="0.55000000000000004"/>
  <cols>
    <col min="1" max="1" width="26.28515625" style="6" bestFit="1" customWidth="1"/>
    <col min="2" max="2" width="1" style="6" customWidth="1"/>
    <col min="3" max="3" width="23.5703125" style="6" bestFit="1" customWidth="1"/>
    <col min="4" max="4" width="1" style="6" customWidth="1"/>
    <col min="5" max="5" width="15.42578125" style="6" bestFit="1" customWidth="1"/>
    <col min="6" max="6" width="1" style="6" customWidth="1"/>
    <col min="7" max="7" width="13.85546875" style="6" bestFit="1" customWidth="1"/>
    <col min="8" max="8" width="1" style="6" customWidth="1"/>
    <col min="9" max="9" width="10.28515625" style="6" bestFit="1" customWidth="1"/>
    <col min="10" max="10" width="1" style="6" customWidth="1"/>
    <col min="11" max="11" width="17.42578125" style="6" bestFit="1" customWidth="1"/>
    <col min="12" max="12" width="1" style="6" customWidth="1"/>
    <col min="13" max="13" width="19.140625" style="6" bestFit="1" customWidth="1"/>
    <col min="14" max="14" width="1" style="6" customWidth="1"/>
    <col min="15" max="15" width="17.42578125" style="6" bestFit="1" customWidth="1"/>
    <col min="16" max="16" width="1" style="6" customWidth="1"/>
    <col min="17" max="17" width="17.42578125" style="6" bestFit="1" customWidth="1"/>
    <col min="18" max="18" width="1" style="6" customWidth="1"/>
    <col min="19" max="19" width="23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9" t="s">
        <v>131</v>
      </c>
      <c r="C6" s="20" t="s">
        <v>132</v>
      </c>
      <c r="D6" s="20" t="s">
        <v>132</v>
      </c>
      <c r="E6" s="20" t="s">
        <v>132</v>
      </c>
      <c r="F6" s="20" t="s">
        <v>132</v>
      </c>
      <c r="G6" s="20" t="s">
        <v>132</v>
      </c>
      <c r="H6" s="20" t="s">
        <v>132</v>
      </c>
      <c r="I6" s="20" t="s">
        <v>132</v>
      </c>
      <c r="K6" s="20" t="s">
        <v>256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 x14ac:dyDescent="0.55000000000000004">
      <c r="A7" s="20" t="s">
        <v>131</v>
      </c>
      <c r="C7" s="20" t="s">
        <v>133</v>
      </c>
      <c r="E7" s="20" t="s">
        <v>134</v>
      </c>
      <c r="G7" s="20" t="s">
        <v>135</v>
      </c>
      <c r="I7" s="20" t="s">
        <v>73</v>
      </c>
      <c r="K7" s="20" t="s">
        <v>136</v>
      </c>
      <c r="M7" s="20" t="s">
        <v>137</v>
      </c>
      <c r="O7" s="20" t="s">
        <v>138</v>
      </c>
      <c r="Q7" s="20" t="s">
        <v>136</v>
      </c>
      <c r="S7" s="20" t="s">
        <v>130</v>
      </c>
    </row>
    <row r="8" spans="1:19" x14ac:dyDescent="0.55000000000000004">
      <c r="A8" s="6" t="s">
        <v>139</v>
      </c>
      <c r="C8" s="6" t="s">
        <v>140</v>
      </c>
      <c r="E8" s="6" t="s">
        <v>141</v>
      </c>
      <c r="G8" s="6" t="s">
        <v>142</v>
      </c>
      <c r="I8" s="8">
        <v>0.08</v>
      </c>
      <c r="K8" s="6">
        <v>121320895291</v>
      </c>
      <c r="M8" s="6">
        <v>785413481193</v>
      </c>
      <c r="O8" s="6">
        <v>439940915228</v>
      </c>
      <c r="Q8" s="6">
        <f>K8+M8-O8</f>
        <v>466793461256</v>
      </c>
      <c r="S8" s="9">
        <v>2.50828708035448E-2</v>
      </c>
    </row>
    <row r="9" spans="1:19" x14ac:dyDescent="0.55000000000000004">
      <c r="A9" s="6" t="s">
        <v>143</v>
      </c>
      <c r="C9" s="6" t="s">
        <v>144</v>
      </c>
      <c r="E9" s="6" t="s">
        <v>141</v>
      </c>
      <c r="G9" s="6" t="s">
        <v>145</v>
      </c>
      <c r="I9" s="8">
        <v>0.1</v>
      </c>
      <c r="K9" s="6">
        <v>89887010361</v>
      </c>
      <c r="M9" s="6">
        <v>573442755276</v>
      </c>
      <c r="O9" s="6">
        <v>331376033346</v>
      </c>
      <c r="Q9" s="6">
        <f>K9+M9-O9</f>
        <v>331953732291</v>
      </c>
      <c r="S9" s="9">
        <v>1.7837337646945513E-2</v>
      </c>
    </row>
    <row r="10" spans="1:19" ht="24.75" thickBot="1" x14ac:dyDescent="0.6">
      <c r="K10" s="7">
        <f>SUM(K8:K9)</f>
        <v>211207905652</v>
      </c>
      <c r="M10" s="7">
        <f>SUM(M8:M9)</f>
        <v>1358856236469</v>
      </c>
      <c r="O10" s="7">
        <f>SUM(O8:O9)</f>
        <v>771316948574</v>
      </c>
      <c r="Q10" s="7">
        <f>SUM(Q8:Q9)</f>
        <v>798747193547</v>
      </c>
      <c r="S10" s="10">
        <f>SUM(S8:S9)</f>
        <v>4.2920208450490313E-2</v>
      </c>
    </row>
    <row r="11" spans="1:19" ht="24.75" thickTop="1" x14ac:dyDescent="0.55000000000000004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I13" sqref="I13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.42578125" style="1" bestFit="1" customWidth="1"/>
    <col min="10" max="16384" width="9.140625" style="1"/>
  </cols>
  <sheetData>
    <row r="2" spans="1:9" ht="24.75" x14ac:dyDescent="0.55000000000000004">
      <c r="A2" s="24" t="s">
        <v>0</v>
      </c>
      <c r="B2" s="24"/>
      <c r="C2" s="24"/>
      <c r="D2" s="24"/>
      <c r="E2" s="24"/>
      <c r="F2" s="24"/>
      <c r="G2" s="24"/>
    </row>
    <row r="3" spans="1:9" ht="24.75" x14ac:dyDescent="0.55000000000000004">
      <c r="A3" s="24" t="s">
        <v>146</v>
      </c>
      <c r="B3" s="24"/>
      <c r="C3" s="24"/>
      <c r="D3" s="24"/>
      <c r="E3" s="24"/>
      <c r="F3" s="24"/>
      <c r="G3" s="24"/>
    </row>
    <row r="4" spans="1:9" ht="24.75" x14ac:dyDescent="0.55000000000000004">
      <c r="A4" s="24" t="s">
        <v>2</v>
      </c>
      <c r="B4" s="24"/>
      <c r="C4" s="24"/>
      <c r="D4" s="24"/>
      <c r="E4" s="24"/>
      <c r="F4" s="24"/>
      <c r="G4" s="24"/>
    </row>
    <row r="6" spans="1:9" ht="24.75" x14ac:dyDescent="0.55000000000000004">
      <c r="A6" s="22" t="s">
        <v>150</v>
      </c>
      <c r="C6" s="22" t="s">
        <v>136</v>
      </c>
      <c r="E6" s="22" t="s">
        <v>244</v>
      </c>
      <c r="G6" s="22" t="s">
        <v>13</v>
      </c>
    </row>
    <row r="7" spans="1:9" x14ac:dyDescent="0.55000000000000004">
      <c r="A7" s="1" t="s">
        <v>253</v>
      </c>
      <c r="C7" s="5">
        <f>'سرمایه‌گذاری در سهام'!I98</f>
        <v>2151756131245</v>
      </c>
      <c r="D7" s="4"/>
      <c r="E7" s="9">
        <f>C7/$C$10</f>
        <v>0.99324908374266097</v>
      </c>
      <c r="F7" s="4"/>
      <c r="G7" s="9">
        <v>0.1156233441992328</v>
      </c>
      <c r="I7" s="3"/>
    </row>
    <row r="8" spans="1:9" x14ac:dyDescent="0.55000000000000004">
      <c r="A8" s="1" t="s">
        <v>254</v>
      </c>
      <c r="C8" s="5">
        <f>'سرمایه‌گذاری در اوراق بهادار'!I33</f>
        <v>14494514928</v>
      </c>
      <c r="D8" s="4"/>
      <c r="E8" s="9">
        <f t="shared" ref="E8:E9" si="0">C8/$C$10</f>
        <v>6.690657673739474E-3</v>
      </c>
      <c r="F8" s="4"/>
      <c r="G8" s="9">
        <v>7.7885419457426549E-4</v>
      </c>
      <c r="I8" s="3"/>
    </row>
    <row r="9" spans="1:9" x14ac:dyDescent="0.55000000000000004">
      <c r="A9" s="1" t="s">
        <v>255</v>
      </c>
      <c r="C9" s="5">
        <f>'درآمد سپرده بانکی'!E10</f>
        <v>130543062</v>
      </c>
      <c r="D9" s="4"/>
      <c r="E9" s="9">
        <f t="shared" si="0"/>
        <v>6.0258583599545478E-5</v>
      </c>
      <c r="F9" s="4"/>
      <c r="G9" s="9">
        <v>7.0146542962164315E-6</v>
      </c>
      <c r="I9" s="3"/>
    </row>
    <row r="10" spans="1:9" ht="24.75" thickBot="1" x14ac:dyDescent="0.6">
      <c r="C10" s="15">
        <f>SUM(C7:C9)</f>
        <v>2166381189235</v>
      </c>
      <c r="E10" s="18">
        <f>SUM(E7:E9)</f>
        <v>1</v>
      </c>
      <c r="F10" s="4"/>
      <c r="G10" s="10">
        <f>SUM(G7:G9)</f>
        <v>0.11640921304810328</v>
      </c>
      <c r="I10" s="3"/>
    </row>
    <row r="11" spans="1:9" ht="24.75" thickTop="1" x14ac:dyDescent="0.55000000000000004">
      <c r="I11" s="3"/>
    </row>
    <row r="12" spans="1:9" x14ac:dyDescent="0.55000000000000004">
      <c r="G12" s="6"/>
      <c r="I12" s="13"/>
    </row>
    <row r="13" spans="1:9" x14ac:dyDescent="0.55000000000000004">
      <c r="I13" s="1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G13" sqref="G13"/>
    </sheetView>
  </sheetViews>
  <sheetFormatPr defaultRowHeight="24" x14ac:dyDescent="0.55000000000000004"/>
  <cols>
    <col min="1" max="1" width="28" style="4" bestFit="1" customWidth="1"/>
    <col min="2" max="2" width="1" style="4" customWidth="1"/>
    <col min="3" max="3" width="20.8554687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11.85546875" style="4" bestFit="1" customWidth="1"/>
    <col min="8" max="8" width="1" style="4" customWidth="1"/>
    <col min="9" max="9" width="16" style="4" bestFit="1" customWidth="1"/>
    <col min="10" max="10" width="1" style="4" customWidth="1"/>
    <col min="11" max="11" width="15.140625" style="4" bestFit="1" customWidth="1"/>
    <col min="12" max="12" width="1" style="4" customWidth="1"/>
    <col min="13" max="13" width="16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7.28515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4.75" x14ac:dyDescent="0.55000000000000004">
      <c r="A3" s="24" t="s">
        <v>146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4.75" x14ac:dyDescent="0.55000000000000004">
      <c r="A6" s="22" t="s">
        <v>147</v>
      </c>
      <c r="B6" s="22" t="s">
        <v>147</v>
      </c>
      <c r="C6" s="22" t="s">
        <v>147</v>
      </c>
      <c r="D6" s="22" t="s">
        <v>147</v>
      </c>
      <c r="E6" s="22" t="s">
        <v>147</v>
      </c>
      <c r="F6" s="22" t="s">
        <v>147</v>
      </c>
      <c r="G6" s="22" t="s">
        <v>147</v>
      </c>
      <c r="I6" s="22" t="s">
        <v>148</v>
      </c>
      <c r="J6" s="22" t="s">
        <v>148</v>
      </c>
      <c r="K6" s="22" t="s">
        <v>148</v>
      </c>
      <c r="L6" s="22" t="s">
        <v>148</v>
      </c>
      <c r="M6" s="22" t="s">
        <v>148</v>
      </c>
      <c r="O6" s="22" t="s">
        <v>149</v>
      </c>
      <c r="P6" s="22" t="s">
        <v>149</v>
      </c>
      <c r="Q6" s="22" t="s">
        <v>149</v>
      </c>
      <c r="R6" s="22" t="s">
        <v>149</v>
      </c>
      <c r="S6" s="22" t="s">
        <v>149</v>
      </c>
    </row>
    <row r="7" spans="1:19" ht="24.75" x14ac:dyDescent="0.55000000000000004">
      <c r="A7" s="22" t="s">
        <v>150</v>
      </c>
      <c r="C7" s="22" t="s">
        <v>151</v>
      </c>
      <c r="E7" s="22" t="s">
        <v>72</v>
      </c>
      <c r="G7" s="22" t="s">
        <v>73</v>
      </c>
      <c r="I7" s="22" t="s">
        <v>152</v>
      </c>
      <c r="K7" s="22" t="s">
        <v>153</v>
      </c>
      <c r="M7" s="22" t="s">
        <v>154</v>
      </c>
      <c r="O7" s="22" t="s">
        <v>152</v>
      </c>
      <c r="Q7" s="22" t="s">
        <v>153</v>
      </c>
      <c r="S7" s="22" t="s">
        <v>154</v>
      </c>
    </row>
    <row r="8" spans="1:19" x14ac:dyDescent="0.55000000000000004">
      <c r="A8" s="4" t="s">
        <v>127</v>
      </c>
      <c r="C8" s="4" t="s">
        <v>257</v>
      </c>
      <c r="E8" s="4" t="s">
        <v>129</v>
      </c>
      <c r="G8" s="5">
        <v>15</v>
      </c>
      <c r="I8" s="5">
        <v>2611413044</v>
      </c>
      <c r="K8" s="5">
        <v>0</v>
      </c>
      <c r="M8" s="5">
        <v>2611413044</v>
      </c>
      <c r="O8" s="5">
        <v>24200298468</v>
      </c>
      <c r="Q8" s="5">
        <v>0</v>
      </c>
      <c r="S8" s="5">
        <v>24200298468</v>
      </c>
    </row>
    <row r="9" spans="1:19" x14ac:dyDescent="0.55000000000000004">
      <c r="A9" s="4" t="s">
        <v>156</v>
      </c>
      <c r="C9" s="4" t="s">
        <v>257</v>
      </c>
      <c r="E9" s="4" t="s">
        <v>157</v>
      </c>
      <c r="G9" s="5">
        <v>15</v>
      </c>
      <c r="I9" s="5">
        <v>0</v>
      </c>
      <c r="K9" s="5">
        <v>0</v>
      </c>
      <c r="M9" s="5">
        <v>0</v>
      </c>
      <c r="O9" s="5">
        <v>12597655321</v>
      </c>
      <c r="Q9" s="5">
        <v>0</v>
      </c>
      <c r="S9" s="5">
        <v>12597655321</v>
      </c>
    </row>
    <row r="10" spans="1:19" x14ac:dyDescent="0.55000000000000004">
      <c r="A10" s="4" t="s">
        <v>124</v>
      </c>
      <c r="C10" s="4" t="s">
        <v>257</v>
      </c>
      <c r="E10" s="4" t="s">
        <v>126</v>
      </c>
      <c r="G10" s="5">
        <v>15</v>
      </c>
      <c r="I10" s="5">
        <v>13328488</v>
      </c>
      <c r="K10" s="5">
        <v>0</v>
      </c>
      <c r="M10" s="5">
        <v>13328488</v>
      </c>
      <c r="O10" s="5">
        <v>64769107</v>
      </c>
      <c r="Q10" s="5">
        <v>0</v>
      </c>
      <c r="S10" s="5">
        <v>64769107</v>
      </c>
    </row>
    <row r="11" spans="1:19" x14ac:dyDescent="0.55000000000000004">
      <c r="A11" s="4" t="s">
        <v>139</v>
      </c>
      <c r="C11" s="5">
        <v>1</v>
      </c>
      <c r="E11" s="4" t="s">
        <v>257</v>
      </c>
      <c r="G11" s="16">
        <v>0.08</v>
      </c>
      <c r="I11" s="5">
        <v>104840458</v>
      </c>
      <c r="K11" s="5">
        <v>0</v>
      </c>
      <c r="M11" s="5">
        <v>104840458</v>
      </c>
      <c r="O11" s="5">
        <v>34459570287</v>
      </c>
      <c r="Q11" s="5">
        <v>0</v>
      </c>
      <c r="S11" s="5">
        <v>34459570287</v>
      </c>
    </row>
    <row r="12" spans="1:19" x14ac:dyDescent="0.55000000000000004">
      <c r="A12" s="4" t="s">
        <v>143</v>
      </c>
      <c r="C12" s="5">
        <v>17</v>
      </c>
      <c r="E12" s="4" t="s">
        <v>257</v>
      </c>
      <c r="G12" s="16">
        <v>0.1</v>
      </c>
      <c r="I12" s="5">
        <v>25702604</v>
      </c>
      <c r="K12" s="5">
        <v>0</v>
      </c>
      <c r="M12" s="5">
        <v>25702604</v>
      </c>
      <c r="O12" s="5">
        <v>8214401311</v>
      </c>
      <c r="Q12" s="5">
        <v>0</v>
      </c>
      <c r="S12" s="5">
        <v>8214401311</v>
      </c>
    </row>
    <row r="13" spans="1:19" ht="24.75" thickBot="1" x14ac:dyDescent="0.6">
      <c r="I13" s="11">
        <f>SUM(I8:I12)</f>
        <v>2755284594</v>
      </c>
      <c r="K13" s="11">
        <f>SUM(K8:K12)</f>
        <v>0</v>
      </c>
      <c r="M13" s="11">
        <f>SUM(M8:M12)</f>
        <v>2755284594</v>
      </c>
      <c r="O13" s="11">
        <f>SUM(O8:O12)</f>
        <v>79536694494</v>
      </c>
      <c r="Q13" s="11">
        <f>SUM(Q8:Q12)</f>
        <v>0</v>
      </c>
      <c r="S13" s="11">
        <f>SUM(S8:S12)</f>
        <v>79536694494</v>
      </c>
    </row>
    <row r="14" spans="1:19" ht="24.75" thickTop="1" x14ac:dyDescent="0.55000000000000004"/>
    <row r="15" spans="1:19" x14ac:dyDescent="0.55000000000000004"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55000000000000004">
      <c r="M16" s="5"/>
      <c r="S16" s="5"/>
    </row>
    <row r="17" spans="8:19" x14ac:dyDescent="0.55000000000000004">
      <c r="M17" s="5"/>
      <c r="N17" s="5"/>
      <c r="O17" s="5"/>
      <c r="P17" s="5"/>
      <c r="Q17" s="5"/>
      <c r="R17" s="5"/>
      <c r="S17" s="5"/>
    </row>
    <row r="19" spans="8:19" x14ac:dyDescent="0.5500000000000000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8:19" x14ac:dyDescent="0.55000000000000004">
      <c r="M20" s="5"/>
      <c r="S20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9"/>
  <sheetViews>
    <sheetView rightToLeft="1" topLeftCell="A40" workbookViewId="0">
      <selection activeCell="M51" sqref="M50:S51"/>
    </sheetView>
  </sheetViews>
  <sheetFormatPr defaultRowHeight="24" x14ac:dyDescent="0.55000000000000004"/>
  <cols>
    <col min="1" max="1" width="38" style="6" bestFit="1" customWidth="1"/>
    <col min="2" max="2" width="1" style="6" customWidth="1"/>
    <col min="3" max="3" width="15.140625" style="6" bestFit="1" customWidth="1"/>
    <col min="4" max="4" width="1" style="6" customWidth="1"/>
    <col min="5" max="5" width="40.42578125" style="6" bestFit="1" customWidth="1"/>
    <col min="6" max="6" width="1" style="6" customWidth="1"/>
    <col min="7" max="7" width="28.28515625" style="6" bestFit="1" customWidth="1"/>
    <col min="8" max="8" width="1" style="6" customWidth="1"/>
    <col min="9" max="9" width="26.85546875" style="6" bestFit="1" customWidth="1"/>
    <col min="10" max="10" width="1" style="6" customWidth="1"/>
    <col min="11" max="11" width="19" style="6" bestFit="1" customWidth="1"/>
    <col min="12" max="12" width="1" style="6" customWidth="1"/>
    <col min="13" max="13" width="29.28515625" style="6" bestFit="1" customWidth="1"/>
    <col min="14" max="14" width="1" style="6" customWidth="1"/>
    <col min="15" max="15" width="26.85546875" style="6" bestFit="1" customWidth="1"/>
    <col min="16" max="16" width="1" style="6" customWidth="1"/>
    <col min="17" max="17" width="19" style="6" bestFit="1" customWidth="1"/>
    <col min="18" max="18" width="1" style="6" customWidth="1"/>
    <col min="19" max="19" width="29.28515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24.75" x14ac:dyDescent="0.5500000000000000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 x14ac:dyDescent="0.55000000000000004">
      <c r="A3" s="21" t="s">
        <v>146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 x14ac:dyDescent="0.5500000000000000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 x14ac:dyDescent="0.55000000000000004">
      <c r="A6" s="19" t="s">
        <v>3</v>
      </c>
      <c r="C6" s="20" t="s">
        <v>158</v>
      </c>
      <c r="D6" s="20" t="s">
        <v>158</v>
      </c>
      <c r="E6" s="20" t="s">
        <v>158</v>
      </c>
      <c r="F6" s="20" t="s">
        <v>158</v>
      </c>
      <c r="G6" s="20" t="s">
        <v>158</v>
      </c>
      <c r="I6" s="20" t="s">
        <v>148</v>
      </c>
      <c r="J6" s="20" t="s">
        <v>148</v>
      </c>
      <c r="K6" s="20" t="s">
        <v>148</v>
      </c>
      <c r="L6" s="20" t="s">
        <v>148</v>
      </c>
      <c r="M6" s="20" t="s">
        <v>148</v>
      </c>
      <c r="O6" s="20" t="s">
        <v>149</v>
      </c>
      <c r="P6" s="20" t="s">
        <v>149</v>
      </c>
      <c r="Q6" s="20" t="s">
        <v>149</v>
      </c>
      <c r="R6" s="20" t="s">
        <v>149</v>
      </c>
      <c r="S6" s="20" t="s">
        <v>149</v>
      </c>
    </row>
    <row r="7" spans="1:19" ht="24.75" x14ac:dyDescent="0.55000000000000004">
      <c r="A7" s="20" t="s">
        <v>3</v>
      </c>
      <c r="C7" s="20" t="s">
        <v>159</v>
      </c>
      <c r="E7" s="20" t="s">
        <v>160</v>
      </c>
      <c r="G7" s="20" t="s">
        <v>161</v>
      </c>
      <c r="I7" s="20" t="s">
        <v>162</v>
      </c>
      <c r="K7" s="20" t="s">
        <v>153</v>
      </c>
      <c r="M7" s="20" t="s">
        <v>163</v>
      </c>
      <c r="O7" s="20" t="s">
        <v>162</v>
      </c>
      <c r="Q7" s="20" t="s">
        <v>153</v>
      </c>
      <c r="S7" s="20" t="s">
        <v>163</v>
      </c>
    </row>
    <row r="8" spans="1:19" x14ac:dyDescent="0.55000000000000004">
      <c r="A8" s="6" t="s">
        <v>37</v>
      </c>
      <c r="C8" s="6" t="s">
        <v>164</v>
      </c>
      <c r="E8" s="6">
        <v>12780811</v>
      </c>
      <c r="G8" s="6">
        <v>500</v>
      </c>
      <c r="I8" s="6">
        <v>6390405500</v>
      </c>
      <c r="K8" s="6">
        <v>756352342</v>
      </c>
      <c r="M8" s="6">
        <f>I8-K8</f>
        <v>5634053158</v>
      </c>
      <c r="O8" s="6">
        <v>6390405500</v>
      </c>
      <c r="Q8" s="6">
        <v>756352342</v>
      </c>
      <c r="S8" s="6">
        <f>O8-Q8</f>
        <v>5634053158</v>
      </c>
    </row>
    <row r="9" spans="1:19" x14ac:dyDescent="0.55000000000000004">
      <c r="A9" s="6" t="s">
        <v>44</v>
      </c>
      <c r="C9" s="6" t="s">
        <v>165</v>
      </c>
      <c r="E9" s="6">
        <v>4194395</v>
      </c>
      <c r="G9" s="6">
        <v>500</v>
      </c>
      <c r="I9" s="6">
        <v>0</v>
      </c>
      <c r="K9" s="6">
        <v>0</v>
      </c>
      <c r="M9" s="6">
        <f t="shared" ref="M9:M47" si="0">I9-K9</f>
        <v>0</v>
      </c>
      <c r="O9" s="6">
        <v>2097197500</v>
      </c>
      <c r="Q9" s="6">
        <v>253784887</v>
      </c>
      <c r="S9" s="6">
        <f t="shared" ref="S9:S47" si="1">O9-Q9</f>
        <v>1843412613</v>
      </c>
    </row>
    <row r="10" spans="1:19" x14ac:dyDescent="0.55000000000000004">
      <c r="A10" s="6" t="s">
        <v>36</v>
      </c>
      <c r="C10" s="6" t="s">
        <v>166</v>
      </c>
      <c r="E10" s="6">
        <v>69365191</v>
      </c>
      <c r="G10" s="6">
        <v>1300</v>
      </c>
      <c r="I10" s="6">
        <v>0</v>
      </c>
      <c r="K10" s="6">
        <v>0</v>
      </c>
      <c r="M10" s="6">
        <f t="shared" si="0"/>
        <v>0</v>
      </c>
      <c r="O10" s="6">
        <v>90174748300</v>
      </c>
      <c r="Q10" s="6">
        <v>0</v>
      </c>
      <c r="S10" s="6">
        <f t="shared" si="1"/>
        <v>90174748300</v>
      </c>
    </row>
    <row r="11" spans="1:19" x14ac:dyDescent="0.55000000000000004">
      <c r="A11" s="6" t="s">
        <v>35</v>
      </c>
      <c r="C11" s="6" t="s">
        <v>167</v>
      </c>
      <c r="E11" s="6">
        <v>54555603</v>
      </c>
      <c r="G11" s="6">
        <v>125</v>
      </c>
      <c r="I11" s="6">
        <v>6819450375</v>
      </c>
      <c r="K11" s="6">
        <v>948932953</v>
      </c>
      <c r="M11" s="6">
        <f t="shared" si="0"/>
        <v>5870517422</v>
      </c>
      <c r="O11" s="6">
        <v>6819450375</v>
      </c>
      <c r="Q11" s="6">
        <v>948932953</v>
      </c>
      <c r="S11" s="6">
        <f t="shared" si="1"/>
        <v>5870517422</v>
      </c>
    </row>
    <row r="12" spans="1:19" x14ac:dyDescent="0.55000000000000004">
      <c r="A12" s="6" t="s">
        <v>38</v>
      </c>
      <c r="C12" s="6" t="s">
        <v>6</v>
      </c>
      <c r="E12" s="6">
        <v>21052995</v>
      </c>
      <c r="G12" s="6">
        <v>2000</v>
      </c>
      <c r="I12" s="6">
        <v>42105990000</v>
      </c>
      <c r="K12" s="6">
        <v>6008077258</v>
      </c>
      <c r="M12" s="6">
        <f t="shared" si="0"/>
        <v>36097912742</v>
      </c>
      <c r="O12" s="6">
        <v>42105990000</v>
      </c>
      <c r="Q12" s="6">
        <v>6008077258</v>
      </c>
      <c r="S12" s="6">
        <f t="shared" si="1"/>
        <v>36097912742</v>
      </c>
    </row>
    <row r="13" spans="1:19" x14ac:dyDescent="0.55000000000000004">
      <c r="A13" s="6" t="s">
        <v>39</v>
      </c>
      <c r="C13" s="6" t="s">
        <v>168</v>
      </c>
      <c r="E13" s="6">
        <v>19049139</v>
      </c>
      <c r="G13" s="6">
        <v>800</v>
      </c>
      <c r="I13" s="6">
        <v>0</v>
      </c>
      <c r="K13" s="6">
        <v>0</v>
      </c>
      <c r="M13" s="6">
        <f t="shared" si="0"/>
        <v>0</v>
      </c>
      <c r="O13" s="6">
        <v>15239311200</v>
      </c>
      <c r="Q13" s="6">
        <v>0</v>
      </c>
      <c r="S13" s="6">
        <f t="shared" si="1"/>
        <v>15239311200</v>
      </c>
    </row>
    <row r="14" spans="1:19" x14ac:dyDescent="0.55000000000000004">
      <c r="A14" s="6" t="s">
        <v>40</v>
      </c>
      <c r="C14" s="6" t="s">
        <v>169</v>
      </c>
      <c r="E14" s="6">
        <v>16616872</v>
      </c>
      <c r="G14" s="6">
        <v>850</v>
      </c>
      <c r="I14" s="6">
        <v>14124341200</v>
      </c>
      <c r="K14" s="6">
        <v>1089234909</v>
      </c>
      <c r="M14" s="6">
        <f t="shared" si="0"/>
        <v>13035106291</v>
      </c>
      <c r="O14" s="6">
        <v>14124341200</v>
      </c>
      <c r="Q14" s="6">
        <v>1089234909</v>
      </c>
      <c r="S14" s="6">
        <f t="shared" si="1"/>
        <v>13035106291</v>
      </c>
    </row>
    <row r="15" spans="1:19" x14ac:dyDescent="0.55000000000000004">
      <c r="A15" s="6" t="s">
        <v>25</v>
      </c>
      <c r="C15" s="6" t="s">
        <v>170</v>
      </c>
      <c r="E15" s="6">
        <v>66618751</v>
      </c>
      <c r="G15" s="6">
        <v>600</v>
      </c>
      <c r="I15" s="6">
        <v>39971250600</v>
      </c>
      <c r="K15" s="6">
        <v>2369429804</v>
      </c>
      <c r="M15" s="6">
        <f t="shared" si="0"/>
        <v>37601820796</v>
      </c>
      <c r="O15" s="6">
        <v>39971250600</v>
      </c>
      <c r="Q15" s="6">
        <v>2369429804</v>
      </c>
      <c r="S15" s="6">
        <f t="shared" si="1"/>
        <v>37601820796</v>
      </c>
    </row>
    <row r="16" spans="1:19" x14ac:dyDescent="0.55000000000000004">
      <c r="A16" s="6" t="s">
        <v>51</v>
      </c>
      <c r="C16" s="6" t="s">
        <v>171</v>
      </c>
      <c r="E16" s="6">
        <v>11705960</v>
      </c>
      <c r="G16" s="6">
        <v>1250</v>
      </c>
      <c r="I16" s="6">
        <v>0</v>
      </c>
      <c r="K16" s="6">
        <v>0</v>
      </c>
      <c r="M16" s="6">
        <f t="shared" si="0"/>
        <v>0</v>
      </c>
      <c r="O16" s="6">
        <v>14632450000</v>
      </c>
      <c r="Q16" s="6">
        <v>227910347</v>
      </c>
      <c r="S16" s="6">
        <f t="shared" si="1"/>
        <v>14404539653</v>
      </c>
    </row>
    <row r="17" spans="1:19" x14ac:dyDescent="0.55000000000000004">
      <c r="A17" s="6" t="s">
        <v>43</v>
      </c>
      <c r="C17" s="6" t="s">
        <v>169</v>
      </c>
      <c r="E17" s="6">
        <v>2889956</v>
      </c>
      <c r="G17" s="6">
        <v>1400</v>
      </c>
      <c r="I17" s="6">
        <v>4045938400</v>
      </c>
      <c r="K17" s="6">
        <v>513001759</v>
      </c>
      <c r="M17" s="6">
        <f t="shared" si="0"/>
        <v>3532936641</v>
      </c>
      <c r="O17" s="6">
        <v>4045938400</v>
      </c>
      <c r="Q17" s="6">
        <v>513001759</v>
      </c>
      <c r="S17" s="6">
        <f t="shared" si="1"/>
        <v>3532936641</v>
      </c>
    </row>
    <row r="18" spans="1:19" x14ac:dyDescent="0.55000000000000004">
      <c r="A18" s="6" t="s">
        <v>16</v>
      </c>
      <c r="C18" s="6" t="s">
        <v>172</v>
      </c>
      <c r="E18" s="6">
        <v>9666415</v>
      </c>
      <c r="G18" s="6">
        <v>6621</v>
      </c>
      <c r="I18" s="6">
        <v>64001333715</v>
      </c>
      <c r="K18" s="6">
        <v>8115001643</v>
      </c>
      <c r="M18" s="6">
        <f t="shared" si="0"/>
        <v>55886332072</v>
      </c>
      <c r="O18" s="6">
        <v>64001333715</v>
      </c>
      <c r="Q18" s="6">
        <v>8115001643</v>
      </c>
      <c r="S18" s="6">
        <f t="shared" si="1"/>
        <v>55886332072</v>
      </c>
    </row>
    <row r="19" spans="1:19" x14ac:dyDescent="0.55000000000000004">
      <c r="A19" s="6" t="s">
        <v>27</v>
      </c>
      <c r="C19" s="6" t="s">
        <v>173</v>
      </c>
      <c r="E19" s="6">
        <v>4612762</v>
      </c>
      <c r="G19" s="6">
        <v>11188</v>
      </c>
      <c r="I19" s="6">
        <v>51607581256</v>
      </c>
      <c r="K19" s="6">
        <v>5720206936</v>
      </c>
      <c r="M19" s="6">
        <f t="shared" si="0"/>
        <v>45887374320</v>
      </c>
      <c r="O19" s="6">
        <v>51607581256</v>
      </c>
      <c r="Q19" s="6">
        <v>5720206936</v>
      </c>
      <c r="S19" s="6">
        <f t="shared" si="1"/>
        <v>45887374320</v>
      </c>
    </row>
    <row r="20" spans="1:19" x14ac:dyDescent="0.55000000000000004">
      <c r="A20" s="6" t="s">
        <v>18</v>
      </c>
      <c r="C20" s="6" t="s">
        <v>6</v>
      </c>
      <c r="E20" s="6">
        <v>30325120</v>
      </c>
      <c r="G20" s="6">
        <v>4175</v>
      </c>
      <c r="I20" s="6">
        <v>126607376000</v>
      </c>
      <c r="K20" s="6">
        <v>18065526934</v>
      </c>
      <c r="M20" s="6">
        <f t="shared" si="0"/>
        <v>108541849066</v>
      </c>
      <c r="O20" s="6">
        <v>126607376000</v>
      </c>
      <c r="Q20" s="6">
        <v>18065526934</v>
      </c>
      <c r="S20" s="6">
        <f t="shared" si="1"/>
        <v>108541849066</v>
      </c>
    </row>
    <row r="21" spans="1:19" x14ac:dyDescent="0.55000000000000004">
      <c r="A21" s="6" t="s">
        <v>56</v>
      </c>
      <c r="C21" s="6" t="s">
        <v>174</v>
      </c>
      <c r="E21" s="6">
        <v>297000</v>
      </c>
      <c r="G21" s="6">
        <v>1300</v>
      </c>
      <c r="I21" s="6">
        <v>386100000</v>
      </c>
      <c r="K21" s="6">
        <v>22887371</v>
      </c>
      <c r="M21" s="6">
        <f t="shared" si="0"/>
        <v>363212629</v>
      </c>
      <c r="O21" s="6">
        <v>386100000</v>
      </c>
      <c r="Q21" s="6">
        <v>22887371</v>
      </c>
      <c r="S21" s="6">
        <f t="shared" si="1"/>
        <v>363212629</v>
      </c>
    </row>
    <row r="22" spans="1:19" x14ac:dyDescent="0.55000000000000004">
      <c r="A22" s="6" t="s">
        <v>46</v>
      </c>
      <c r="C22" s="6" t="s">
        <v>175</v>
      </c>
      <c r="E22" s="6">
        <v>23754905</v>
      </c>
      <c r="G22" s="6">
        <v>800</v>
      </c>
      <c r="I22" s="6">
        <v>19003924000</v>
      </c>
      <c r="K22" s="6">
        <v>1126521268</v>
      </c>
      <c r="M22" s="6">
        <f t="shared" si="0"/>
        <v>17877402732</v>
      </c>
      <c r="O22" s="6">
        <v>19003924000</v>
      </c>
      <c r="Q22" s="6">
        <v>1126521268</v>
      </c>
      <c r="S22" s="6">
        <f t="shared" si="1"/>
        <v>17877402732</v>
      </c>
    </row>
    <row r="23" spans="1:19" x14ac:dyDescent="0.55000000000000004">
      <c r="A23" s="6" t="s">
        <v>15</v>
      </c>
      <c r="C23" s="6" t="s">
        <v>176</v>
      </c>
      <c r="E23" s="6">
        <v>144236996</v>
      </c>
      <c r="G23" s="6">
        <v>66</v>
      </c>
      <c r="I23" s="6">
        <v>9519641736</v>
      </c>
      <c r="K23" s="6">
        <v>564308660</v>
      </c>
      <c r="M23" s="6">
        <f t="shared" si="0"/>
        <v>8955333076</v>
      </c>
      <c r="O23" s="6">
        <v>9519641736</v>
      </c>
      <c r="Q23" s="6">
        <v>564308660</v>
      </c>
      <c r="S23" s="6">
        <f t="shared" si="1"/>
        <v>8955333076</v>
      </c>
    </row>
    <row r="24" spans="1:19" x14ac:dyDescent="0.55000000000000004">
      <c r="A24" s="6" t="s">
        <v>17</v>
      </c>
      <c r="C24" s="6" t="s">
        <v>177</v>
      </c>
      <c r="E24" s="6">
        <v>20535060</v>
      </c>
      <c r="G24" s="6">
        <v>3850</v>
      </c>
      <c r="I24" s="6">
        <v>79059981000</v>
      </c>
      <c r="K24" s="6">
        <v>11121445238</v>
      </c>
      <c r="M24" s="6">
        <f t="shared" si="0"/>
        <v>67938535762</v>
      </c>
      <c r="O24" s="6">
        <v>79059981000</v>
      </c>
      <c r="Q24" s="6">
        <v>11121445238</v>
      </c>
      <c r="S24" s="6">
        <f t="shared" si="1"/>
        <v>67938535762</v>
      </c>
    </row>
    <row r="25" spans="1:19" x14ac:dyDescent="0.55000000000000004">
      <c r="A25" s="6" t="s">
        <v>50</v>
      </c>
      <c r="C25" s="6" t="s">
        <v>178</v>
      </c>
      <c r="E25" s="6">
        <v>43100791</v>
      </c>
      <c r="G25" s="6">
        <v>1250</v>
      </c>
      <c r="I25" s="6">
        <v>0</v>
      </c>
      <c r="K25" s="6">
        <v>0</v>
      </c>
      <c r="M25" s="6">
        <f t="shared" si="0"/>
        <v>0</v>
      </c>
      <c r="O25" s="6">
        <v>53875988750</v>
      </c>
      <c r="Q25" s="6">
        <v>0</v>
      </c>
      <c r="S25" s="6">
        <f t="shared" si="1"/>
        <v>53875988750</v>
      </c>
    </row>
    <row r="26" spans="1:19" x14ac:dyDescent="0.55000000000000004">
      <c r="A26" s="6" t="s">
        <v>20</v>
      </c>
      <c r="C26" s="6" t="s">
        <v>179</v>
      </c>
      <c r="E26" s="6">
        <v>3837106</v>
      </c>
      <c r="G26" s="6">
        <v>6800</v>
      </c>
      <c r="I26" s="6">
        <v>0</v>
      </c>
      <c r="K26" s="6">
        <v>0</v>
      </c>
      <c r="M26" s="6">
        <f t="shared" si="0"/>
        <v>0</v>
      </c>
      <c r="O26" s="6">
        <v>26092320800</v>
      </c>
      <c r="Q26" s="6">
        <v>0</v>
      </c>
      <c r="S26" s="6">
        <f t="shared" si="1"/>
        <v>26092320800</v>
      </c>
    </row>
    <row r="27" spans="1:19" x14ac:dyDescent="0.55000000000000004">
      <c r="A27" s="6" t="s">
        <v>41</v>
      </c>
      <c r="C27" s="6" t="s">
        <v>180</v>
      </c>
      <c r="E27" s="6">
        <v>7191309</v>
      </c>
      <c r="G27" s="6">
        <v>1100</v>
      </c>
      <c r="I27" s="6">
        <v>0</v>
      </c>
      <c r="K27" s="6">
        <v>0</v>
      </c>
      <c r="M27" s="6">
        <f t="shared" si="0"/>
        <v>0</v>
      </c>
      <c r="O27" s="6">
        <v>7910439900</v>
      </c>
      <c r="Q27" s="6">
        <v>0</v>
      </c>
      <c r="S27" s="6">
        <f t="shared" si="1"/>
        <v>7910439900</v>
      </c>
    </row>
    <row r="28" spans="1:19" x14ac:dyDescent="0.55000000000000004">
      <c r="A28" s="6" t="s">
        <v>22</v>
      </c>
      <c r="C28" s="6" t="s">
        <v>181</v>
      </c>
      <c r="E28" s="6">
        <v>1889027</v>
      </c>
      <c r="G28" s="6">
        <v>23000</v>
      </c>
      <c r="I28" s="6">
        <v>43447621000</v>
      </c>
      <c r="K28" s="6">
        <v>903337526</v>
      </c>
      <c r="M28" s="6">
        <f t="shared" si="0"/>
        <v>42544283474</v>
      </c>
      <c r="O28" s="6">
        <v>43447621000</v>
      </c>
      <c r="Q28" s="6">
        <v>903337526</v>
      </c>
      <c r="S28" s="6">
        <f t="shared" si="1"/>
        <v>42544283474</v>
      </c>
    </row>
    <row r="29" spans="1:19" x14ac:dyDescent="0.55000000000000004">
      <c r="A29" s="6" t="s">
        <v>182</v>
      </c>
      <c r="C29" s="6" t="s">
        <v>183</v>
      </c>
      <c r="E29" s="6">
        <v>850000</v>
      </c>
      <c r="G29" s="6">
        <v>348</v>
      </c>
      <c r="I29" s="6">
        <v>0</v>
      </c>
      <c r="K29" s="6">
        <v>0</v>
      </c>
      <c r="M29" s="6">
        <f t="shared" si="0"/>
        <v>0</v>
      </c>
      <c r="O29" s="6">
        <v>295800000</v>
      </c>
      <c r="Q29" s="6">
        <v>0</v>
      </c>
      <c r="S29" s="6">
        <f t="shared" si="1"/>
        <v>295800000</v>
      </c>
    </row>
    <row r="30" spans="1:19" x14ac:dyDescent="0.55000000000000004">
      <c r="A30" s="6" t="s">
        <v>24</v>
      </c>
      <c r="C30" s="6" t="s">
        <v>184</v>
      </c>
      <c r="E30" s="6">
        <v>9659425</v>
      </c>
      <c r="G30" s="6">
        <v>5600</v>
      </c>
      <c r="I30" s="6">
        <v>0</v>
      </c>
      <c r="K30" s="6">
        <v>0</v>
      </c>
      <c r="M30" s="6">
        <f t="shared" si="0"/>
        <v>0</v>
      </c>
      <c r="O30" s="6">
        <v>54092780000</v>
      </c>
      <c r="Q30" s="6">
        <v>2237587091</v>
      </c>
      <c r="S30" s="6">
        <f t="shared" si="1"/>
        <v>51855192909</v>
      </c>
    </row>
    <row r="31" spans="1:19" x14ac:dyDescent="0.55000000000000004">
      <c r="A31" s="6" t="s">
        <v>48</v>
      </c>
      <c r="C31" s="6" t="s">
        <v>185</v>
      </c>
      <c r="E31" s="6">
        <v>28760545</v>
      </c>
      <c r="G31" s="6">
        <v>1400</v>
      </c>
      <c r="I31" s="6">
        <v>40264763000</v>
      </c>
      <c r="K31" s="6">
        <v>3105120788</v>
      </c>
      <c r="M31" s="6">
        <f t="shared" si="0"/>
        <v>37159642212</v>
      </c>
      <c r="O31" s="6">
        <v>40264763000</v>
      </c>
      <c r="Q31" s="6">
        <v>3105120788</v>
      </c>
      <c r="S31" s="6">
        <f t="shared" si="1"/>
        <v>37159642212</v>
      </c>
    </row>
    <row r="32" spans="1:19" x14ac:dyDescent="0.55000000000000004">
      <c r="A32" s="6" t="s">
        <v>28</v>
      </c>
      <c r="C32" s="6" t="s">
        <v>184</v>
      </c>
      <c r="E32" s="6">
        <v>2210747</v>
      </c>
      <c r="G32" s="6">
        <v>1200</v>
      </c>
      <c r="I32" s="6">
        <v>0</v>
      </c>
      <c r="K32" s="6">
        <v>0</v>
      </c>
      <c r="M32" s="6">
        <f t="shared" si="0"/>
        <v>0</v>
      </c>
      <c r="O32" s="6">
        <v>2652896400</v>
      </c>
      <c r="Q32" s="6">
        <v>312576917</v>
      </c>
      <c r="S32" s="6">
        <f t="shared" si="1"/>
        <v>2340319483</v>
      </c>
    </row>
    <row r="33" spans="1:19" x14ac:dyDescent="0.55000000000000004">
      <c r="A33" s="6" t="s">
        <v>54</v>
      </c>
      <c r="C33" s="6" t="s">
        <v>111</v>
      </c>
      <c r="E33" s="6">
        <v>11589687</v>
      </c>
      <c r="G33" s="6">
        <v>1800</v>
      </c>
      <c r="I33" s="6">
        <v>20861436600</v>
      </c>
      <c r="K33" s="6">
        <v>433738789</v>
      </c>
      <c r="M33" s="6">
        <f t="shared" si="0"/>
        <v>20427697811</v>
      </c>
      <c r="O33" s="6">
        <v>20861436600</v>
      </c>
      <c r="Q33" s="6">
        <v>433738789</v>
      </c>
      <c r="S33" s="6">
        <f t="shared" si="1"/>
        <v>20427697811</v>
      </c>
    </row>
    <row r="34" spans="1:19" x14ac:dyDescent="0.55000000000000004">
      <c r="A34" s="6" t="s">
        <v>52</v>
      </c>
      <c r="C34" s="6" t="s">
        <v>186</v>
      </c>
      <c r="E34" s="6">
        <v>1644029</v>
      </c>
      <c r="G34" s="6">
        <v>350</v>
      </c>
      <c r="I34" s="6">
        <v>0</v>
      </c>
      <c r="K34" s="6">
        <v>0</v>
      </c>
      <c r="M34" s="6">
        <f t="shared" si="0"/>
        <v>0</v>
      </c>
      <c r="O34" s="6">
        <v>575410150</v>
      </c>
      <c r="Q34" s="6">
        <v>19421521</v>
      </c>
      <c r="S34" s="6">
        <f t="shared" si="1"/>
        <v>555988629</v>
      </c>
    </row>
    <row r="35" spans="1:19" x14ac:dyDescent="0.55000000000000004">
      <c r="A35" s="6" t="s">
        <v>55</v>
      </c>
      <c r="C35" s="6" t="s">
        <v>187</v>
      </c>
      <c r="E35" s="6">
        <v>18759593</v>
      </c>
      <c r="G35" s="6">
        <v>1900</v>
      </c>
      <c r="I35" s="6">
        <v>0</v>
      </c>
      <c r="K35" s="6">
        <v>0</v>
      </c>
      <c r="M35" s="6">
        <f t="shared" si="0"/>
        <v>0</v>
      </c>
      <c r="O35" s="6">
        <v>35643226700</v>
      </c>
      <c r="Q35" s="6">
        <v>973599130</v>
      </c>
      <c r="S35" s="6">
        <f t="shared" si="1"/>
        <v>34669627570</v>
      </c>
    </row>
    <row r="36" spans="1:19" x14ac:dyDescent="0.55000000000000004">
      <c r="A36" s="6" t="s">
        <v>45</v>
      </c>
      <c r="C36" s="6" t="s">
        <v>108</v>
      </c>
      <c r="E36" s="6">
        <v>10610000</v>
      </c>
      <c r="G36" s="6">
        <v>4700</v>
      </c>
      <c r="I36" s="6">
        <v>49867000000</v>
      </c>
      <c r="K36" s="6">
        <v>6862971648</v>
      </c>
      <c r="M36" s="6">
        <f t="shared" si="0"/>
        <v>43004028352</v>
      </c>
      <c r="O36" s="6">
        <v>49867000000</v>
      </c>
      <c r="Q36" s="6">
        <v>6862971648</v>
      </c>
      <c r="S36" s="6">
        <f t="shared" si="1"/>
        <v>43004028352</v>
      </c>
    </row>
    <row r="37" spans="1:19" x14ac:dyDescent="0.55000000000000004">
      <c r="A37" s="6" t="s">
        <v>188</v>
      </c>
      <c r="C37" s="6" t="s">
        <v>189</v>
      </c>
      <c r="E37" s="6">
        <v>10290128</v>
      </c>
      <c r="G37" s="6">
        <v>867</v>
      </c>
      <c r="I37" s="6">
        <v>0</v>
      </c>
      <c r="K37" s="6">
        <v>0</v>
      </c>
      <c r="M37" s="6">
        <f t="shared" si="0"/>
        <v>0</v>
      </c>
      <c r="O37" s="6">
        <v>8921540976</v>
      </c>
      <c r="Q37" s="6">
        <v>551614485</v>
      </c>
      <c r="S37" s="6">
        <f t="shared" si="1"/>
        <v>8369926491</v>
      </c>
    </row>
    <row r="38" spans="1:19" x14ac:dyDescent="0.55000000000000004">
      <c r="A38" s="6" t="s">
        <v>23</v>
      </c>
      <c r="C38" s="6" t="s">
        <v>190</v>
      </c>
      <c r="E38" s="6">
        <v>144259448</v>
      </c>
      <c r="G38" s="6">
        <v>84</v>
      </c>
      <c r="I38" s="6">
        <v>0</v>
      </c>
      <c r="K38" s="6">
        <v>0</v>
      </c>
      <c r="M38" s="6">
        <f t="shared" si="0"/>
        <v>0</v>
      </c>
      <c r="O38" s="6">
        <v>12117793632</v>
      </c>
      <c r="Q38" s="6">
        <v>1421313159</v>
      </c>
      <c r="S38" s="6">
        <f t="shared" si="1"/>
        <v>10696480473</v>
      </c>
    </row>
    <row r="39" spans="1:19" x14ac:dyDescent="0.55000000000000004">
      <c r="A39" s="6" t="s">
        <v>42</v>
      </c>
      <c r="C39" s="6" t="s">
        <v>191</v>
      </c>
      <c r="E39" s="6">
        <v>2362689</v>
      </c>
      <c r="G39" s="6">
        <v>3300</v>
      </c>
      <c r="I39" s="6">
        <v>7796873700</v>
      </c>
      <c r="K39" s="6">
        <v>162108038</v>
      </c>
      <c r="M39" s="6">
        <f t="shared" si="0"/>
        <v>7634765662</v>
      </c>
      <c r="O39" s="6">
        <v>7796873700</v>
      </c>
      <c r="Q39" s="6">
        <v>162108038</v>
      </c>
      <c r="S39" s="6">
        <f t="shared" si="1"/>
        <v>7634765662</v>
      </c>
    </row>
    <row r="40" spans="1:19" x14ac:dyDescent="0.55000000000000004">
      <c r="A40" s="6" t="s">
        <v>60</v>
      </c>
      <c r="C40" s="6" t="s">
        <v>177</v>
      </c>
      <c r="E40" s="6">
        <v>782904</v>
      </c>
      <c r="G40" s="6">
        <v>3000</v>
      </c>
      <c r="I40" s="6">
        <v>2348712000</v>
      </c>
      <c r="K40" s="6">
        <v>48833046</v>
      </c>
      <c r="M40" s="6">
        <f t="shared" si="0"/>
        <v>2299878954</v>
      </c>
      <c r="O40" s="6">
        <v>2348712000</v>
      </c>
      <c r="Q40" s="6">
        <v>48833046</v>
      </c>
      <c r="S40" s="6">
        <f t="shared" si="1"/>
        <v>2299878954</v>
      </c>
    </row>
    <row r="41" spans="1:19" x14ac:dyDescent="0.55000000000000004">
      <c r="A41" s="6" t="s">
        <v>53</v>
      </c>
      <c r="C41" s="6" t="s">
        <v>192</v>
      </c>
      <c r="E41" s="6">
        <v>2461134</v>
      </c>
      <c r="G41" s="6">
        <v>165</v>
      </c>
      <c r="I41" s="6">
        <v>406087110</v>
      </c>
      <c r="K41" s="6">
        <v>24318159</v>
      </c>
      <c r="M41" s="6">
        <f t="shared" si="0"/>
        <v>381768951</v>
      </c>
      <c r="O41" s="6">
        <v>406087110</v>
      </c>
      <c r="Q41" s="6">
        <v>24318159</v>
      </c>
      <c r="S41" s="6">
        <f t="shared" si="1"/>
        <v>381768951</v>
      </c>
    </row>
    <row r="42" spans="1:19" x14ac:dyDescent="0.55000000000000004">
      <c r="A42" s="14" t="s">
        <v>260</v>
      </c>
      <c r="B42" s="4"/>
      <c r="C42" s="4" t="s">
        <v>261</v>
      </c>
      <c r="D42" s="4"/>
      <c r="E42" s="5">
        <v>488969</v>
      </c>
      <c r="F42" s="4"/>
      <c r="G42" s="5">
        <v>600</v>
      </c>
      <c r="H42" s="4"/>
      <c r="I42" s="6">
        <v>0</v>
      </c>
      <c r="J42" s="4"/>
      <c r="K42" s="5">
        <v>0</v>
      </c>
      <c r="L42" s="4"/>
      <c r="M42" s="6">
        <f t="shared" si="0"/>
        <v>0</v>
      </c>
      <c r="N42" s="4"/>
      <c r="O42" s="5">
        <v>293381400</v>
      </c>
      <c r="P42" s="4"/>
      <c r="Q42" s="5">
        <v>0</v>
      </c>
      <c r="R42" s="4"/>
      <c r="S42" s="6">
        <f t="shared" si="1"/>
        <v>293381400</v>
      </c>
    </row>
    <row r="43" spans="1:19" x14ac:dyDescent="0.55000000000000004">
      <c r="A43" s="14" t="s">
        <v>263</v>
      </c>
      <c r="B43" s="4"/>
      <c r="C43" s="4" t="s">
        <v>257</v>
      </c>
      <c r="D43" s="4"/>
      <c r="E43" s="5" t="s">
        <v>262</v>
      </c>
      <c r="F43" s="4"/>
      <c r="G43" s="5">
        <v>1</v>
      </c>
      <c r="H43" s="4"/>
      <c r="I43" s="5">
        <v>14766805</v>
      </c>
      <c r="J43" s="4"/>
      <c r="K43" s="5">
        <v>0</v>
      </c>
      <c r="L43" s="4"/>
      <c r="M43" s="6">
        <v>14766805</v>
      </c>
      <c r="N43" s="4"/>
      <c r="O43" s="5">
        <v>14766805</v>
      </c>
      <c r="P43" s="4"/>
      <c r="Q43" s="5">
        <v>0</v>
      </c>
      <c r="R43" s="4"/>
      <c r="S43" s="6">
        <f t="shared" si="1"/>
        <v>14766805</v>
      </c>
    </row>
    <row r="44" spans="1:19" x14ac:dyDescent="0.55000000000000004">
      <c r="A44" s="14" t="s">
        <v>53</v>
      </c>
      <c r="B44" s="4"/>
      <c r="C44" s="4" t="s">
        <v>257</v>
      </c>
      <c r="D44" s="4"/>
      <c r="E44" s="5">
        <v>2461134</v>
      </c>
      <c r="F44" s="4"/>
      <c r="G44" s="5">
        <v>1</v>
      </c>
      <c r="H44" s="4"/>
      <c r="I44" s="6">
        <v>2461134</v>
      </c>
      <c r="J44" s="4"/>
      <c r="K44" s="5">
        <v>0</v>
      </c>
      <c r="L44" s="4"/>
      <c r="M44" s="6">
        <f t="shared" si="0"/>
        <v>2461134</v>
      </c>
      <c r="N44" s="4"/>
      <c r="O44" s="6">
        <v>2461134</v>
      </c>
      <c r="P44" s="4"/>
      <c r="Q44" s="5">
        <v>0</v>
      </c>
      <c r="R44" s="4"/>
      <c r="S44" s="6">
        <f t="shared" si="1"/>
        <v>2461134</v>
      </c>
    </row>
    <row r="45" spans="1:19" x14ac:dyDescent="0.55000000000000004">
      <c r="A45" s="14" t="s">
        <v>264</v>
      </c>
      <c r="B45" s="4"/>
      <c r="C45" s="4" t="s">
        <v>257</v>
      </c>
      <c r="D45" s="4"/>
      <c r="E45" s="5">
        <v>2362689</v>
      </c>
      <c r="F45" s="4"/>
      <c r="G45" s="5" t="s">
        <v>257</v>
      </c>
      <c r="H45" s="4"/>
      <c r="I45" s="6">
        <v>2362689</v>
      </c>
      <c r="J45" s="4"/>
      <c r="K45" s="5">
        <v>0</v>
      </c>
      <c r="L45" s="4"/>
      <c r="M45" s="6">
        <f t="shared" si="0"/>
        <v>2362689</v>
      </c>
      <c r="N45" s="4"/>
      <c r="O45" s="6">
        <v>2362689</v>
      </c>
      <c r="P45" s="4"/>
      <c r="Q45" s="5">
        <v>0</v>
      </c>
      <c r="R45" s="4"/>
      <c r="S45" s="6">
        <f t="shared" si="1"/>
        <v>2362689</v>
      </c>
    </row>
    <row r="46" spans="1:19" x14ac:dyDescent="0.55000000000000004">
      <c r="A46" s="14" t="s">
        <v>258</v>
      </c>
      <c r="B46" s="4"/>
      <c r="C46" s="4" t="s">
        <v>257</v>
      </c>
      <c r="D46" s="4"/>
      <c r="E46" s="4" t="s">
        <v>257</v>
      </c>
      <c r="F46" s="4"/>
      <c r="G46" s="4" t="s">
        <v>257</v>
      </c>
      <c r="H46" s="4"/>
      <c r="I46" s="6">
        <v>0</v>
      </c>
      <c r="J46" s="4"/>
      <c r="K46" s="5">
        <v>0</v>
      </c>
      <c r="L46" s="4"/>
      <c r="M46" s="6">
        <f t="shared" si="0"/>
        <v>0</v>
      </c>
      <c r="N46" s="4"/>
      <c r="O46" s="5">
        <v>20126</v>
      </c>
      <c r="P46" s="4"/>
      <c r="Q46" s="5">
        <v>0</v>
      </c>
      <c r="R46" s="4"/>
      <c r="S46" s="6">
        <f t="shared" si="1"/>
        <v>20126</v>
      </c>
    </row>
    <row r="47" spans="1:19" x14ac:dyDescent="0.55000000000000004">
      <c r="A47" s="14" t="s">
        <v>259</v>
      </c>
      <c r="B47" s="4"/>
      <c r="C47" s="4" t="s">
        <v>257</v>
      </c>
      <c r="D47" s="4"/>
      <c r="E47" s="4" t="s">
        <v>257</v>
      </c>
      <c r="F47" s="4"/>
      <c r="G47" s="4" t="s">
        <v>257</v>
      </c>
      <c r="H47" s="4"/>
      <c r="I47" s="6">
        <v>0</v>
      </c>
      <c r="J47" s="4"/>
      <c r="K47" s="5">
        <v>0</v>
      </c>
      <c r="L47" s="4"/>
      <c r="M47" s="6">
        <f t="shared" si="0"/>
        <v>0</v>
      </c>
      <c r="N47" s="4"/>
      <c r="O47" s="5">
        <v>1079</v>
      </c>
      <c r="P47" s="4"/>
      <c r="Q47" s="5">
        <v>0</v>
      </c>
      <c r="R47" s="4"/>
      <c r="S47" s="6">
        <f t="shared" si="1"/>
        <v>1079</v>
      </c>
    </row>
    <row r="48" spans="1:19" ht="24.75" thickBot="1" x14ac:dyDescent="0.6">
      <c r="I48" s="7">
        <f>SUM(I8:I47)</f>
        <v>628655397820</v>
      </c>
      <c r="K48" s="7">
        <f>SUM(K8:K47)</f>
        <v>67961355069</v>
      </c>
      <c r="M48" s="7">
        <f>SUM(M8:M47)</f>
        <v>560694042751</v>
      </c>
      <c r="O48" s="7">
        <f>SUM(O8:O47)</f>
        <v>953270704733</v>
      </c>
      <c r="Q48" s="7">
        <f>SUM(Q8:Q47)</f>
        <v>73959162606</v>
      </c>
      <c r="S48" s="7">
        <f>SUM(S8:S47)</f>
        <v>879311542127</v>
      </c>
    </row>
    <row r="49" ht="24.75" thickTop="1" x14ac:dyDescent="0.55000000000000004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84"/>
  <sheetViews>
    <sheetView rightToLeft="1" topLeftCell="A73" workbookViewId="0">
      <selection activeCell="Q78" sqref="Q78"/>
    </sheetView>
  </sheetViews>
  <sheetFormatPr defaultRowHeight="24" x14ac:dyDescent="0.55000000000000004"/>
  <cols>
    <col min="1" max="1" width="35.7109375" style="4" bestFit="1" customWidth="1"/>
    <col min="2" max="2" width="1" style="4" customWidth="1"/>
    <col min="3" max="3" width="14.140625" style="4" bestFit="1" customWidth="1"/>
    <col min="4" max="4" width="1" style="4" customWidth="1"/>
    <col min="5" max="5" width="20.5703125" style="4" bestFit="1" customWidth="1"/>
    <col min="6" max="6" width="1" style="4" customWidth="1"/>
    <col min="7" max="7" width="20.5703125" style="4" bestFit="1" customWidth="1"/>
    <col min="8" max="8" width="1" style="4" customWidth="1"/>
    <col min="9" max="9" width="39.5703125" style="4" bestFit="1" customWidth="1"/>
    <col min="10" max="10" width="1" style="4" customWidth="1"/>
    <col min="11" max="11" width="14.14062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39.5703125" style="4" bestFit="1" customWidth="1"/>
    <col min="18" max="18" width="1" style="4" customWidth="1"/>
    <col min="19" max="19" width="13.28515625" style="4" bestFit="1" customWidth="1"/>
    <col min="20" max="16384" width="9.140625" style="4"/>
  </cols>
  <sheetData>
    <row r="2" spans="1:19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24.75" x14ac:dyDescent="0.55000000000000004">
      <c r="A3" s="24" t="s">
        <v>146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9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9" ht="24.75" x14ac:dyDescent="0.55000000000000004">
      <c r="A6" s="23" t="s">
        <v>3</v>
      </c>
      <c r="C6" s="22" t="s">
        <v>148</v>
      </c>
      <c r="D6" s="22" t="s">
        <v>148</v>
      </c>
      <c r="E6" s="22" t="s">
        <v>148</v>
      </c>
      <c r="F6" s="22" t="s">
        <v>148</v>
      </c>
      <c r="G6" s="22" t="s">
        <v>148</v>
      </c>
      <c r="H6" s="22" t="s">
        <v>148</v>
      </c>
      <c r="I6" s="22" t="s">
        <v>148</v>
      </c>
      <c r="K6" s="22" t="s">
        <v>149</v>
      </c>
      <c r="L6" s="22" t="s">
        <v>149</v>
      </c>
      <c r="M6" s="22" t="s">
        <v>149</v>
      </c>
      <c r="N6" s="22" t="s">
        <v>149</v>
      </c>
      <c r="O6" s="22" t="s">
        <v>149</v>
      </c>
      <c r="P6" s="22" t="s">
        <v>149</v>
      </c>
      <c r="Q6" s="22" t="s">
        <v>149</v>
      </c>
    </row>
    <row r="7" spans="1:19" ht="24.75" x14ac:dyDescent="0.55000000000000004">
      <c r="A7" s="22" t="s">
        <v>3</v>
      </c>
      <c r="C7" s="22" t="s">
        <v>7</v>
      </c>
      <c r="E7" s="22" t="s">
        <v>193</v>
      </c>
      <c r="G7" s="22" t="s">
        <v>194</v>
      </c>
      <c r="I7" s="22" t="s">
        <v>195</v>
      </c>
      <c r="K7" s="22" t="s">
        <v>7</v>
      </c>
      <c r="M7" s="22" t="s">
        <v>193</v>
      </c>
      <c r="O7" s="22" t="s">
        <v>194</v>
      </c>
      <c r="Q7" s="22" t="s">
        <v>195</v>
      </c>
    </row>
    <row r="8" spans="1:19" x14ac:dyDescent="0.55000000000000004">
      <c r="A8" s="4" t="s">
        <v>62</v>
      </c>
      <c r="C8" s="6">
        <v>2180689</v>
      </c>
      <c r="D8" s="6"/>
      <c r="E8" s="6">
        <v>39495747266</v>
      </c>
      <c r="F8" s="6"/>
      <c r="G8" s="6">
        <v>6786304168</v>
      </c>
      <c r="H8" s="6"/>
      <c r="I8" s="6">
        <f>E8-G8</f>
        <v>32709443098</v>
      </c>
      <c r="J8" s="6"/>
      <c r="K8" s="6">
        <v>2180689</v>
      </c>
      <c r="L8" s="6"/>
      <c r="M8" s="6">
        <v>39495747266</v>
      </c>
      <c r="N8" s="6"/>
      <c r="O8" s="6">
        <v>6786304168</v>
      </c>
      <c r="P8" s="6"/>
      <c r="Q8" s="6">
        <f>M8-O8</f>
        <v>32709443098</v>
      </c>
      <c r="S8" s="6"/>
    </row>
    <row r="9" spans="1:19" x14ac:dyDescent="0.55000000000000004">
      <c r="A9" s="4" t="s">
        <v>61</v>
      </c>
      <c r="C9" s="6">
        <v>5765952</v>
      </c>
      <c r="D9" s="6"/>
      <c r="E9" s="6">
        <v>135094862882</v>
      </c>
      <c r="F9" s="6"/>
      <c r="G9" s="6">
        <v>118409590272</v>
      </c>
      <c r="H9" s="6"/>
      <c r="I9" s="6">
        <f t="shared" ref="I9:I71" si="0">E9-G9</f>
        <v>16685272610</v>
      </c>
      <c r="J9" s="6"/>
      <c r="K9" s="6">
        <v>5765952</v>
      </c>
      <c r="L9" s="6"/>
      <c r="M9" s="6">
        <v>135094862882</v>
      </c>
      <c r="N9" s="6"/>
      <c r="O9" s="6">
        <v>118409590272</v>
      </c>
      <c r="P9" s="6"/>
      <c r="Q9" s="6">
        <f t="shared" ref="Q9:Q71" si="1">M9-O9</f>
        <v>16685272610</v>
      </c>
      <c r="S9" s="6"/>
    </row>
    <row r="10" spans="1:19" x14ac:dyDescent="0.55000000000000004">
      <c r="A10" s="4" t="s">
        <v>17</v>
      </c>
      <c r="C10" s="6">
        <v>96162849</v>
      </c>
      <c r="D10" s="6"/>
      <c r="E10" s="6">
        <v>357413552701</v>
      </c>
      <c r="F10" s="6"/>
      <c r="G10" s="6">
        <v>435989078887</v>
      </c>
      <c r="H10" s="6"/>
      <c r="I10" s="6">
        <f t="shared" si="0"/>
        <v>-78575526186</v>
      </c>
      <c r="J10" s="6"/>
      <c r="K10" s="6">
        <v>96162849</v>
      </c>
      <c r="L10" s="6"/>
      <c r="M10" s="6">
        <v>357413552701</v>
      </c>
      <c r="N10" s="6"/>
      <c r="O10" s="6">
        <v>846726210076</v>
      </c>
      <c r="P10" s="6"/>
      <c r="Q10" s="6">
        <f t="shared" si="1"/>
        <v>-489312657375</v>
      </c>
      <c r="S10" s="6"/>
    </row>
    <row r="11" spans="1:19" x14ac:dyDescent="0.55000000000000004">
      <c r="A11" s="4" t="s">
        <v>50</v>
      </c>
      <c r="C11" s="6">
        <v>47100791</v>
      </c>
      <c r="D11" s="6"/>
      <c r="E11" s="6">
        <v>1199074062527</v>
      </c>
      <c r="F11" s="6"/>
      <c r="G11" s="6">
        <v>929387744676</v>
      </c>
      <c r="H11" s="6"/>
      <c r="I11" s="6">
        <f t="shared" si="0"/>
        <v>269686317851</v>
      </c>
      <c r="J11" s="6"/>
      <c r="K11" s="6">
        <v>47100791</v>
      </c>
      <c r="L11" s="6"/>
      <c r="M11" s="6">
        <v>1199074062527</v>
      </c>
      <c r="N11" s="6"/>
      <c r="O11" s="6">
        <v>1133031572381</v>
      </c>
      <c r="P11" s="6"/>
      <c r="Q11" s="6">
        <f t="shared" si="1"/>
        <v>66042490146</v>
      </c>
      <c r="S11" s="6"/>
    </row>
    <row r="12" spans="1:19" x14ac:dyDescent="0.55000000000000004">
      <c r="A12" s="4" t="s">
        <v>20</v>
      </c>
      <c r="C12" s="6">
        <v>3921979</v>
      </c>
      <c r="D12" s="6"/>
      <c r="E12" s="6">
        <v>508578008694</v>
      </c>
      <c r="F12" s="6"/>
      <c r="G12" s="6">
        <v>422846844178</v>
      </c>
      <c r="H12" s="6"/>
      <c r="I12" s="6">
        <f t="shared" si="0"/>
        <v>85731164516</v>
      </c>
      <c r="J12" s="6"/>
      <c r="K12" s="6">
        <v>3921979</v>
      </c>
      <c r="L12" s="6"/>
      <c r="M12" s="6">
        <v>508578008694</v>
      </c>
      <c r="N12" s="6"/>
      <c r="O12" s="6">
        <v>436413779867</v>
      </c>
      <c r="P12" s="6"/>
      <c r="Q12" s="6">
        <f t="shared" si="1"/>
        <v>72164228827</v>
      </c>
      <c r="S12" s="6"/>
    </row>
    <row r="13" spans="1:19" x14ac:dyDescent="0.55000000000000004">
      <c r="A13" s="4" t="s">
        <v>41</v>
      </c>
      <c r="C13" s="6">
        <v>7191309</v>
      </c>
      <c r="D13" s="6"/>
      <c r="E13" s="6">
        <v>291159248577</v>
      </c>
      <c r="F13" s="6"/>
      <c r="G13" s="6">
        <v>221318201226</v>
      </c>
      <c r="H13" s="6"/>
      <c r="I13" s="6">
        <f t="shared" si="0"/>
        <v>69841047351</v>
      </c>
      <c r="J13" s="6"/>
      <c r="K13" s="6">
        <v>7191309</v>
      </c>
      <c r="L13" s="6"/>
      <c r="M13" s="6">
        <v>291159248577</v>
      </c>
      <c r="N13" s="6"/>
      <c r="O13" s="6">
        <v>334892055567</v>
      </c>
      <c r="P13" s="6"/>
      <c r="Q13" s="6">
        <f t="shared" si="1"/>
        <v>-43732806990</v>
      </c>
      <c r="S13" s="6"/>
    </row>
    <row r="14" spans="1:19" x14ac:dyDescent="0.55000000000000004">
      <c r="A14" s="4" t="s">
        <v>22</v>
      </c>
      <c r="C14" s="6">
        <v>1889027</v>
      </c>
      <c r="D14" s="6"/>
      <c r="E14" s="6">
        <v>382248013981</v>
      </c>
      <c r="F14" s="6"/>
      <c r="G14" s="6">
        <v>402971274507</v>
      </c>
      <c r="H14" s="6"/>
      <c r="I14" s="6">
        <f t="shared" si="0"/>
        <v>-20723260526</v>
      </c>
      <c r="J14" s="6"/>
      <c r="K14" s="6">
        <v>1889027</v>
      </c>
      <c r="L14" s="6"/>
      <c r="M14" s="6">
        <v>382248013981</v>
      </c>
      <c r="N14" s="6"/>
      <c r="O14" s="6">
        <v>378844400796</v>
      </c>
      <c r="P14" s="6"/>
      <c r="Q14" s="6">
        <f t="shared" si="1"/>
        <v>3403613185</v>
      </c>
      <c r="S14" s="6"/>
    </row>
    <row r="15" spans="1:19" x14ac:dyDescent="0.55000000000000004">
      <c r="A15" s="4" t="s">
        <v>31</v>
      </c>
      <c r="C15" s="6">
        <v>4267586</v>
      </c>
      <c r="D15" s="6"/>
      <c r="E15" s="6">
        <v>81534966052</v>
      </c>
      <c r="F15" s="6"/>
      <c r="G15" s="6">
        <v>90753858032</v>
      </c>
      <c r="H15" s="6"/>
      <c r="I15" s="6">
        <f t="shared" si="0"/>
        <v>-9218891980</v>
      </c>
      <c r="J15" s="6"/>
      <c r="K15" s="6">
        <v>4267586</v>
      </c>
      <c r="L15" s="6"/>
      <c r="M15" s="6">
        <v>81534966052</v>
      </c>
      <c r="N15" s="6"/>
      <c r="O15" s="6">
        <v>138180480557</v>
      </c>
      <c r="P15" s="6"/>
      <c r="Q15" s="6">
        <f t="shared" si="1"/>
        <v>-56645514505</v>
      </c>
      <c r="S15" s="6"/>
    </row>
    <row r="16" spans="1:19" x14ac:dyDescent="0.55000000000000004">
      <c r="A16" s="4" t="s">
        <v>34</v>
      </c>
      <c r="C16" s="6">
        <v>7297155</v>
      </c>
      <c r="D16" s="6"/>
      <c r="E16" s="6">
        <v>104664170130</v>
      </c>
      <c r="F16" s="6"/>
      <c r="G16" s="6">
        <v>112048270324</v>
      </c>
      <c r="H16" s="6"/>
      <c r="I16" s="6">
        <f t="shared" si="0"/>
        <v>-7384100194</v>
      </c>
      <c r="J16" s="6"/>
      <c r="K16" s="6">
        <v>7297155</v>
      </c>
      <c r="L16" s="6"/>
      <c r="M16" s="6">
        <v>104664170130</v>
      </c>
      <c r="N16" s="6"/>
      <c r="O16" s="6">
        <v>132134061646</v>
      </c>
      <c r="P16" s="6"/>
      <c r="Q16" s="6">
        <f t="shared" si="1"/>
        <v>-27469891516</v>
      </c>
      <c r="S16" s="6"/>
    </row>
    <row r="17" spans="1:19" x14ac:dyDescent="0.55000000000000004">
      <c r="A17" s="4" t="s">
        <v>24</v>
      </c>
      <c r="C17" s="6">
        <v>9659425</v>
      </c>
      <c r="D17" s="6"/>
      <c r="E17" s="6">
        <v>559889787373</v>
      </c>
      <c r="F17" s="6"/>
      <c r="G17" s="6">
        <v>455228516881</v>
      </c>
      <c r="H17" s="6"/>
      <c r="I17" s="6">
        <f t="shared" si="0"/>
        <v>104661270492</v>
      </c>
      <c r="J17" s="6"/>
      <c r="K17" s="6">
        <v>9659425</v>
      </c>
      <c r="L17" s="6"/>
      <c r="M17" s="6">
        <v>559889787373</v>
      </c>
      <c r="N17" s="6"/>
      <c r="O17" s="6">
        <v>444281254851</v>
      </c>
      <c r="P17" s="6"/>
      <c r="Q17" s="6">
        <f t="shared" si="1"/>
        <v>115608532522</v>
      </c>
      <c r="S17" s="6"/>
    </row>
    <row r="18" spans="1:19" x14ac:dyDescent="0.55000000000000004">
      <c r="A18" s="4" t="s">
        <v>48</v>
      </c>
      <c r="C18" s="6">
        <v>28760545</v>
      </c>
      <c r="D18" s="6"/>
      <c r="E18" s="6">
        <v>553777060697</v>
      </c>
      <c r="F18" s="6"/>
      <c r="G18" s="6">
        <v>516610815013</v>
      </c>
      <c r="H18" s="6"/>
      <c r="I18" s="6">
        <f t="shared" si="0"/>
        <v>37166245684</v>
      </c>
      <c r="J18" s="6"/>
      <c r="K18" s="6">
        <v>28760545</v>
      </c>
      <c r="L18" s="6"/>
      <c r="M18" s="6">
        <v>553777060697</v>
      </c>
      <c r="N18" s="6"/>
      <c r="O18" s="6">
        <v>610259269288</v>
      </c>
      <c r="P18" s="6"/>
      <c r="Q18" s="6">
        <f t="shared" si="1"/>
        <v>-56482208591</v>
      </c>
      <c r="S18" s="6"/>
    </row>
    <row r="19" spans="1:19" x14ac:dyDescent="0.55000000000000004">
      <c r="A19" s="4" t="s">
        <v>30</v>
      </c>
      <c r="C19" s="6">
        <v>14791101</v>
      </c>
      <c r="D19" s="6"/>
      <c r="E19" s="6">
        <v>201108919035</v>
      </c>
      <c r="F19" s="6"/>
      <c r="G19" s="6">
        <v>171276341412</v>
      </c>
      <c r="H19" s="6"/>
      <c r="I19" s="6">
        <f t="shared" si="0"/>
        <v>29832577623</v>
      </c>
      <c r="J19" s="6"/>
      <c r="K19" s="6">
        <v>14791101</v>
      </c>
      <c r="L19" s="6"/>
      <c r="M19" s="6">
        <v>201108919035</v>
      </c>
      <c r="N19" s="6"/>
      <c r="O19" s="6">
        <v>241600231979</v>
      </c>
      <c r="P19" s="6"/>
      <c r="Q19" s="6">
        <f t="shared" si="1"/>
        <v>-40491312944</v>
      </c>
      <c r="S19" s="6"/>
    </row>
    <row r="20" spans="1:19" x14ac:dyDescent="0.55000000000000004">
      <c r="A20" s="4" t="s">
        <v>28</v>
      </c>
      <c r="C20" s="6">
        <v>2210747</v>
      </c>
      <c r="D20" s="6"/>
      <c r="E20" s="6">
        <v>69204402906</v>
      </c>
      <c r="F20" s="6"/>
      <c r="G20" s="6">
        <v>55999066236</v>
      </c>
      <c r="H20" s="6"/>
      <c r="I20" s="6">
        <f t="shared" si="0"/>
        <v>13205336670</v>
      </c>
      <c r="J20" s="6"/>
      <c r="K20" s="6">
        <v>2210747</v>
      </c>
      <c r="L20" s="6"/>
      <c r="M20" s="6">
        <v>69204402906</v>
      </c>
      <c r="N20" s="6"/>
      <c r="O20" s="6">
        <v>71614620561</v>
      </c>
      <c r="P20" s="6"/>
      <c r="Q20" s="6">
        <f t="shared" si="1"/>
        <v>-2410217655</v>
      </c>
      <c r="S20" s="6"/>
    </row>
    <row r="21" spans="1:19" x14ac:dyDescent="0.55000000000000004">
      <c r="A21" s="4" t="s">
        <v>54</v>
      </c>
      <c r="C21" s="6">
        <v>11589687</v>
      </c>
      <c r="D21" s="6"/>
      <c r="E21" s="6">
        <v>199539015235</v>
      </c>
      <c r="F21" s="6"/>
      <c r="G21" s="6">
        <v>172926132718</v>
      </c>
      <c r="H21" s="6"/>
      <c r="I21" s="6">
        <f t="shared" si="0"/>
        <v>26612882517</v>
      </c>
      <c r="J21" s="6"/>
      <c r="K21" s="6">
        <v>11589687</v>
      </c>
      <c r="L21" s="6"/>
      <c r="M21" s="6">
        <v>199539015235</v>
      </c>
      <c r="N21" s="6"/>
      <c r="O21" s="6">
        <v>207291975772</v>
      </c>
      <c r="P21" s="6"/>
      <c r="Q21" s="6">
        <f t="shared" si="1"/>
        <v>-7752960537</v>
      </c>
      <c r="S21" s="6"/>
    </row>
    <row r="22" spans="1:19" x14ac:dyDescent="0.55000000000000004">
      <c r="A22" s="4" t="s">
        <v>21</v>
      </c>
      <c r="C22" s="6">
        <v>2741383</v>
      </c>
      <c r="D22" s="6"/>
      <c r="E22" s="6">
        <v>107912842137</v>
      </c>
      <c r="F22" s="6"/>
      <c r="G22" s="6">
        <v>104315747399</v>
      </c>
      <c r="H22" s="6"/>
      <c r="I22" s="6">
        <f t="shared" si="0"/>
        <v>3597094738</v>
      </c>
      <c r="J22" s="6"/>
      <c r="K22" s="6">
        <v>2741383</v>
      </c>
      <c r="L22" s="6"/>
      <c r="M22" s="6">
        <v>107912842137</v>
      </c>
      <c r="N22" s="6"/>
      <c r="O22" s="6">
        <v>94263519985</v>
      </c>
      <c r="P22" s="6"/>
      <c r="Q22" s="6">
        <f t="shared" si="1"/>
        <v>13649322152</v>
      </c>
      <c r="S22" s="6"/>
    </row>
    <row r="23" spans="1:19" x14ac:dyDescent="0.55000000000000004">
      <c r="A23" s="4" t="s">
        <v>55</v>
      </c>
      <c r="C23" s="6">
        <v>18769593</v>
      </c>
      <c r="D23" s="6"/>
      <c r="E23" s="6">
        <v>447789934119</v>
      </c>
      <c r="F23" s="6"/>
      <c r="G23" s="6">
        <v>405259691982</v>
      </c>
      <c r="H23" s="6"/>
      <c r="I23" s="6">
        <f t="shared" si="0"/>
        <v>42530242137</v>
      </c>
      <c r="J23" s="6"/>
      <c r="K23" s="6">
        <v>18769593</v>
      </c>
      <c r="L23" s="6"/>
      <c r="M23" s="6">
        <v>447789934119</v>
      </c>
      <c r="N23" s="6"/>
      <c r="O23" s="6">
        <v>712716740229</v>
      </c>
      <c r="P23" s="6"/>
      <c r="Q23" s="6">
        <f t="shared" si="1"/>
        <v>-264926806110</v>
      </c>
      <c r="S23" s="6"/>
    </row>
    <row r="24" spans="1:19" x14ac:dyDescent="0.55000000000000004">
      <c r="A24" s="4" t="s">
        <v>45</v>
      </c>
      <c r="C24" s="6">
        <v>10610000</v>
      </c>
      <c r="D24" s="6"/>
      <c r="E24" s="6">
        <v>682277052645</v>
      </c>
      <c r="F24" s="6"/>
      <c r="G24" s="6">
        <v>675803426769</v>
      </c>
      <c r="H24" s="6"/>
      <c r="I24" s="6">
        <f t="shared" si="0"/>
        <v>6473625876</v>
      </c>
      <c r="J24" s="6"/>
      <c r="K24" s="6">
        <v>10610000</v>
      </c>
      <c r="L24" s="6"/>
      <c r="M24" s="6">
        <v>682277052645</v>
      </c>
      <c r="N24" s="6"/>
      <c r="O24" s="6">
        <v>809080731260</v>
      </c>
      <c r="P24" s="6"/>
      <c r="Q24" s="6">
        <f t="shared" si="1"/>
        <v>-126803678615</v>
      </c>
      <c r="S24" s="6"/>
    </row>
    <row r="25" spans="1:19" x14ac:dyDescent="0.55000000000000004">
      <c r="A25" s="4" t="s">
        <v>23</v>
      </c>
      <c r="C25" s="6">
        <v>102828402</v>
      </c>
      <c r="D25" s="6"/>
      <c r="E25" s="6">
        <v>705294353755</v>
      </c>
      <c r="F25" s="6"/>
      <c r="G25" s="6">
        <v>732359285108</v>
      </c>
      <c r="H25" s="6"/>
      <c r="I25" s="6">
        <f t="shared" si="0"/>
        <v>-27064931353</v>
      </c>
      <c r="J25" s="6"/>
      <c r="K25" s="6">
        <v>102828402</v>
      </c>
      <c r="L25" s="6"/>
      <c r="M25" s="6">
        <v>705294353755</v>
      </c>
      <c r="N25" s="6"/>
      <c r="O25" s="6">
        <v>684389692726</v>
      </c>
      <c r="P25" s="6"/>
      <c r="Q25" s="6">
        <f t="shared" si="1"/>
        <v>20904661029</v>
      </c>
      <c r="S25" s="6"/>
    </row>
    <row r="26" spans="1:19" x14ac:dyDescent="0.55000000000000004">
      <c r="A26" s="4" t="s">
        <v>33</v>
      </c>
      <c r="C26" s="6">
        <v>3583604</v>
      </c>
      <c r="D26" s="6"/>
      <c r="E26" s="6">
        <v>37439579155</v>
      </c>
      <c r="F26" s="6"/>
      <c r="G26" s="6">
        <v>33022350025</v>
      </c>
      <c r="H26" s="6"/>
      <c r="I26" s="6">
        <f t="shared" si="0"/>
        <v>4417229130</v>
      </c>
      <c r="J26" s="6"/>
      <c r="K26" s="6">
        <v>3583604</v>
      </c>
      <c r="L26" s="6"/>
      <c r="M26" s="6">
        <v>37439579155</v>
      </c>
      <c r="N26" s="6"/>
      <c r="O26" s="6">
        <v>20094067344</v>
      </c>
      <c r="P26" s="6"/>
      <c r="Q26" s="6">
        <f t="shared" si="1"/>
        <v>17345511811</v>
      </c>
      <c r="S26" s="6"/>
    </row>
    <row r="27" spans="1:19" x14ac:dyDescent="0.55000000000000004">
      <c r="A27" s="4" t="s">
        <v>29</v>
      </c>
      <c r="C27" s="6">
        <v>7825000</v>
      </c>
      <c r="D27" s="6"/>
      <c r="E27" s="6">
        <v>73179575280</v>
      </c>
      <c r="F27" s="6"/>
      <c r="G27" s="6">
        <v>74190772642</v>
      </c>
      <c r="H27" s="6"/>
      <c r="I27" s="6">
        <f t="shared" si="0"/>
        <v>-1011197362</v>
      </c>
      <c r="J27" s="6"/>
      <c r="K27" s="6">
        <v>7825000</v>
      </c>
      <c r="L27" s="6"/>
      <c r="M27" s="6">
        <v>73179575280</v>
      </c>
      <c r="N27" s="6"/>
      <c r="O27" s="6">
        <v>80853420548</v>
      </c>
      <c r="P27" s="6"/>
      <c r="Q27" s="6">
        <f t="shared" si="1"/>
        <v>-7673845268</v>
      </c>
      <c r="S27" s="6"/>
    </row>
    <row r="28" spans="1:19" x14ac:dyDescent="0.55000000000000004">
      <c r="A28" s="4" t="s">
        <v>32</v>
      </c>
      <c r="C28" s="6">
        <v>10000000</v>
      </c>
      <c r="D28" s="6"/>
      <c r="E28" s="6">
        <v>88639438500</v>
      </c>
      <c r="F28" s="6"/>
      <c r="G28" s="6">
        <v>70458264000</v>
      </c>
      <c r="H28" s="6"/>
      <c r="I28" s="6">
        <f t="shared" si="0"/>
        <v>18181174500</v>
      </c>
      <c r="J28" s="6"/>
      <c r="K28" s="6">
        <v>10000000</v>
      </c>
      <c r="L28" s="6"/>
      <c r="M28" s="6">
        <v>88639438500</v>
      </c>
      <c r="N28" s="6"/>
      <c r="O28" s="6">
        <v>76208915637</v>
      </c>
      <c r="P28" s="6"/>
      <c r="Q28" s="6">
        <f t="shared" si="1"/>
        <v>12430522863</v>
      </c>
      <c r="S28" s="6"/>
    </row>
    <row r="29" spans="1:19" x14ac:dyDescent="0.55000000000000004">
      <c r="A29" s="4" t="s">
        <v>42</v>
      </c>
      <c r="C29" s="6">
        <v>2362689</v>
      </c>
      <c r="D29" s="6"/>
      <c r="E29" s="6">
        <v>92630006657</v>
      </c>
      <c r="F29" s="6"/>
      <c r="G29" s="6">
        <v>90729978236</v>
      </c>
      <c r="H29" s="6"/>
      <c r="I29" s="6">
        <f t="shared" si="0"/>
        <v>1900028421</v>
      </c>
      <c r="J29" s="6"/>
      <c r="K29" s="6">
        <v>2362689</v>
      </c>
      <c r="L29" s="6"/>
      <c r="M29" s="6">
        <v>92630006657</v>
      </c>
      <c r="N29" s="6"/>
      <c r="O29" s="6">
        <v>70830565870</v>
      </c>
      <c r="P29" s="6"/>
      <c r="Q29" s="6">
        <f t="shared" si="1"/>
        <v>21799440787</v>
      </c>
      <c r="S29" s="6"/>
    </row>
    <row r="30" spans="1:19" x14ac:dyDescent="0.55000000000000004">
      <c r="A30" s="4" t="s">
        <v>60</v>
      </c>
      <c r="C30" s="6">
        <v>782904</v>
      </c>
      <c r="D30" s="6"/>
      <c r="E30" s="6">
        <v>14008422981</v>
      </c>
      <c r="F30" s="6"/>
      <c r="G30" s="6">
        <v>16456241230</v>
      </c>
      <c r="H30" s="6"/>
      <c r="I30" s="6">
        <f t="shared" si="0"/>
        <v>-2447818249</v>
      </c>
      <c r="J30" s="6"/>
      <c r="K30" s="6">
        <v>782904</v>
      </c>
      <c r="L30" s="6"/>
      <c r="M30" s="6">
        <v>14008422981</v>
      </c>
      <c r="N30" s="6"/>
      <c r="O30" s="6">
        <v>16456241230</v>
      </c>
      <c r="P30" s="6"/>
      <c r="Q30" s="6">
        <f t="shared" si="1"/>
        <v>-2447818249</v>
      </c>
      <c r="S30" s="6"/>
    </row>
    <row r="31" spans="1:19" x14ac:dyDescent="0.55000000000000004">
      <c r="A31" s="4" t="s">
        <v>63</v>
      </c>
      <c r="C31" s="6">
        <v>4301406</v>
      </c>
      <c r="D31" s="6"/>
      <c r="E31" s="6">
        <v>149191654435</v>
      </c>
      <c r="F31" s="6"/>
      <c r="G31" s="6">
        <v>147260465185</v>
      </c>
      <c r="H31" s="6"/>
      <c r="I31" s="6">
        <f t="shared" si="0"/>
        <v>1931189250</v>
      </c>
      <c r="J31" s="6"/>
      <c r="K31" s="6">
        <v>4301406</v>
      </c>
      <c r="L31" s="6"/>
      <c r="M31" s="6">
        <v>149191654435</v>
      </c>
      <c r="N31" s="6"/>
      <c r="O31" s="6">
        <v>147260465185</v>
      </c>
      <c r="P31" s="6"/>
      <c r="Q31" s="6">
        <f t="shared" si="1"/>
        <v>1931189250</v>
      </c>
      <c r="S31" s="6"/>
    </row>
    <row r="32" spans="1:19" x14ac:dyDescent="0.55000000000000004">
      <c r="A32" s="4" t="s">
        <v>37</v>
      </c>
      <c r="C32" s="6">
        <v>12780811</v>
      </c>
      <c r="D32" s="6"/>
      <c r="E32" s="6">
        <v>203276242792</v>
      </c>
      <c r="F32" s="6"/>
      <c r="G32" s="6">
        <v>164018518403</v>
      </c>
      <c r="H32" s="6"/>
      <c r="I32" s="6">
        <f t="shared" si="0"/>
        <v>39257724389</v>
      </c>
      <c r="J32" s="6"/>
      <c r="K32" s="6">
        <v>12780811</v>
      </c>
      <c r="L32" s="6"/>
      <c r="M32" s="6">
        <v>203276242792</v>
      </c>
      <c r="N32" s="6"/>
      <c r="O32" s="6">
        <v>221551469613</v>
      </c>
      <c r="P32" s="6"/>
      <c r="Q32" s="6">
        <f t="shared" si="1"/>
        <v>-18275226821</v>
      </c>
      <c r="S32" s="6"/>
    </row>
    <row r="33" spans="1:19" x14ac:dyDescent="0.55000000000000004">
      <c r="A33" s="4" t="s">
        <v>36</v>
      </c>
      <c r="C33" s="6">
        <v>124463271</v>
      </c>
      <c r="D33" s="6"/>
      <c r="E33" s="6">
        <v>937818176194</v>
      </c>
      <c r="F33" s="6"/>
      <c r="G33" s="6">
        <v>780690328731</v>
      </c>
      <c r="H33" s="6"/>
      <c r="I33" s="6">
        <f t="shared" si="0"/>
        <v>157127847463</v>
      </c>
      <c r="J33" s="6"/>
      <c r="K33" s="6">
        <v>124463271</v>
      </c>
      <c r="L33" s="6"/>
      <c r="M33" s="6">
        <v>937818176194</v>
      </c>
      <c r="N33" s="6"/>
      <c r="O33" s="6">
        <v>1186906821386</v>
      </c>
      <c r="P33" s="6"/>
      <c r="Q33" s="6">
        <f t="shared" si="1"/>
        <v>-249088645192</v>
      </c>
      <c r="S33" s="6"/>
    </row>
    <row r="34" spans="1:19" x14ac:dyDescent="0.55000000000000004">
      <c r="A34" s="4" t="s">
        <v>35</v>
      </c>
      <c r="C34" s="6">
        <v>54555603</v>
      </c>
      <c r="D34" s="6"/>
      <c r="E34" s="6">
        <v>357924581270</v>
      </c>
      <c r="F34" s="6"/>
      <c r="G34" s="6">
        <v>315624403483</v>
      </c>
      <c r="H34" s="6"/>
      <c r="I34" s="6">
        <f t="shared" si="0"/>
        <v>42300177787</v>
      </c>
      <c r="J34" s="6"/>
      <c r="K34" s="6">
        <v>54555603</v>
      </c>
      <c r="L34" s="6"/>
      <c r="M34" s="6">
        <v>357924581270</v>
      </c>
      <c r="N34" s="6"/>
      <c r="O34" s="6">
        <v>381193957579</v>
      </c>
      <c r="P34" s="6"/>
      <c r="Q34" s="6">
        <f t="shared" si="1"/>
        <v>-23269376309</v>
      </c>
      <c r="S34" s="6"/>
    </row>
    <row r="35" spans="1:19" x14ac:dyDescent="0.55000000000000004">
      <c r="A35" s="4" t="s">
        <v>59</v>
      </c>
      <c r="C35" s="6">
        <v>10000000</v>
      </c>
      <c r="D35" s="6"/>
      <c r="E35" s="6">
        <v>176940900000</v>
      </c>
      <c r="F35" s="6"/>
      <c r="G35" s="6">
        <v>178712776272</v>
      </c>
      <c r="H35" s="6"/>
      <c r="I35" s="6">
        <f t="shared" si="0"/>
        <v>-1771876272</v>
      </c>
      <c r="J35" s="6"/>
      <c r="K35" s="6">
        <v>10000000</v>
      </c>
      <c r="L35" s="6"/>
      <c r="M35" s="6">
        <v>176940900000</v>
      </c>
      <c r="N35" s="6"/>
      <c r="O35" s="6">
        <v>178712776272</v>
      </c>
      <c r="P35" s="6"/>
      <c r="Q35" s="6">
        <f t="shared" si="1"/>
        <v>-1771876272</v>
      </c>
      <c r="S35" s="6"/>
    </row>
    <row r="36" spans="1:19" x14ac:dyDescent="0.55000000000000004">
      <c r="A36" s="4" t="s">
        <v>38</v>
      </c>
      <c r="C36" s="6">
        <v>21052995</v>
      </c>
      <c r="D36" s="6"/>
      <c r="E36" s="6">
        <v>309730399260</v>
      </c>
      <c r="F36" s="6"/>
      <c r="G36" s="6">
        <v>276036754475</v>
      </c>
      <c r="H36" s="6"/>
      <c r="I36" s="6">
        <f t="shared" si="0"/>
        <v>33693644785</v>
      </c>
      <c r="J36" s="6"/>
      <c r="K36" s="6">
        <v>21052995</v>
      </c>
      <c r="L36" s="6"/>
      <c r="M36" s="6">
        <v>309730399260</v>
      </c>
      <c r="N36" s="6"/>
      <c r="O36" s="6">
        <v>354306463478</v>
      </c>
      <c r="P36" s="6"/>
      <c r="Q36" s="6">
        <f t="shared" si="1"/>
        <v>-44576064218</v>
      </c>
      <c r="S36" s="6"/>
    </row>
    <row r="37" spans="1:19" x14ac:dyDescent="0.55000000000000004">
      <c r="A37" s="4" t="s">
        <v>39</v>
      </c>
      <c r="C37" s="6">
        <v>44507942</v>
      </c>
      <c r="D37" s="6"/>
      <c r="E37" s="6">
        <v>572063538304</v>
      </c>
      <c r="F37" s="6"/>
      <c r="G37" s="6">
        <v>507137557144</v>
      </c>
      <c r="H37" s="6"/>
      <c r="I37" s="6">
        <f t="shared" si="0"/>
        <v>64925981160</v>
      </c>
      <c r="J37" s="6"/>
      <c r="K37" s="6">
        <v>44507942</v>
      </c>
      <c r="L37" s="6"/>
      <c r="M37" s="6">
        <v>572063538304</v>
      </c>
      <c r="N37" s="6"/>
      <c r="O37" s="6">
        <v>538419997800</v>
      </c>
      <c r="P37" s="6"/>
      <c r="Q37" s="6">
        <f t="shared" si="1"/>
        <v>33643540504</v>
      </c>
      <c r="S37" s="6"/>
    </row>
    <row r="38" spans="1:19" x14ac:dyDescent="0.55000000000000004">
      <c r="A38" s="4" t="s">
        <v>40</v>
      </c>
      <c r="C38" s="6">
        <v>16626872</v>
      </c>
      <c r="D38" s="6"/>
      <c r="E38" s="6">
        <v>341632563446</v>
      </c>
      <c r="F38" s="6"/>
      <c r="G38" s="6">
        <v>371688340253</v>
      </c>
      <c r="H38" s="6"/>
      <c r="I38" s="6">
        <f t="shared" si="0"/>
        <v>-30055776807</v>
      </c>
      <c r="J38" s="6"/>
      <c r="K38" s="6">
        <v>16626872</v>
      </c>
      <c r="L38" s="6"/>
      <c r="M38" s="6">
        <v>341632563446</v>
      </c>
      <c r="N38" s="6"/>
      <c r="O38" s="6">
        <v>214896808816</v>
      </c>
      <c r="P38" s="6"/>
      <c r="Q38" s="6">
        <f t="shared" si="1"/>
        <v>126735754630</v>
      </c>
      <c r="S38" s="6"/>
    </row>
    <row r="39" spans="1:19" x14ac:dyDescent="0.55000000000000004">
      <c r="A39" s="4" t="s">
        <v>25</v>
      </c>
      <c r="C39" s="6">
        <v>101930327</v>
      </c>
      <c r="D39" s="6"/>
      <c r="E39" s="6">
        <v>992973647232</v>
      </c>
      <c r="F39" s="6"/>
      <c r="G39" s="6">
        <v>881595940661</v>
      </c>
      <c r="H39" s="6"/>
      <c r="I39" s="6">
        <f t="shared" si="0"/>
        <v>111377706571</v>
      </c>
      <c r="J39" s="6"/>
      <c r="K39" s="6">
        <v>101930327</v>
      </c>
      <c r="L39" s="6"/>
      <c r="M39" s="6">
        <v>992973647232</v>
      </c>
      <c r="N39" s="6"/>
      <c r="O39" s="6">
        <v>1124234043695</v>
      </c>
      <c r="P39" s="6"/>
      <c r="Q39" s="6">
        <f t="shared" si="1"/>
        <v>-131260396463</v>
      </c>
      <c r="S39" s="6"/>
    </row>
    <row r="40" spans="1:19" x14ac:dyDescent="0.55000000000000004">
      <c r="A40" s="4" t="s">
        <v>51</v>
      </c>
      <c r="C40" s="6">
        <v>30435496</v>
      </c>
      <c r="D40" s="6"/>
      <c r="E40" s="6">
        <v>250506471734</v>
      </c>
      <c r="F40" s="6"/>
      <c r="G40" s="6">
        <v>227815668134</v>
      </c>
      <c r="H40" s="6"/>
      <c r="I40" s="6">
        <f t="shared" si="0"/>
        <v>22690803600</v>
      </c>
      <c r="J40" s="6"/>
      <c r="K40" s="6">
        <v>30435496</v>
      </c>
      <c r="L40" s="6"/>
      <c r="M40" s="6">
        <v>250506471734</v>
      </c>
      <c r="N40" s="6"/>
      <c r="O40" s="6">
        <v>358479546146</v>
      </c>
      <c r="P40" s="6"/>
      <c r="Q40" s="6">
        <f t="shared" si="1"/>
        <v>-107973074412</v>
      </c>
      <c r="S40" s="6"/>
    </row>
    <row r="41" spans="1:19" x14ac:dyDescent="0.55000000000000004">
      <c r="A41" s="4" t="s">
        <v>64</v>
      </c>
      <c r="C41" s="6">
        <v>2102474</v>
      </c>
      <c r="D41" s="6"/>
      <c r="E41" s="6">
        <v>125774050352</v>
      </c>
      <c r="F41" s="6"/>
      <c r="G41" s="6">
        <v>108032753880</v>
      </c>
      <c r="H41" s="6"/>
      <c r="I41" s="6">
        <f t="shared" si="0"/>
        <v>17741296472</v>
      </c>
      <c r="J41" s="6"/>
      <c r="K41" s="6">
        <v>2102474</v>
      </c>
      <c r="L41" s="6"/>
      <c r="M41" s="6">
        <v>125774050352</v>
      </c>
      <c r="N41" s="6"/>
      <c r="O41" s="6">
        <v>108032753880</v>
      </c>
      <c r="P41" s="6"/>
      <c r="Q41" s="6">
        <f t="shared" si="1"/>
        <v>17741296472</v>
      </c>
      <c r="S41" s="6"/>
    </row>
    <row r="42" spans="1:19" x14ac:dyDescent="0.55000000000000004">
      <c r="A42" s="4" t="s">
        <v>43</v>
      </c>
      <c r="C42" s="6">
        <v>2589956</v>
      </c>
      <c r="D42" s="6"/>
      <c r="E42" s="6">
        <v>66860953433</v>
      </c>
      <c r="F42" s="6"/>
      <c r="G42" s="6">
        <v>59451405324</v>
      </c>
      <c r="H42" s="6"/>
      <c r="I42" s="6">
        <f t="shared" si="0"/>
        <v>7409548109</v>
      </c>
      <c r="J42" s="6"/>
      <c r="K42" s="6">
        <v>2589956</v>
      </c>
      <c r="L42" s="6"/>
      <c r="M42" s="6">
        <v>66860953433</v>
      </c>
      <c r="N42" s="6"/>
      <c r="O42" s="6">
        <v>73786481520</v>
      </c>
      <c r="P42" s="6"/>
      <c r="Q42" s="6">
        <f t="shared" si="1"/>
        <v>-6925528087</v>
      </c>
      <c r="S42" s="6"/>
    </row>
    <row r="43" spans="1:19" x14ac:dyDescent="0.55000000000000004">
      <c r="A43" s="4" t="s">
        <v>16</v>
      </c>
      <c r="C43" s="6">
        <v>15809799</v>
      </c>
      <c r="D43" s="6"/>
      <c r="E43" s="6">
        <v>588082642642</v>
      </c>
      <c r="F43" s="6"/>
      <c r="G43" s="6">
        <v>463490392042</v>
      </c>
      <c r="H43" s="6"/>
      <c r="I43" s="6">
        <f t="shared" si="0"/>
        <v>124592250600</v>
      </c>
      <c r="J43" s="6"/>
      <c r="K43" s="6">
        <v>15809799</v>
      </c>
      <c r="L43" s="6"/>
      <c r="M43" s="6">
        <v>588082642642</v>
      </c>
      <c r="N43" s="6"/>
      <c r="O43" s="6">
        <v>869545556557</v>
      </c>
      <c r="P43" s="6"/>
      <c r="Q43" s="6">
        <f t="shared" si="1"/>
        <v>-281462913915</v>
      </c>
      <c r="S43" s="6"/>
    </row>
    <row r="44" spans="1:19" x14ac:dyDescent="0.55000000000000004">
      <c r="A44" s="4" t="s">
        <v>58</v>
      </c>
      <c r="C44" s="6">
        <v>250000</v>
      </c>
      <c r="D44" s="6"/>
      <c r="E44" s="6">
        <v>870290775</v>
      </c>
      <c r="F44" s="6"/>
      <c r="G44" s="6">
        <v>834250336</v>
      </c>
      <c r="H44" s="6"/>
      <c r="I44" s="6">
        <f t="shared" si="0"/>
        <v>36040439</v>
      </c>
      <c r="J44" s="6"/>
      <c r="K44" s="6">
        <v>250000</v>
      </c>
      <c r="L44" s="6"/>
      <c r="M44" s="6">
        <v>870290775</v>
      </c>
      <c r="N44" s="6"/>
      <c r="O44" s="6">
        <v>834250336</v>
      </c>
      <c r="P44" s="6"/>
      <c r="Q44" s="6">
        <f t="shared" si="1"/>
        <v>36040439</v>
      </c>
      <c r="S44" s="6"/>
    </row>
    <row r="45" spans="1:19" x14ac:dyDescent="0.55000000000000004">
      <c r="A45" s="4" t="s">
        <v>27</v>
      </c>
      <c r="C45" s="6">
        <v>13728458</v>
      </c>
      <c r="D45" s="6"/>
      <c r="E45" s="6">
        <v>335301229192</v>
      </c>
      <c r="F45" s="6"/>
      <c r="G45" s="6">
        <v>303806313094</v>
      </c>
      <c r="H45" s="6"/>
      <c r="I45" s="6">
        <f t="shared" si="0"/>
        <v>31494916098</v>
      </c>
      <c r="J45" s="6"/>
      <c r="K45" s="6">
        <v>13728458</v>
      </c>
      <c r="L45" s="6"/>
      <c r="M45" s="6">
        <v>335301229192</v>
      </c>
      <c r="N45" s="6"/>
      <c r="O45" s="6">
        <v>438889724401</v>
      </c>
      <c r="P45" s="6"/>
      <c r="Q45" s="6">
        <f t="shared" si="1"/>
        <v>-103588495209</v>
      </c>
      <c r="S45" s="6"/>
    </row>
    <row r="46" spans="1:19" x14ac:dyDescent="0.55000000000000004">
      <c r="A46" s="4" t="s">
        <v>18</v>
      </c>
      <c r="C46" s="6">
        <v>30325120</v>
      </c>
      <c r="D46" s="6"/>
      <c r="E46" s="6">
        <v>979853003347</v>
      </c>
      <c r="F46" s="6"/>
      <c r="G46" s="6">
        <v>820846340992</v>
      </c>
      <c r="H46" s="6"/>
      <c r="I46" s="6">
        <f t="shared" si="0"/>
        <v>159006662355</v>
      </c>
      <c r="J46" s="6"/>
      <c r="K46" s="6">
        <v>30325120</v>
      </c>
      <c r="L46" s="6"/>
      <c r="M46" s="6">
        <v>979853003347</v>
      </c>
      <c r="N46" s="6"/>
      <c r="O46" s="6">
        <v>1136374901253</v>
      </c>
      <c r="P46" s="6"/>
      <c r="Q46" s="6">
        <f t="shared" si="1"/>
        <v>-156521897906</v>
      </c>
      <c r="S46" s="6"/>
    </row>
    <row r="47" spans="1:19" x14ac:dyDescent="0.55000000000000004">
      <c r="A47" s="4" t="s">
        <v>56</v>
      </c>
      <c r="C47" s="6">
        <v>410548</v>
      </c>
      <c r="D47" s="6"/>
      <c r="E47" s="6">
        <v>7672378521</v>
      </c>
      <c r="F47" s="6"/>
      <c r="G47" s="6">
        <v>6676601716</v>
      </c>
      <c r="H47" s="6"/>
      <c r="I47" s="6">
        <f t="shared" si="0"/>
        <v>995776805</v>
      </c>
      <c r="J47" s="6"/>
      <c r="K47" s="6">
        <v>410548</v>
      </c>
      <c r="L47" s="6"/>
      <c r="M47" s="6">
        <v>7672378521</v>
      </c>
      <c r="N47" s="6"/>
      <c r="O47" s="6">
        <v>7292372520</v>
      </c>
      <c r="P47" s="6"/>
      <c r="Q47" s="6">
        <f t="shared" si="1"/>
        <v>380006001</v>
      </c>
      <c r="S47" s="6"/>
    </row>
    <row r="48" spans="1:19" x14ac:dyDescent="0.55000000000000004">
      <c r="A48" s="4" t="s">
        <v>47</v>
      </c>
      <c r="C48" s="6">
        <v>139279052</v>
      </c>
      <c r="D48" s="6"/>
      <c r="E48" s="6">
        <v>1452344083809</v>
      </c>
      <c r="F48" s="6"/>
      <c r="G48" s="6">
        <v>1395579443737</v>
      </c>
      <c r="H48" s="6"/>
      <c r="I48" s="6">
        <f t="shared" si="0"/>
        <v>56764640072</v>
      </c>
      <c r="J48" s="6"/>
      <c r="K48" s="6">
        <v>139279052</v>
      </c>
      <c r="L48" s="6"/>
      <c r="M48" s="6">
        <v>1452344083809</v>
      </c>
      <c r="N48" s="6"/>
      <c r="O48" s="6">
        <v>1782836364250</v>
      </c>
      <c r="P48" s="6"/>
      <c r="Q48" s="6">
        <f t="shared" si="1"/>
        <v>-330492280441</v>
      </c>
      <c r="S48" s="6"/>
    </row>
    <row r="49" spans="1:19" x14ac:dyDescent="0.55000000000000004">
      <c r="A49" s="4" t="s">
        <v>46</v>
      </c>
      <c r="C49" s="6">
        <v>23754905</v>
      </c>
      <c r="D49" s="6"/>
      <c r="E49" s="6">
        <v>360342976190</v>
      </c>
      <c r="F49" s="6"/>
      <c r="G49" s="6">
        <v>360579111823</v>
      </c>
      <c r="H49" s="6"/>
      <c r="I49" s="6">
        <f t="shared" si="0"/>
        <v>-236135633</v>
      </c>
      <c r="J49" s="6"/>
      <c r="K49" s="6">
        <v>23754905</v>
      </c>
      <c r="L49" s="6"/>
      <c r="M49" s="6">
        <v>360342976190</v>
      </c>
      <c r="N49" s="6"/>
      <c r="O49" s="6">
        <v>370084368570</v>
      </c>
      <c r="P49" s="6"/>
      <c r="Q49" s="6">
        <f t="shared" si="1"/>
        <v>-9741392380</v>
      </c>
      <c r="S49" s="6"/>
    </row>
    <row r="50" spans="1:19" x14ac:dyDescent="0.55000000000000004">
      <c r="A50" s="4" t="s">
        <v>15</v>
      </c>
      <c r="C50" s="6">
        <v>144236996</v>
      </c>
      <c r="D50" s="6"/>
      <c r="E50" s="6">
        <v>552868598329</v>
      </c>
      <c r="F50" s="6"/>
      <c r="G50" s="6">
        <v>559750780051</v>
      </c>
      <c r="H50" s="6"/>
      <c r="I50" s="6">
        <f t="shared" si="0"/>
        <v>-6882181722</v>
      </c>
      <c r="J50" s="6"/>
      <c r="K50" s="6">
        <v>144236996</v>
      </c>
      <c r="L50" s="6"/>
      <c r="M50" s="6">
        <v>552868598329</v>
      </c>
      <c r="N50" s="6"/>
      <c r="O50" s="6">
        <v>787149535170</v>
      </c>
      <c r="P50" s="6"/>
      <c r="Q50" s="6">
        <f t="shared" si="1"/>
        <v>-234280936841</v>
      </c>
      <c r="S50" s="6"/>
    </row>
    <row r="51" spans="1:19" x14ac:dyDescent="0.55000000000000004">
      <c r="A51" s="4" t="s">
        <v>26</v>
      </c>
      <c r="C51" s="6">
        <v>0</v>
      </c>
      <c r="D51" s="6"/>
      <c r="E51" s="6">
        <v>0</v>
      </c>
      <c r="F51" s="6"/>
      <c r="G51" s="6">
        <v>-102652829168</v>
      </c>
      <c r="H51" s="6"/>
      <c r="I51" s="6">
        <f t="shared" si="0"/>
        <v>102652829168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f t="shared" si="1"/>
        <v>0</v>
      </c>
    </row>
    <row r="52" spans="1:19" x14ac:dyDescent="0.55000000000000004">
      <c r="A52" s="4" t="s">
        <v>19</v>
      </c>
      <c r="C52" s="6">
        <v>0</v>
      </c>
      <c r="D52" s="6"/>
      <c r="E52" s="6">
        <v>0</v>
      </c>
      <c r="F52" s="6"/>
      <c r="G52" s="6">
        <v>384794566</v>
      </c>
      <c r="H52" s="6"/>
      <c r="I52" s="6">
        <f t="shared" si="0"/>
        <v>-384794566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f t="shared" si="1"/>
        <v>0</v>
      </c>
    </row>
    <row r="53" spans="1:19" x14ac:dyDescent="0.55000000000000004">
      <c r="A53" s="4" t="s">
        <v>52</v>
      </c>
      <c r="C53" s="6">
        <v>0</v>
      </c>
      <c r="D53" s="6"/>
      <c r="E53" s="6">
        <v>0</v>
      </c>
      <c r="F53" s="6"/>
      <c r="G53" s="6">
        <v>-137276750</v>
      </c>
      <c r="H53" s="6"/>
      <c r="I53" s="6">
        <f t="shared" si="0"/>
        <v>137276750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f t="shared" si="1"/>
        <v>0</v>
      </c>
    </row>
    <row r="54" spans="1:19" x14ac:dyDescent="0.55000000000000004">
      <c r="A54" s="4" t="s">
        <v>53</v>
      </c>
      <c r="C54" s="6">
        <v>0</v>
      </c>
      <c r="D54" s="6"/>
      <c r="E54" s="6">
        <v>0</v>
      </c>
      <c r="F54" s="6"/>
      <c r="G54" s="6">
        <v>2301603789</v>
      </c>
      <c r="H54" s="6"/>
      <c r="I54" s="6">
        <f t="shared" si="0"/>
        <v>-2301603789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f t="shared" si="1"/>
        <v>0</v>
      </c>
    </row>
    <row r="55" spans="1:19" x14ac:dyDescent="0.55000000000000004">
      <c r="A55" s="4" t="s">
        <v>49</v>
      </c>
      <c r="C55" s="6">
        <v>0</v>
      </c>
      <c r="D55" s="6"/>
      <c r="E55" s="6">
        <v>0</v>
      </c>
      <c r="F55" s="6"/>
      <c r="G55" s="6">
        <v>5788078552</v>
      </c>
      <c r="H55" s="6"/>
      <c r="I55" s="6">
        <f t="shared" si="0"/>
        <v>-5788078552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f t="shared" si="1"/>
        <v>0</v>
      </c>
    </row>
    <row r="56" spans="1:19" x14ac:dyDescent="0.55000000000000004">
      <c r="A56" s="4" t="s">
        <v>44</v>
      </c>
      <c r="C56" s="6">
        <v>0</v>
      </c>
      <c r="D56" s="6"/>
      <c r="E56" s="6">
        <v>0</v>
      </c>
      <c r="F56" s="6"/>
      <c r="G56" s="6">
        <v>-6962962063</v>
      </c>
      <c r="H56" s="6"/>
      <c r="I56" s="6">
        <f t="shared" si="0"/>
        <v>6962962063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f t="shared" si="1"/>
        <v>0</v>
      </c>
    </row>
    <row r="57" spans="1:19" x14ac:dyDescent="0.55000000000000004">
      <c r="A57" s="4" t="s">
        <v>57</v>
      </c>
      <c r="C57" s="6">
        <v>0</v>
      </c>
      <c r="D57" s="6"/>
      <c r="E57" s="6">
        <v>0</v>
      </c>
      <c r="F57" s="6"/>
      <c r="G57" s="6">
        <v>-133126380754</v>
      </c>
      <c r="H57" s="6"/>
      <c r="I57" s="6">
        <f t="shared" si="0"/>
        <v>133126380754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f t="shared" si="1"/>
        <v>0</v>
      </c>
    </row>
    <row r="58" spans="1:19" x14ac:dyDescent="0.55000000000000004">
      <c r="A58" s="4" t="s">
        <v>85</v>
      </c>
      <c r="C58" s="6">
        <v>1308</v>
      </c>
      <c r="D58" s="6"/>
      <c r="E58" s="6">
        <v>1292558873</v>
      </c>
      <c r="F58" s="6"/>
      <c r="G58" s="6">
        <v>1272836500</v>
      </c>
      <c r="H58" s="6"/>
      <c r="I58" s="6">
        <f t="shared" si="0"/>
        <v>19722373</v>
      </c>
      <c r="J58" s="6"/>
      <c r="K58" s="6">
        <v>1308</v>
      </c>
      <c r="L58" s="6"/>
      <c r="M58" s="6">
        <v>1292558873</v>
      </c>
      <c r="N58" s="6"/>
      <c r="O58" s="6">
        <v>1127496272</v>
      </c>
      <c r="P58" s="6"/>
      <c r="Q58" s="6">
        <f t="shared" si="1"/>
        <v>165062601</v>
      </c>
      <c r="S58" s="6"/>
    </row>
    <row r="59" spans="1:19" x14ac:dyDescent="0.55000000000000004">
      <c r="A59" s="4" t="s">
        <v>103</v>
      </c>
      <c r="C59" s="6">
        <v>22020</v>
      </c>
      <c r="D59" s="6"/>
      <c r="E59" s="6">
        <v>20713651869</v>
      </c>
      <c r="F59" s="6"/>
      <c r="G59" s="6">
        <v>20328481794</v>
      </c>
      <c r="H59" s="6"/>
      <c r="I59" s="6">
        <f t="shared" si="0"/>
        <v>385170075</v>
      </c>
      <c r="J59" s="6"/>
      <c r="K59" s="6">
        <v>22020</v>
      </c>
      <c r="L59" s="6"/>
      <c r="M59" s="6">
        <v>20713651869</v>
      </c>
      <c r="N59" s="6"/>
      <c r="O59" s="6">
        <v>19569376301</v>
      </c>
      <c r="P59" s="6"/>
      <c r="Q59" s="6">
        <f t="shared" si="1"/>
        <v>1144275568</v>
      </c>
      <c r="S59" s="6"/>
    </row>
    <row r="60" spans="1:19" x14ac:dyDescent="0.55000000000000004">
      <c r="A60" s="4" t="s">
        <v>94</v>
      </c>
      <c r="C60" s="6">
        <v>2858</v>
      </c>
      <c r="D60" s="6"/>
      <c r="E60" s="6">
        <v>2817477239</v>
      </c>
      <c r="F60" s="6"/>
      <c r="G60" s="6">
        <v>2769723000</v>
      </c>
      <c r="H60" s="6"/>
      <c r="I60" s="6">
        <f t="shared" si="0"/>
        <v>47754239</v>
      </c>
      <c r="J60" s="6"/>
      <c r="K60" s="6">
        <v>2858</v>
      </c>
      <c r="L60" s="6"/>
      <c r="M60" s="6">
        <v>2817477239</v>
      </c>
      <c r="N60" s="6"/>
      <c r="O60" s="6">
        <v>2482870203</v>
      </c>
      <c r="P60" s="6"/>
      <c r="Q60" s="6">
        <f t="shared" si="1"/>
        <v>334607036</v>
      </c>
      <c r="S60" s="6"/>
    </row>
    <row r="61" spans="1:19" x14ac:dyDescent="0.55000000000000004">
      <c r="A61" s="4" t="s">
        <v>100</v>
      </c>
      <c r="C61" s="6">
        <v>135853</v>
      </c>
      <c r="D61" s="6"/>
      <c r="E61" s="6">
        <v>129382505201</v>
      </c>
      <c r="F61" s="6"/>
      <c r="G61" s="6">
        <v>127088092263</v>
      </c>
      <c r="H61" s="6"/>
      <c r="I61" s="6">
        <f t="shared" si="0"/>
        <v>2294412938</v>
      </c>
      <c r="J61" s="6"/>
      <c r="K61" s="6">
        <v>135853</v>
      </c>
      <c r="L61" s="6"/>
      <c r="M61" s="6">
        <v>129382505201</v>
      </c>
      <c r="N61" s="6"/>
      <c r="O61" s="6">
        <v>114521184397</v>
      </c>
      <c r="P61" s="6"/>
      <c r="Q61" s="6">
        <f t="shared" si="1"/>
        <v>14861320804</v>
      </c>
      <c r="S61" s="6"/>
    </row>
    <row r="62" spans="1:19" x14ac:dyDescent="0.55000000000000004">
      <c r="A62" s="4" t="s">
        <v>91</v>
      </c>
      <c r="C62" s="6">
        <v>34851</v>
      </c>
      <c r="D62" s="6"/>
      <c r="E62" s="6">
        <v>28993145907</v>
      </c>
      <c r="F62" s="6"/>
      <c r="G62" s="6">
        <v>28496225879</v>
      </c>
      <c r="H62" s="6"/>
      <c r="I62" s="6">
        <f t="shared" si="0"/>
        <v>496920028</v>
      </c>
      <c r="J62" s="6"/>
      <c r="K62" s="6">
        <v>34851</v>
      </c>
      <c r="L62" s="6"/>
      <c r="M62" s="6">
        <v>28993145907</v>
      </c>
      <c r="N62" s="6"/>
      <c r="O62" s="6">
        <v>25623710958</v>
      </c>
      <c r="P62" s="6"/>
      <c r="Q62" s="6">
        <f t="shared" si="1"/>
        <v>3369434949</v>
      </c>
      <c r="S62" s="6"/>
    </row>
    <row r="63" spans="1:19" x14ac:dyDescent="0.55000000000000004">
      <c r="A63" s="4" t="s">
        <v>79</v>
      </c>
      <c r="C63" s="6">
        <v>20000</v>
      </c>
      <c r="D63" s="6"/>
      <c r="E63" s="6">
        <v>18246912147</v>
      </c>
      <c r="F63" s="6"/>
      <c r="G63" s="6">
        <v>18006215781</v>
      </c>
      <c r="H63" s="6"/>
      <c r="I63" s="6">
        <f t="shared" si="0"/>
        <v>240696366</v>
      </c>
      <c r="J63" s="6"/>
      <c r="K63" s="6">
        <v>20000</v>
      </c>
      <c r="L63" s="6"/>
      <c r="M63" s="6">
        <v>18246912147</v>
      </c>
      <c r="N63" s="6"/>
      <c r="O63" s="6">
        <v>17416002743</v>
      </c>
      <c r="P63" s="6"/>
      <c r="Q63" s="6">
        <f t="shared" si="1"/>
        <v>830909404</v>
      </c>
      <c r="S63" s="6"/>
    </row>
    <row r="64" spans="1:19" x14ac:dyDescent="0.55000000000000004">
      <c r="A64" s="4" t="s">
        <v>115</v>
      </c>
      <c r="C64" s="6">
        <v>82730</v>
      </c>
      <c r="D64" s="6"/>
      <c r="E64" s="6">
        <v>79212355577</v>
      </c>
      <c r="F64" s="6"/>
      <c r="G64" s="6">
        <v>77752270306</v>
      </c>
      <c r="H64" s="6"/>
      <c r="I64" s="6">
        <f t="shared" si="0"/>
        <v>1460085271</v>
      </c>
      <c r="J64" s="6"/>
      <c r="K64" s="6">
        <v>82730</v>
      </c>
      <c r="L64" s="6"/>
      <c r="M64" s="6">
        <v>79212355577</v>
      </c>
      <c r="N64" s="6"/>
      <c r="O64" s="6">
        <v>70147292032</v>
      </c>
      <c r="P64" s="6"/>
      <c r="Q64" s="6">
        <f t="shared" si="1"/>
        <v>9065063545</v>
      </c>
      <c r="S64" s="6"/>
    </row>
    <row r="65" spans="1:19" x14ac:dyDescent="0.55000000000000004">
      <c r="A65" s="4" t="s">
        <v>121</v>
      </c>
      <c r="C65" s="6">
        <v>100332</v>
      </c>
      <c r="D65" s="6"/>
      <c r="E65" s="6">
        <v>92651845648</v>
      </c>
      <c r="F65" s="6"/>
      <c r="G65" s="6">
        <v>91543377994</v>
      </c>
      <c r="H65" s="6"/>
      <c r="I65" s="6">
        <f t="shared" si="0"/>
        <v>1108467654</v>
      </c>
      <c r="J65" s="6"/>
      <c r="K65" s="6">
        <v>100332</v>
      </c>
      <c r="L65" s="6"/>
      <c r="M65" s="6">
        <v>92651845648</v>
      </c>
      <c r="N65" s="6"/>
      <c r="O65" s="6">
        <v>83813841303</v>
      </c>
      <c r="P65" s="6"/>
      <c r="Q65" s="6">
        <f t="shared" si="1"/>
        <v>8838004345</v>
      </c>
      <c r="S65" s="6"/>
    </row>
    <row r="66" spans="1:19" x14ac:dyDescent="0.55000000000000004">
      <c r="A66" s="4" t="s">
        <v>112</v>
      </c>
      <c r="C66" s="6">
        <v>50769</v>
      </c>
      <c r="D66" s="6"/>
      <c r="E66" s="6">
        <v>50163167451</v>
      </c>
      <c r="F66" s="6"/>
      <c r="G66" s="6">
        <v>49483696794</v>
      </c>
      <c r="H66" s="6"/>
      <c r="I66" s="6">
        <f t="shared" si="0"/>
        <v>679470657</v>
      </c>
      <c r="J66" s="6"/>
      <c r="K66" s="6">
        <v>50769</v>
      </c>
      <c r="L66" s="6"/>
      <c r="M66" s="6">
        <v>50163167451</v>
      </c>
      <c r="N66" s="6"/>
      <c r="O66" s="6">
        <v>44163554621</v>
      </c>
      <c r="P66" s="6"/>
      <c r="Q66" s="6">
        <f t="shared" si="1"/>
        <v>5999612830</v>
      </c>
      <c r="S66" s="6"/>
    </row>
    <row r="67" spans="1:19" x14ac:dyDescent="0.55000000000000004">
      <c r="A67" s="4" t="s">
        <v>88</v>
      </c>
      <c r="C67" s="6">
        <v>89598</v>
      </c>
      <c r="D67" s="6"/>
      <c r="E67" s="6">
        <v>76575115839</v>
      </c>
      <c r="F67" s="6"/>
      <c r="G67" s="6">
        <v>75243124635</v>
      </c>
      <c r="H67" s="6"/>
      <c r="I67" s="6">
        <f t="shared" si="0"/>
        <v>1331991204</v>
      </c>
      <c r="J67" s="6"/>
      <c r="K67" s="6">
        <v>89598</v>
      </c>
      <c r="L67" s="6"/>
      <c r="M67" s="6">
        <v>76575115839</v>
      </c>
      <c r="N67" s="6"/>
      <c r="O67" s="6">
        <v>67771980165</v>
      </c>
      <c r="P67" s="6"/>
      <c r="Q67" s="6">
        <f t="shared" si="1"/>
        <v>8803135674</v>
      </c>
      <c r="S67" s="6"/>
    </row>
    <row r="68" spans="1:19" x14ac:dyDescent="0.55000000000000004">
      <c r="A68" s="4" t="s">
        <v>118</v>
      </c>
      <c r="C68" s="6">
        <v>104664</v>
      </c>
      <c r="D68" s="6"/>
      <c r="E68" s="6">
        <v>98649706611</v>
      </c>
      <c r="F68" s="6"/>
      <c r="G68" s="6">
        <v>96880368449</v>
      </c>
      <c r="H68" s="6"/>
      <c r="I68" s="6">
        <f t="shared" si="0"/>
        <v>1769338162</v>
      </c>
      <c r="J68" s="6"/>
      <c r="K68" s="6">
        <v>104664</v>
      </c>
      <c r="L68" s="6"/>
      <c r="M68" s="6">
        <v>98649706611</v>
      </c>
      <c r="N68" s="6"/>
      <c r="O68" s="6">
        <v>87006314799</v>
      </c>
      <c r="P68" s="6"/>
      <c r="Q68" s="6">
        <f t="shared" si="1"/>
        <v>11643391812</v>
      </c>
      <c r="S68" s="6"/>
    </row>
    <row r="69" spans="1:19" x14ac:dyDescent="0.55000000000000004">
      <c r="A69" s="4" t="s">
        <v>82</v>
      </c>
      <c r="C69" s="6">
        <v>145361</v>
      </c>
      <c r="D69" s="6"/>
      <c r="E69" s="6">
        <v>131401710774</v>
      </c>
      <c r="F69" s="6"/>
      <c r="G69" s="6">
        <v>128784815006</v>
      </c>
      <c r="H69" s="6"/>
      <c r="I69" s="6">
        <f t="shared" si="0"/>
        <v>2616895768</v>
      </c>
      <c r="J69" s="6"/>
      <c r="K69" s="6">
        <v>145361</v>
      </c>
      <c r="L69" s="6"/>
      <c r="M69" s="6">
        <v>131401710774</v>
      </c>
      <c r="N69" s="6"/>
      <c r="O69" s="6">
        <v>121564095615</v>
      </c>
      <c r="P69" s="6"/>
      <c r="Q69" s="6">
        <f t="shared" si="1"/>
        <v>9837615159</v>
      </c>
      <c r="S69" s="6"/>
    </row>
    <row r="70" spans="1:19" x14ac:dyDescent="0.55000000000000004">
      <c r="A70" s="4" t="s">
        <v>75</v>
      </c>
      <c r="C70" s="6">
        <v>130923</v>
      </c>
      <c r="D70" s="6"/>
      <c r="E70" s="6">
        <v>120074162358</v>
      </c>
      <c r="F70" s="6"/>
      <c r="G70" s="6">
        <v>117806725200</v>
      </c>
      <c r="H70" s="6"/>
      <c r="I70" s="6">
        <f t="shared" si="0"/>
        <v>2267437158</v>
      </c>
      <c r="J70" s="6"/>
      <c r="K70" s="6">
        <v>130923</v>
      </c>
      <c r="L70" s="6"/>
      <c r="M70" s="6">
        <v>120074162358</v>
      </c>
      <c r="N70" s="6"/>
      <c r="O70" s="6">
        <v>107357930200</v>
      </c>
      <c r="P70" s="6"/>
      <c r="Q70" s="6">
        <f t="shared" si="1"/>
        <v>12716232158</v>
      </c>
      <c r="S70" s="6"/>
    </row>
    <row r="71" spans="1:19" x14ac:dyDescent="0.55000000000000004">
      <c r="A71" s="4" t="s">
        <v>97</v>
      </c>
      <c r="C71" s="6">
        <v>1150</v>
      </c>
      <c r="D71" s="6"/>
      <c r="E71" s="6">
        <v>920682945</v>
      </c>
      <c r="F71" s="6"/>
      <c r="G71" s="6">
        <v>904278869</v>
      </c>
      <c r="H71" s="6"/>
      <c r="I71" s="6">
        <f t="shared" si="0"/>
        <v>16404076</v>
      </c>
      <c r="J71" s="6"/>
      <c r="K71" s="6">
        <v>1150</v>
      </c>
      <c r="L71" s="6"/>
      <c r="M71" s="6">
        <v>920682945</v>
      </c>
      <c r="N71" s="6"/>
      <c r="O71" s="6">
        <v>811208652</v>
      </c>
      <c r="P71" s="6"/>
      <c r="Q71" s="6">
        <f t="shared" si="1"/>
        <v>109474293</v>
      </c>
      <c r="S71" s="6"/>
    </row>
    <row r="72" spans="1:19" x14ac:dyDescent="0.55000000000000004">
      <c r="A72" s="4" t="s">
        <v>127</v>
      </c>
      <c r="C72" s="6">
        <v>200000</v>
      </c>
      <c r="D72" s="6"/>
      <c r="E72" s="6">
        <v>195964475000</v>
      </c>
      <c r="F72" s="6"/>
      <c r="G72" s="6">
        <v>199963350072</v>
      </c>
      <c r="H72" s="6"/>
      <c r="I72" s="6">
        <f t="shared" ref="I72:I75" si="2">E72-G72</f>
        <v>-3998875072</v>
      </c>
      <c r="J72" s="6"/>
      <c r="K72" s="6">
        <v>200000</v>
      </c>
      <c r="L72" s="6"/>
      <c r="M72" s="6">
        <v>195964475000</v>
      </c>
      <c r="N72" s="6"/>
      <c r="O72" s="6">
        <v>194435235000</v>
      </c>
      <c r="P72" s="6"/>
      <c r="Q72" s="6">
        <f t="shared" ref="Q72:Q75" si="3">M72-O72</f>
        <v>1529240000</v>
      </c>
      <c r="S72" s="6"/>
    </row>
    <row r="73" spans="1:19" x14ac:dyDescent="0.55000000000000004">
      <c r="A73" s="4" t="s">
        <v>124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si="2"/>
        <v>0</v>
      </c>
      <c r="J73" s="6"/>
      <c r="K73" s="6">
        <v>1000</v>
      </c>
      <c r="L73" s="6"/>
      <c r="M73" s="6">
        <v>999817750</v>
      </c>
      <c r="N73" s="6"/>
      <c r="O73" s="6">
        <v>1000181250</v>
      </c>
      <c r="P73" s="6"/>
      <c r="Q73" s="6">
        <f t="shared" si="3"/>
        <v>-363500</v>
      </c>
      <c r="S73" s="6"/>
    </row>
    <row r="74" spans="1:19" x14ac:dyDescent="0.55000000000000004">
      <c r="A74" s="4" t="s">
        <v>109</v>
      </c>
      <c r="C74" s="6">
        <v>0</v>
      </c>
      <c r="D74" s="6"/>
      <c r="E74" s="6">
        <v>0</v>
      </c>
      <c r="F74" s="6"/>
      <c r="G74" s="6">
        <v>3270668954</v>
      </c>
      <c r="H74" s="6"/>
      <c r="I74" s="6">
        <f t="shared" si="2"/>
        <v>-3270668954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f t="shared" si="3"/>
        <v>0</v>
      </c>
      <c r="S74" s="6"/>
    </row>
    <row r="75" spans="1:19" x14ac:dyDescent="0.55000000000000004">
      <c r="A75" s="4" t="s">
        <v>106</v>
      </c>
      <c r="C75" s="6">
        <v>0</v>
      </c>
      <c r="D75" s="6"/>
      <c r="E75" s="6">
        <v>0</v>
      </c>
      <c r="F75" s="6"/>
      <c r="G75" s="6">
        <v>7215339296</v>
      </c>
      <c r="H75" s="6"/>
      <c r="I75" s="6">
        <f t="shared" si="2"/>
        <v>-7215339296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f t="shared" si="3"/>
        <v>0</v>
      </c>
      <c r="S75" s="6"/>
    </row>
    <row r="76" spans="1:19" ht="24.75" thickBot="1" x14ac:dyDescent="0.6">
      <c r="E76" s="7">
        <f>SUM(E8:E75)</f>
        <v>16741040877981</v>
      </c>
      <c r="G76" s="7">
        <f>SUM(G8:G75)</f>
        <v>15057180560621</v>
      </c>
      <c r="I76" s="7">
        <f>SUM(I8:I75)</f>
        <v>1683860317360</v>
      </c>
      <c r="M76" s="7">
        <f>SUM(M8:M75)</f>
        <v>16742040695731</v>
      </c>
      <c r="O76" s="7">
        <f>SUM(O8:O75)</f>
        <v>18904960635548</v>
      </c>
      <c r="Q76" s="7">
        <f>SUM(Q8:Q75)</f>
        <v>-2162919939817</v>
      </c>
    </row>
    <row r="77" spans="1:19" ht="24.75" thickTop="1" x14ac:dyDescent="0.55000000000000004"/>
    <row r="78" spans="1:19" x14ac:dyDescent="0.55000000000000004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9" x14ac:dyDescent="0.55000000000000004">
      <c r="G79" s="5"/>
      <c r="I79" s="5"/>
      <c r="O79" s="5"/>
      <c r="Q79" s="6"/>
    </row>
    <row r="80" spans="1:19" x14ac:dyDescent="0.55000000000000004">
      <c r="I80" s="5"/>
      <c r="N80" s="6"/>
      <c r="O80" s="6"/>
      <c r="P80" s="6"/>
      <c r="Q80" s="6"/>
    </row>
    <row r="82" spans="5:17" x14ac:dyDescent="0.55000000000000004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5:17" x14ac:dyDescent="0.55000000000000004">
      <c r="G83" s="5"/>
      <c r="I83" s="5"/>
      <c r="O83" s="5"/>
      <c r="Q83" s="5"/>
    </row>
    <row r="84" spans="5:17" x14ac:dyDescent="0.55000000000000004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5"/>
  <sheetViews>
    <sheetView rightToLeft="1" topLeftCell="A73" workbookViewId="0">
      <selection activeCell="Q90" sqref="Q90"/>
    </sheetView>
  </sheetViews>
  <sheetFormatPr defaultRowHeight="24" x14ac:dyDescent="0.55000000000000004"/>
  <cols>
    <col min="1" max="1" width="35.7109375" style="4" bestFit="1" customWidth="1"/>
    <col min="2" max="2" width="1" style="4" customWidth="1"/>
    <col min="3" max="3" width="12" style="4" bestFit="1" customWidth="1"/>
    <col min="4" max="4" width="1" style="4" customWidth="1"/>
    <col min="5" max="5" width="19.140625" style="4" bestFit="1" customWidth="1"/>
    <col min="6" max="6" width="1" style="4" customWidth="1"/>
    <col min="7" max="7" width="19.140625" style="4" bestFit="1" customWidth="1"/>
    <col min="8" max="8" width="1" style="4" customWidth="1"/>
    <col min="9" max="9" width="29.570312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20.28515625" style="4" bestFit="1" customWidth="1"/>
    <col min="14" max="14" width="1" style="4" customWidth="1"/>
    <col min="15" max="15" width="20.28515625" style="4" bestFit="1" customWidth="1"/>
    <col min="16" max="16" width="1" style="4" customWidth="1"/>
    <col min="17" max="17" width="2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4.75" x14ac:dyDescent="0.5500000000000000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4.75" x14ac:dyDescent="0.55000000000000004">
      <c r="A3" s="24" t="s">
        <v>146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24.75" x14ac:dyDescent="0.55000000000000004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24.75" x14ac:dyDescent="0.55000000000000004">
      <c r="A6" s="23" t="s">
        <v>3</v>
      </c>
      <c r="C6" s="22" t="s">
        <v>148</v>
      </c>
      <c r="D6" s="22" t="s">
        <v>148</v>
      </c>
      <c r="E6" s="22" t="s">
        <v>148</v>
      </c>
      <c r="F6" s="22" t="s">
        <v>148</v>
      </c>
      <c r="G6" s="22" t="s">
        <v>148</v>
      </c>
      <c r="H6" s="22" t="s">
        <v>148</v>
      </c>
      <c r="I6" s="22" t="s">
        <v>148</v>
      </c>
      <c r="K6" s="22" t="s">
        <v>149</v>
      </c>
      <c r="L6" s="22" t="s">
        <v>149</v>
      </c>
      <c r="M6" s="22" t="s">
        <v>149</v>
      </c>
      <c r="N6" s="22" t="s">
        <v>149</v>
      </c>
      <c r="O6" s="22" t="s">
        <v>149</v>
      </c>
      <c r="P6" s="22" t="s">
        <v>149</v>
      </c>
      <c r="Q6" s="22" t="s">
        <v>149</v>
      </c>
    </row>
    <row r="7" spans="1:17" ht="24.75" x14ac:dyDescent="0.55000000000000004">
      <c r="A7" s="22" t="s">
        <v>3</v>
      </c>
      <c r="C7" s="22" t="s">
        <v>7</v>
      </c>
      <c r="E7" s="22" t="s">
        <v>193</v>
      </c>
      <c r="G7" s="22" t="s">
        <v>194</v>
      </c>
      <c r="I7" s="22" t="s">
        <v>197</v>
      </c>
      <c r="K7" s="22" t="s">
        <v>7</v>
      </c>
      <c r="M7" s="22" t="s">
        <v>193</v>
      </c>
      <c r="O7" s="22" t="s">
        <v>194</v>
      </c>
      <c r="Q7" s="22" t="s">
        <v>197</v>
      </c>
    </row>
    <row r="8" spans="1:17" x14ac:dyDescent="0.55000000000000004">
      <c r="A8" s="4" t="s">
        <v>65</v>
      </c>
      <c r="C8" s="6">
        <v>100769</v>
      </c>
      <c r="D8" s="6"/>
      <c r="E8" s="6">
        <v>6766945482</v>
      </c>
      <c r="F8" s="6"/>
      <c r="G8" s="6">
        <v>3277966190</v>
      </c>
      <c r="H8" s="6"/>
      <c r="I8" s="6">
        <f>E8-G8</f>
        <v>3488979292</v>
      </c>
      <c r="J8" s="6"/>
      <c r="K8" s="6">
        <v>100769</v>
      </c>
      <c r="L8" s="6"/>
      <c r="M8" s="6">
        <v>6766945482</v>
      </c>
      <c r="N8" s="6"/>
      <c r="O8" s="6">
        <v>3277966190</v>
      </c>
      <c r="P8" s="6"/>
      <c r="Q8" s="6">
        <f t="shared" ref="Q8:Q71" si="0">M8-O8</f>
        <v>3488979292</v>
      </c>
    </row>
    <row r="9" spans="1:17" x14ac:dyDescent="0.55000000000000004">
      <c r="A9" s="4" t="s">
        <v>45</v>
      </c>
      <c r="C9" s="6">
        <v>200000</v>
      </c>
      <c r="D9" s="6"/>
      <c r="E9" s="6">
        <v>13487270600</v>
      </c>
      <c r="F9" s="6"/>
      <c r="G9" s="6">
        <v>15251286186</v>
      </c>
      <c r="H9" s="6"/>
      <c r="I9" s="6">
        <f t="shared" ref="I9:I72" si="1">E9-G9</f>
        <v>-1764015586</v>
      </c>
      <c r="J9" s="6"/>
      <c r="K9" s="6">
        <v>200000</v>
      </c>
      <c r="L9" s="6"/>
      <c r="M9" s="6">
        <v>13487270600</v>
      </c>
      <c r="N9" s="6"/>
      <c r="O9" s="6">
        <v>15251286186</v>
      </c>
      <c r="P9" s="6"/>
      <c r="Q9" s="6">
        <f t="shared" si="0"/>
        <v>-1764015586</v>
      </c>
    </row>
    <row r="10" spans="1:17" x14ac:dyDescent="0.55000000000000004">
      <c r="A10" s="4" t="s">
        <v>23</v>
      </c>
      <c r="C10" s="6">
        <v>41431046</v>
      </c>
      <c r="D10" s="6"/>
      <c r="E10" s="6">
        <v>288527798935</v>
      </c>
      <c r="F10" s="6"/>
      <c r="G10" s="6">
        <v>275750478011</v>
      </c>
      <c r="H10" s="6"/>
      <c r="I10" s="6">
        <f t="shared" si="1"/>
        <v>12777320924</v>
      </c>
      <c r="J10" s="6"/>
      <c r="K10" s="6">
        <v>59362275</v>
      </c>
      <c r="L10" s="6"/>
      <c r="M10" s="6">
        <v>423392355831</v>
      </c>
      <c r="N10" s="6"/>
      <c r="O10" s="6">
        <v>394224085805</v>
      </c>
      <c r="P10" s="6"/>
      <c r="Q10" s="6">
        <f t="shared" si="0"/>
        <v>29168270026</v>
      </c>
    </row>
    <row r="11" spans="1:17" x14ac:dyDescent="0.55000000000000004">
      <c r="A11" s="4" t="s">
        <v>34</v>
      </c>
      <c r="C11" s="6">
        <v>80000</v>
      </c>
      <c r="D11" s="6"/>
      <c r="E11" s="6">
        <v>1179053507</v>
      </c>
      <c r="F11" s="6"/>
      <c r="G11" s="6">
        <v>1448609054</v>
      </c>
      <c r="H11" s="6"/>
      <c r="I11" s="6">
        <f t="shared" si="1"/>
        <v>-269555547</v>
      </c>
      <c r="J11" s="6"/>
      <c r="K11" s="6">
        <v>3100000</v>
      </c>
      <c r="L11" s="6"/>
      <c r="M11" s="6">
        <v>58547994561</v>
      </c>
      <c r="N11" s="6"/>
      <c r="O11" s="6">
        <v>56133601373</v>
      </c>
      <c r="P11" s="6"/>
      <c r="Q11" s="6">
        <f t="shared" si="0"/>
        <v>2414393188</v>
      </c>
    </row>
    <row r="12" spans="1:17" x14ac:dyDescent="0.55000000000000004">
      <c r="A12" s="4" t="s">
        <v>43</v>
      </c>
      <c r="C12" s="6">
        <v>300000</v>
      </c>
      <c r="D12" s="6"/>
      <c r="E12" s="6">
        <v>8144251830</v>
      </c>
      <c r="F12" s="6"/>
      <c r="G12" s="6">
        <v>8546841907</v>
      </c>
      <c r="H12" s="6"/>
      <c r="I12" s="6">
        <f t="shared" si="1"/>
        <v>-402590077</v>
      </c>
      <c r="J12" s="6"/>
      <c r="K12" s="6">
        <v>513069</v>
      </c>
      <c r="L12" s="6"/>
      <c r="M12" s="6">
        <v>13739584166</v>
      </c>
      <c r="N12" s="6"/>
      <c r="O12" s="6">
        <v>14617065435</v>
      </c>
      <c r="P12" s="6"/>
      <c r="Q12" s="6">
        <f t="shared" si="0"/>
        <v>-877481269</v>
      </c>
    </row>
    <row r="13" spans="1:17" x14ac:dyDescent="0.55000000000000004">
      <c r="A13" s="4" t="s">
        <v>16</v>
      </c>
      <c r="C13" s="6">
        <v>1500001</v>
      </c>
      <c r="D13" s="6"/>
      <c r="E13" s="6">
        <v>54634976318</v>
      </c>
      <c r="F13" s="6"/>
      <c r="G13" s="6">
        <v>82500682291</v>
      </c>
      <c r="H13" s="6"/>
      <c r="I13" s="6">
        <f t="shared" si="1"/>
        <v>-27865705973</v>
      </c>
      <c r="J13" s="6"/>
      <c r="K13" s="6">
        <v>1500001</v>
      </c>
      <c r="L13" s="6"/>
      <c r="M13" s="6">
        <v>54634976318</v>
      </c>
      <c r="N13" s="6"/>
      <c r="O13" s="6">
        <v>82500682291</v>
      </c>
      <c r="P13" s="6"/>
      <c r="Q13" s="6">
        <f t="shared" si="0"/>
        <v>-27865705973</v>
      </c>
    </row>
    <row r="14" spans="1:17" x14ac:dyDescent="0.55000000000000004">
      <c r="A14" s="4" t="s">
        <v>49</v>
      </c>
      <c r="C14" s="6">
        <v>14766805</v>
      </c>
      <c r="D14" s="6"/>
      <c r="E14" s="6">
        <v>63748295206</v>
      </c>
      <c r="F14" s="6"/>
      <c r="G14" s="6">
        <v>44208487500</v>
      </c>
      <c r="H14" s="6"/>
      <c r="I14" s="6">
        <f t="shared" si="1"/>
        <v>19539807706</v>
      </c>
      <c r="J14" s="6"/>
      <c r="K14" s="6">
        <v>14766805</v>
      </c>
      <c r="L14" s="6"/>
      <c r="M14" s="6">
        <v>63748295206</v>
      </c>
      <c r="N14" s="6"/>
      <c r="O14" s="6">
        <v>44208487500</v>
      </c>
      <c r="P14" s="6"/>
      <c r="Q14" s="6">
        <f t="shared" si="0"/>
        <v>19539807706</v>
      </c>
    </row>
    <row r="15" spans="1:17" x14ac:dyDescent="0.55000000000000004">
      <c r="A15" s="4" t="s">
        <v>17</v>
      </c>
      <c r="C15" s="6">
        <v>3</v>
      </c>
      <c r="D15" s="6"/>
      <c r="E15" s="6">
        <v>3</v>
      </c>
      <c r="F15" s="6"/>
      <c r="G15" s="6">
        <v>26415</v>
      </c>
      <c r="H15" s="6"/>
      <c r="I15" s="6">
        <f t="shared" si="1"/>
        <v>-26412</v>
      </c>
      <c r="J15" s="6"/>
      <c r="K15" s="6">
        <v>46372075</v>
      </c>
      <c r="L15" s="6"/>
      <c r="M15" s="6">
        <v>1413137697510</v>
      </c>
      <c r="N15" s="6"/>
      <c r="O15" s="6">
        <v>1912068667363</v>
      </c>
      <c r="P15" s="6"/>
      <c r="Q15" s="6">
        <f t="shared" si="0"/>
        <v>-498930969853</v>
      </c>
    </row>
    <row r="16" spans="1:17" x14ac:dyDescent="0.55000000000000004">
      <c r="A16" s="4" t="s">
        <v>18</v>
      </c>
      <c r="C16" s="6">
        <v>500000</v>
      </c>
      <c r="D16" s="6"/>
      <c r="E16" s="6">
        <v>18389925028</v>
      </c>
      <c r="F16" s="6"/>
      <c r="G16" s="6">
        <v>18736527694</v>
      </c>
      <c r="H16" s="6"/>
      <c r="I16" s="6">
        <f t="shared" si="1"/>
        <v>-346602666</v>
      </c>
      <c r="J16" s="6"/>
      <c r="K16" s="6">
        <v>29480781</v>
      </c>
      <c r="L16" s="6"/>
      <c r="M16" s="6">
        <v>959732471027</v>
      </c>
      <c r="N16" s="6"/>
      <c r="O16" s="6">
        <v>1109708566226</v>
      </c>
      <c r="P16" s="6"/>
      <c r="Q16" s="6">
        <f t="shared" si="0"/>
        <v>-149976095199</v>
      </c>
    </row>
    <row r="17" spans="1:17" x14ac:dyDescent="0.55000000000000004">
      <c r="A17" s="4" t="s">
        <v>53</v>
      </c>
      <c r="C17" s="6">
        <v>2461134</v>
      </c>
      <c r="D17" s="6"/>
      <c r="E17" s="6">
        <v>9871985457</v>
      </c>
      <c r="F17" s="6"/>
      <c r="G17" s="6">
        <v>5421980582</v>
      </c>
      <c r="H17" s="6"/>
      <c r="I17" s="6">
        <f t="shared" si="1"/>
        <v>4450004875</v>
      </c>
      <c r="J17" s="6"/>
      <c r="K17" s="6">
        <v>2461134</v>
      </c>
      <c r="L17" s="6"/>
      <c r="M17" s="6">
        <v>9871985457</v>
      </c>
      <c r="N17" s="6"/>
      <c r="O17" s="6">
        <v>5421980582</v>
      </c>
      <c r="P17" s="6"/>
      <c r="Q17" s="6">
        <f t="shared" si="0"/>
        <v>4450004875</v>
      </c>
    </row>
    <row r="18" spans="1:17" x14ac:dyDescent="0.55000000000000004">
      <c r="A18" s="4" t="s">
        <v>52</v>
      </c>
      <c r="C18" s="6">
        <v>1644029</v>
      </c>
      <c r="D18" s="6"/>
      <c r="E18" s="6">
        <v>6833343975</v>
      </c>
      <c r="F18" s="6"/>
      <c r="G18" s="6">
        <v>6455275758</v>
      </c>
      <c r="H18" s="6"/>
      <c r="I18" s="6">
        <f t="shared" si="1"/>
        <v>378068217</v>
      </c>
      <c r="J18" s="6"/>
      <c r="K18" s="6">
        <v>1644029</v>
      </c>
      <c r="L18" s="6"/>
      <c r="M18" s="6">
        <v>6833343975</v>
      </c>
      <c r="N18" s="6"/>
      <c r="O18" s="6">
        <v>6455275758</v>
      </c>
      <c r="P18" s="6"/>
      <c r="Q18" s="6">
        <f t="shared" si="0"/>
        <v>378068217</v>
      </c>
    </row>
    <row r="19" spans="1:17" x14ac:dyDescent="0.55000000000000004">
      <c r="A19" s="4" t="s">
        <v>19</v>
      </c>
      <c r="C19" s="6">
        <v>37429</v>
      </c>
      <c r="D19" s="6"/>
      <c r="E19" s="6">
        <v>3230493902</v>
      </c>
      <c r="F19" s="6"/>
      <c r="G19" s="6">
        <v>3023190661</v>
      </c>
      <c r="H19" s="6"/>
      <c r="I19" s="6">
        <f t="shared" si="1"/>
        <v>207303241</v>
      </c>
      <c r="J19" s="6"/>
      <c r="K19" s="6">
        <v>2219696</v>
      </c>
      <c r="L19" s="6"/>
      <c r="M19" s="6">
        <v>188813167892</v>
      </c>
      <c r="N19" s="6"/>
      <c r="O19" s="6">
        <v>179287830826</v>
      </c>
      <c r="P19" s="6"/>
      <c r="Q19" s="6">
        <f t="shared" si="0"/>
        <v>9525337066</v>
      </c>
    </row>
    <row r="20" spans="1:17" x14ac:dyDescent="0.55000000000000004">
      <c r="A20" s="4" t="s">
        <v>57</v>
      </c>
      <c r="C20" s="6">
        <v>23951086</v>
      </c>
      <c r="D20" s="6"/>
      <c r="E20" s="6">
        <v>288310340963</v>
      </c>
      <c r="F20" s="6"/>
      <c r="G20" s="6">
        <v>407877359775</v>
      </c>
      <c r="H20" s="6"/>
      <c r="I20" s="6">
        <f t="shared" si="1"/>
        <v>-119567018812</v>
      </c>
      <c r="J20" s="6"/>
      <c r="K20" s="6">
        <v>31541248</v>
      </c>
      <c r="L20" s="6"/>
      <c r="M20" s="6">
        <v>385258890293</v>
      </c>
      <c r="N20" s="6"/>
      <c r="O20" s="6">
        <v>537134763690</v>
      </c>
      <c r="P20" s="6"/>
      <c r="Q20" s="6">
        <f t="shared" si="0"/>
        <v>-151875873397</v>
      </c>
    </row>
    <row r="21" spans="1:17" x14ac:dyDescent="0.55000000000000004">
      <c r="A21" s="4" t="s">
        <v>44</v>
      </c>
      <c r="C21" s="6">
        <v>4194395</v>
      </c>
      <c r="D21" s="6"/>
      <c r="E21" s="6">
        <v>128775115336</v>
      </c>
      <c r="F21" s="6"/>
      <c r="G21" s="6">
        <v>111949419709</v>
      </c>
      <c r="H21" s="6"/>
      <c r="I21" s="6">
        <f t="shared" si="1"/>
        <v>16825695627</v>
      </c>
      <c r="J21" s="6"/>
      <c r="K21" s="6">
        <v>11794395</v>
      </c>
      <c r="L21" s="6"/>
      <c r="M21" s="6">
        <v>363424595625</v>
      </c>
      <c r="N21" s="6"/>
      <c r="O21" s="6">
        <v>314795262690</v>
      </c>
      <c r="P21" s="6"/>
      <c r="Q21" s="6">
        <f t="shared" si="0"/>
        <v>48629332935</v>
      </c>
    </row>
    <row r="22" spans="1:17" x14ac:dyDescent="0.55000000000000004">
      <c r="A22" s="4" t="s">
        <v>25</v>
      </c>
      <c r="C22" s="6">
        <v>1</v>
      </c>
      <c r="D22" s="6"/>
      <c r="E22" s="6">
        <v>1</v>
      </c>
      <c r="F22" s="6"/>
      <c r="G22" s="6">
        <v>11029</v>
      </c>
      <c r="H22" s="6"/>
      <c r="I22" s="6">
        <f t="shared" si="1"/>
        <v>-11028</v>
      </c>
      <c r="J22" s="6"/>
      <c r="K22" s="6">
        <v>5498069</v>
      </c>
      <c r="L22" s="6"/>
      <c r="M22" s="6">
        <v>77671990132</v>
      </c>
      <c r="N22" s="6"/>
      <c r="O22" s="6">
        <v>95589060938</v>
      </c>
      <c r="P22" s="6"/>
      <c r="Q22" s="6">
        <f t="shared" si="0"/>
        <v>-17917070806</v>
      </c>
    </row>
    <row r="23" spans="1:17" x14ac:dyDescent="0.55000000000000004">
      <c r="A23" s="4" t="s">
        <v>26</v>
      </c>
      <c r="C23" s="6">
        <v>29341372</v>
      </c>
      <c r="D23" s="6"/>
      <c r="E23" s="6">
        <v>272111883928</v>
      </c>
      <c r="F23" s="6"/>
      <c r="G23" s="6">
        <v>272111883928</v>
      </c>
      <c r="H23" s="6"/>
      <c r="I23" s="6">
        <f t="shared" si="1"/>
        <v>0</v>
      </c>
      <c r="J23" s="6"/>
      <c r="K23" s="6">
        <v>29341373</v>
      </c>
      <c r="L23" s="6"/>
      <c r="M23" s="6">
        <v>272111883929</v>
      </c>
      <c r="N23" s="6"/>
      <c r="O23" s="6">
        <v>272111893202</v>
      </c>
      <c r="P23" s="6"/>
      <c r="Q23" s="6">
        <f t="shared" si="0"/>
        <v>-9273</v>
      </c>
    </row>
    <row r="24" spans="1:17" x14ac:dyDescent="0.55000000000000004">
      <c r="A24" s="4" t="s">
        <v>198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1"/>
        <v>0</v>
      </c>
      <c r="J24" s="6"/>
      <c r="K24" s="6">
        <v>5500000</v>
      </c>
      <c r="L24" s="6"/>
      <c r="M24" s="6">
        <v>451275846953</v>
      </c>
      <c r="N24" s="6"/>
      <c r="O24" s="6">
        <v>451275846953</v>
      </c>
      <c r="P24" s="6"/>
      <c r="Q24" s="6">
        <f t="shared" si="0"/>
        <v>0</v>
      </c>
    </row>
    <row r="25" spans="1:17" x14ac:dyDescent="0.55000000000000004">
      <c r="A25" s="4" t="s">
        <v>199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1"/>
        <v>0</v>
      </c>
      <c r="J25" s="6"/>
      <c r="K25" s="6">
        <v>12078129</v>
      </c>
      <c r="L25" s="6"/>
      <c r="M25" s="6">
        <v>104893634089</v>
      </c>
      <c r="N25" s="6"/>
      <c r="O25" s="6">
        <v>101401145781</v>
      </c>
      <c r="P25" s="6"/>
      <c r="Q25" s="6">
        <f t="shared" si="0"/>
        <v>3492488308</v>
      </c>
    </row>
    <row r="26" spans="1:17" x14ac:dyDescent="0.55000000000000004">
      <c r="A26" s="4" t="s">
        <v>188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1"/>
        <v>0</v>
      </c>
      <c r="J26" s="6"/>
      <c r="K26" s="6">
        <v>18040128</v>
      </c>
      <c r="L26" s="6"/>
      <c r="M26" s="6">
        <v>194984156151</v>
      </c>
      <c r="N26" s="6"/>
      <c r="O26" s="6">
        <v>263432673912</v>
      </c>
      <c r="P26" s="6"/>
      <c r="Q26" s="6">
        <f t="shared" si="0"/>
        <v>-68448517761</v>
      </c>
    </row>
    <row r="27" spans="1:17" x14ac:dyDescent="0.55000000000000004">
      <c r="A27" s="4" t="s">
        <v>200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1"/>
        <v>0</v>
      </c>
      <c r="J27" s="6"/>
      <c r="K27" s="6">
        <v>64900270</v>
      </c>
      <c r="L27" s="6"/>
      <c r="M27" s="6">
        <v>410028717282</v>
      </c>
      <c r="N27" s="6"/>
      <c r="O27" s="6">
        <v>410028717282</v>
      </c>
      <c r="P27" s="6"/>
      <c r="Q27" s="6">
        <f t="shared" si="0"/>
        <v>0</v>
      </c>
    </row>
    <row r="28" spans="1:17" x14ac:dyDescent="0.55000000000000004">
      <c r="A28" s="4" t="s">
        <v>35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1"/>
        <v>0</v>
      </c>
      <c r="J28" s="6"/>
      <c r="K28" s="6">
        <v>600000</v>
      </c>
      <c r="L28" s="6"/>
      <c r="M28" s="6">
        <v>13705961475</v>
      </c>
      <c r="N28" s="6"/>
      <c r="O28" s="6">
        <v>13415531199</v>
      </c>
      <c r="P28" s="6"/>
      <c r="Q28" s="6">
        <f t="shared" si="0"/>
        <v>290430276</v>
      </c>
    </row>
    <row r="29" spans="1:17" x14ac:dyDescent="0.55000000000000004">
      <c r="A29" s="4" t="s">
        <v>201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1"/>
        <v>0</v>
      </c>
      <c r="J29" s="6"/>
      <c r="K29" s="6">
        <v>4519835</v>
      </c>
      <c r="L29" s="6"/>
      <c r="M29" s="6">
        <v>159966582876</v>
      </c>
      <c r="N29" s="6"/>
      <c r="O29" s="6">
        <v>108555347975</v>
      </c>
      <c r="P29" s="6"/>
      <c r="Q29" s="6">
        <f t="shared" si="0"/>
        <v>51411234901</v>
      </c>
    </row>
    <row r="30" spans="1:17" x14ac:dyDescent="0.55000000000000004">
      <c r="A30" s="4" t="s">
        <v>202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1"/>
        <v>0</v>
      </c>
      <c r="J30" s="6"/>
      <c r="K30" s="6">
        <v>2000000</v>
      </c>
      <c r="L30" s="6"/>
      <c r="M30" s="6">
        <v>59608580023</v>
      </c>
      <c r="N30" s="6"/>
      <c r="O30" s="6">
        <v>62426340000</v>
      </c>
      <c r="P30" s="6"/>
      <c r="Q30" s="6">
        <f t="shared" si="0"/>
        <v>-2817759977</v>
      </c>
    </row>
    <row r="31" spans="1:17" x14ac:dyDescent="0.55000000000000004">
      <c r="A31" s="4" t="s">
        <v>40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1"/>
        <v>0</v>
      </c>
      <c r="J31" s="6"/>
      <c r="K31" s="6">
        <v>9972942</v>
      </c>
      <c r="L31" s="6"/>
      <c r="M31" s="6">
        <v>217144428873</v>
      </c>
      <c r="N31" s="6"/>
      <c r="O31" s="6">
        <v>128855415198</v>
      </c>
      <c r="P31" s="6"/>
      <c r="Q31" s="6">
        <f t="shared" si="0"/>
        <v>88289013675</v>
      </c>
    </row>
    <row r="32" spans="1:17" x14ac:dyDescent="0.55000000000000004">
      <c r="A32" s="4" t="s">
        <v>203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1"/>
        <v>0</v>
      </c>
      <c r="J32" s="6"/>
      <c r="K32" s="6">
        <v>3058797</v>
      </c>
      <c r="L32" s="6"/>
      <c r="M32" s="6">
        <v>28394812551</v>
      </c>
      <c r="N32" s="6"/>
      <c r="O32" s="6">
        <v>62323119944</v>
      </c>
      <c r="P32" s="6"/>
      <c r="Q32" s="6">
        <f t="shared" si="0"/>
        <v>-33928307393</v>
      </c>
    </row>
    <row r="33" spans="1:17" x14ac:dyDescent="0.55000000000000004">
      <c r="A33" s="4" t="s">
        <v>204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1"/>
        <v>0</v>
      </c>
      <c r="J33" s="6"/>
      <c r="K33" s="6">
        <v>129752</v>
      </c>
      <c r="L33" s="6"/>
      <c r="M33" s="6">
        <v>6465508220</v>
      </c>
      <c r="N33" s="6"/>
      <c r="O33" s="6">
        <v>3246745370</v>
      </c>
      <c r="P33" s="6"/>
      <c r="Q33" s="6">
        <f t="shared" si="0"/>
        <v>3218762850</v>
      </c>
    </row>
    <row r="34" spans="1:17" x14ac:dyDescent="0.55000000000000004">
      <c r="A34" s="4" t="s">
        <v>205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1"/>
        <v>0</v>
      </c>
      <c r="J34" s="6"/>
      <c r="K34" s="6">
        <v>131310</v>
      </c>
      <c r="L34" s="6"/>
      <c r="M34" s="6">
        <v>2163774360</v>
      </c>
      <c r="N34" s="6"/>
      <c r="O34" s="6">
        <v>2023064406</v>
      </c>
      <c r="P34" s="6"/>
      <c r="Q34" s="6">
        <f t="shared" si="0"/>
        <v>140709954</v>
      </c>
    </row>
    <row r="35" spans="1:17" x14ac:dyDescent="0.55000000000000004">
      <c r="A35" s="4" t="s">
        <v>206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1"/>
        <v>0</v>
      </c>
      <c r="J35" s="6"/>
      <c r="K35" s="6">
        <v>2795263</v>
      </c>
      <c r="L35" s="6"/>
      <c r="M35" s="6">
        <v>72808791309</v>
      </c>
      <c r="N35" s="6"/>
      <c r="O35" s="6">
        <v>77440451130</v>
      </c>
      <c r="P35" s="6"/>
      <c r="Q35" s="6">
        <f t="shared" si="0"/>
        <v>-4631659821</v>
      </c>
    </row>
    <row r="36" spans="1:17" x14ac:dyDescent="0.55000000000000004">
      <c r="A36" s="4" t="s">
        <v>207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1"/>
        <v>0</v>
      </c>
      <c r="J36" s="6"/>
      <c r="K36" s="6">
        <v>16588000</v>
      </c>
      <c r="L36" s="6"/>
      <c r="M36" s="6">
        <v>192050897994</v>
      </c>
      <c r="N36" s="6"/>
      <c r="O36" s="6">
        <v>166541944140</v>
      </c>
      <c r="P36" s="6"/>
      <c r="Q36" s="6">
        <f t="shared" si="0"/>
        <v>25508953854</v>
      </c>
    </row>
    <row r="37" spans="1:17" x14ac:dyDescent="0.55000000000000004">
      <c r="A37" s="4" t="s">
        <v>208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1"/>
        <v>0</v>
      </c>
      <c r="J37" s="6"/>
      <c r="K37" s="6">
        <v>10000000</v>
      </c>
      <c r="L37" s="6"/>
      <c r="M37" s="6">
        <v>66208915637</v>
      </c>
      <c r="N37" s="6"/>
      <c r="O37" s="6">
        <v>66208915637</v>
      </c>
      <c r="P37" s="6"/>
      <c r="Q37" s="6">
        <f t="shared" si="0"/>
        <v>0</v>
      </c>
    </row>
    <row r="38" spans="1:17" x14ac:dyDescent="0.55000000000000004">
      <c r="A38" s="4" t="s">
        <v>209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1"/>
        <v>0</v>
      </c>
      <c r="J38" s="6"/>
      <c r="K38" s="6">
        <v>5500</v>
      </c>
      <c r="L38" s="6"/>
      <c r="M38" s="6">
        <v>7858167601</v>
      </c>
      <c r="N38" s="6"/>
      <c r="O38" s="6">
        <v>7135640785</v>
      </c>
      <c r="P38" s="6"/>
      <c r="Q38" s="6">
        <f t="shared" si="0"/>
        <v>722526816</v>
      </c>
    </row>
    <row r="39" spans="1:17" x14ac:dyDescent="0.55000000000000004">
      <c r="A39" s="4" t="s">
        <v>210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1"/>
        <v>0</v>
      </c>
      <c r="J39" s="6"/>
      <c r="K39" s="6">
        <v>34304202</v>
      </c>
      <c r="L39" s="6"/>
      <c r="M39" s="6">
        <v>240198015403</v>
      </c>
      <c r="N39" s="6"/>
      <c r="O39" s="6">
        <v>240198015403</v>
      </c>
      <c r="P39" s="6"/>
      <c r="Q39" s="6">
        <f t="shared" si="0"/>
        <v>0</v>
      </c>
    </row>
    <row r="40" spans="1:17" x14ac:dyDescent="0.55000000000000004">
      <c r="A40" s="4" t="s">
        <v>211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1"/>
        <v>0</v>
      </c>
      <c r="J40" s="6"/>
      <c r="K40" s="6">
        <v>5000</v>
      </c>
      <c r="L40" s="6"/>
      <c r="M40" s="6">
        <v>7141062600</v>
      </c>
      <c r="N40" s="6"/>
      <c r="O40" s="6">
        <v>6511270725</v>
      </c>
      <c r="P40" s="6"/>
      <c r="Q40" s="6">
        <f t="shared" si="0"/>
        <v>629791875</v>
      </c>
    </row>
    <row r="41" spans="1:17" x14ac:dyDescent="0.55000000000000004">
      <c r="A41" s="4" t="s">
        <v>212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1"/>
        <v>0</v>
      </c>
      <c r="J41" s="6"/>
      <c r="K41" s="6">
        <v>824859</v>
      </c>
      <c r="L41" s="6"/>
      <c r="M41" s="6">
        <v>18448899505</v>
      </c>
      <c r="N41" s="6"/>
      <c r="O41" s="6">
        <v>11958105864</v>
      </c>
      <c r="P41" s="6"/>
      <c r="Q41" s="6">
        <f t="shared" si="0"/>
        <v>6490793641</v>
      </c>
    </row>
    <row r="42" spans="1:17" x14ac:dyDescent="0.55000000000000004">
      <c r="A42" s="4" t="s">
        <v>213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1"/>
        <v>0</v>
      </c>
      <c r="J42" s="6"/>
      <c r="K42" s="6">
        <v>8757036</v>
      </c>
      <c r="L42" s="6"/>
      <c r="M42" s="6">
        <v>116675459851</v>
      </c>
      <c r="N42" s="6"/>
      <c r="O42" s="6">
        <v>142073766238</v>
      </c>
      <c r="P42" s="6"/>
      <c r="Q42" s="6">
        <f t="shared" si="0"/>
        <v>-25398306387</v>
      </c>
    </row>
    <row r="43" spans="1:17" x14ac:dyDescent="0.55000000000000004">
      <c r="A43" s="4" t="s">
        <v>54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1"/>
        <v>0</v>
      </c>
      <c r="J43" s="6"/>
      <c r="K43" s="6">
        <v>1</v>
      </c>
      <c r="L43" s="6"/>
      <c r="M43" s="6">
        <v>1</v>
      </c>
      <c r="N43" s="6"/>
      <c r="O43" s="6">
        <v>17884</v>
      </c>
      <c r="P43" s="6"/>
      <c r="Q43" s="6">
        <f t="shared" si="0"/>
        <v>-17883</v>
      </c>
    </row>
    <row r="44" spans="1:17" x14ac:dyDescent="0.55000000000000004">
      <c r="A44" s="4" t="s">
        <v>214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1"/>
        <v>0</v>
      </c>
      <c r="J44" s="6"/>
      <c r="K44" s="6">
        <v>300000</v>
      </c>
      <c r="L44" s="6"/>
      <c r="M44" s="6">
        <v>4068739527</v>
      </c>
      <c r="N44" s="6"/>
      <c r="O44" s="6">
        <v>4404083167</v>
      </c>
      <c r="P44" s="6"/>
      <c r="Q44" s="6">
        <f t="shared" si="0"/>
        <v>-335343640</v>
      </c>
    </row>
    <row r="45" spans="1:17" x14ac:dyDescent="0.55000000000000004">
      <c r="A45" s="4" t="s">
        <v>215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1"/>
        <v>0</v>
      </c>
      <c r="J45" s="6"/>
      <c r="K45" s="6">
        <v>153479</v>
      </c>
      <c r="L45" s="6"/>
      <c r="M45" s="6">
        <v>7023061477</v>
      </c>
      <c r="N45" s="6"/>
      <c r="O45" s="6">
        <v>6717319605</v>
      </c>
      <c r="P45" s="6"/>
      <c r="Q45" s="6">
        <f t="shared" si="0"/>
        <v>305741872</v>
      </c>
    </row>
    <row r="46" spans="1:17" x14ac:dyDescent="0.55000000000000004">
      <c r="A46" s="4" t="s">
        <v>216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1"/>
        <v>0</v>
      </c>
      <c r="J46" s="6"/>
      <c r="K46" s="6">
        <v>2741383</v>
      </c>
      <c r="L46" s="6"/>
      <c r="M46" s="6">
        <v>35816168895</v>
      </c>
      <c r="N46" s="6"/>
      <c r="O46" s="6">
        <v>35816168895</v>
      </c>
      <c r="P46" s="6"/>
      <c r="Q46" s="6">
        <f t="shared" si="0"/>
        <v>0</v>
      </c>
    </row>
    <row r="47" spans="1:17" x14ac:dyDescent="0.55000000000000004">
      <c r="A47" s="4" t="s">
        <v>217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1"/>
        <v>0</v>
      </c>
      <c r="J47" s="6"/>
      <c r="K47" s="6">
        <v>2046348</v>
      </c>
      <c r="L47" s="6"/>
      <c r="M47" s="6">
        <v>137245602268</v>
      </c>
      <c r="N47" s="6"/>
      <c r="O47" s="6">
        <v>84858873660</v>
      </c>
      <c r="P47" s="6"/>
      <c r="Q47" s="6">
        <f t="shared" si="0"/>
        <v>52386728608</v>
      </c>
    </row>
    <row r="48" spans="1:17" x14ac:dyDescent="0.55000000000000004">
      <c r="A48" s="4" t="s">
        <v>218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1"/>
        <v>0</v>
      </c>
      <c r="J48" s="6"/>
      <c r="K48" s="6">
        <v>10535364</v>
      </c>
      <c r="L48" s="6"/>
      <c r="M48" s="6">
        <v>125971347348</v>
      </c>
      <c r="N48" s="6"/>
      <c r="O48" s="6">
        <v>125971347348</v>
      </c>
      <c r="P48" s="6"/>
      <c r="Q48" s="6">
        <f t="shared" si="0"/>
        <v>0</v>
      </c>
    </row>
    <row r="49" spans="1:17" x14ac:dyDescent="0.55000000000000004">
      <c r="A49" s="4" t="s">
        <v>21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1"/>
        <v>0</v>
      </c>
      <c r="J49" s="6"/>
      <c r="K49" s="6">
        <v>9007402</v>
      </c>
      <c r="L49" s="6"/>
      <c r="M49" s="6">
        <v>340715698625</v>
      </c>
      <c r="N49" s="6"/>
      <c r="O49" s="6">
        <v>324409837250</v>
      </c>
      <c r="P49" s="6"/>
      <c r="Q49" s="6">
        <f t="shared" si="0"/>
        <v>16305861375</v>
      </c>
    </row>
    <row r="50" spans="1:17" x14ac:dyDescent="0.55000000000000004">
      <c r="A50" s="4" t="s">
        <v>41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1"/>
        <v>0</v>
      </c>
      <c r="J50" s="6"/>
      <c r="K50" s="6">
        <v>2000000</v>
      </c>
      <c r="L50" s="6"/>
      <c r="M50" s="6">
        <v>79524000000</v>
      </c>
      <c r="N50" s="6"/>
      <c r="O50" s="6">
        <v>93137996313</v>
      </c>
      <c r="P50" s="6"/>
      <c r="Q50" s="6">
        <f t="shared" si="0"/>
        <v>-13613996313</v>
      </c>
    </row>
    <row r="51" spans="1:17" x14ac:dyDescent="0.55000000000000004">
      <c r="A51" s="4" t="s">
        <v>182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1"/>
        <v>0</v>
      </c>
      <c r="J51" s="6"/>
      <c r="K51" s="6">
        <v>6100000</v>
      </c>
      <c r="L51" s="6"/>
      <c r="M51" s="6">
        <v>147741003967</v>
      </c>
      <c r="N51" s="6"/>
      <c r="O51" s="6">
        <v>156354124500</v>
      </c>
      <c r="P51" s="6"/>
      <c r="Q51" s="6">
        <f t="shared" si="0"/>
        <v>-8613120533</v>
      </c>
    </row>
    <row r="52" spans="1:17" x14ac:dyDescent="0.55000000000000004">
      <c r="A52" s="4" t="s">
        <v>219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1"/>
        <v>0</v>
      </c>
      <c r="J52" s="6"/>
      <c r="K52" s="6">
        <v>25528434</v>
      </c>
      <c r="L52" s="6"/>
      <c r="M52" s="6">
        <v>470289124182</v>
      </c>
      <c r="N52" s="6"/>
      <c r="O52" s="6">
        <v>466420801849</v>
      </c>
      <c r="P52" s="6"/>
      <c r="Q52" s="6">
        <f t="shared" si="0"/>
        <v>3868322333</v>
      </c>
    </row>
    <row r="53" spans="1:17" x14ac:dyDescent="0.55000000000000004">
      <c r="A53" s="4" t="s">
        <v>220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1"/>
        <v>0</v>
      </c>
      <c r="J53" s="6"/>
      <c r="K53" s="6">
        <v>2937879</v>
      </c>
      <c r="L53" s="6"/>
      <c r="M53" s="6">
        <v>210762340212</v>
      </c>
      <c r="N53" s="6"/>
      <c r="O53" s="6">
        <v>145554536022</v>
      </c>
      <c r="P53" s="6"/>
      <c r="Q53" s="6">
        <f t="shared" si="0"/>
        <v>65207804190</v>
      </c>
    </row>
    <row r="54" spans="1:17" x14ac:dyDescent="0.55000000000000004">
      <c r="A54" s="4" t="s">
        <v>221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1"/>
        <v>0</v>
      </c>
      <c r="J54" s="6"/>
      <c r="K54" s="6">
        <v>26841205</v>
      </c>
      <c r="L54" s="6"/>
      <c r="M54" s="6">
        <v>73640942410</v>
      </c>
      <c r="N54" s="6"/>
      <c r="O54" s="6">
        <v>68037824567</v>
      </c>
      <c r="P54" s="6"/>
      <c r="Q54" s="6">
        <f t="shared" si="0"/>
        <v>5603117843</v>
      </c>
    </row>
    <row r="55" spans="1:17" x14ac:dyDescent="0.55000000000000004">
      <c r="A55" s="4" t="s">
        <v>222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1"/>
        <v>0</v>
      </c>
      <c r="J55" s="6"/>
      <c r="K55" s="6">
        <v>187843</v>
      </c>
      <c r="L55" s="6"/>
      <c r="M55" s="6">
        <v>2594361805</v>
      </c>
      <c r="N55" s="6"/>
      <c r="O55" s="6">
        <v>1474402347</v>
      </c>
      <c r="P55" s="6"/>
      <c r="Q55" s="6">
        <f t="shared" si="0"/>
        <v>1119959458</v>
      </c>
    </row>
    <row r="56" spans="1:17" x14ac:dyDescent="0.55000000000000004">
      <c r="A56" s="4" t="s">
        <v>196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1"/>
        <v>0</v>
      </c>
      <c r="J56" s="6"/>
      <c r="K56" s="6">
        <v>9131741</v>
      </c>
      <c r="L56" s="6"/>
      <c r="M56" s="6">
        <v>230050459468</v>
      </c>
      <c r="N56" s="6"/>
      <c r="O56" s="6">
        <v>111778178226</v>
      </c>
      <c r="P56" s="6"/>
      <c r="Q56" s="6">
        <f t="shared" si="0"/>
        <v>118272281242</v>
      </c>
    </row>
    <row r="57" spans="1:17" x14ac:dyDescent="0.55000000000000004">
      <c r="A57" s="4" t="s">
        <v>223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1"/>
        <v>0</v>
      </c>
      <c r="J57" s="6"/>
      <c r="K57" s="6">
        <v>2408358</v>
      </c>
      <c r="L57" s="6"/>
      <c r="M57" s="6">
        <v>70646773572</v>
      </c>
      <c r="N57" s="6"/>
      <c r="O57" s="6">
        <v>64686643852</v>
      </c>
      <c r="P57" s="6"/>
      <c r="Q57" s="6">
        <f t="shared" si="0"/>
        <v>5960129720</v>
      </c>
    </row>
    <row r="58" spans="1:17" x14ac:dyDescent="0.55000000000000004">
      <c r="A58" s="4" t="s">
        <v>224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1"/>
        <v>0</v>
      </c>
      <c r="J58" s="6"/>
      <c r="K58" s="6">
        <v>2408358</v>
      </c>
      <c r="L58" s="6"/>
      <c r="M58" s="6">
        <v>60354893250</v>
      </c>
      <c r="N58" s="6"/>
      <c r="O58" s="6">
        <v>73055131572</v>
      </c>
      <c r="P58" s="6"/>
      <c r="Q58" s="6">
        <f t="shared" si="0"/>
        <v>-12700238322</v>
      </c>
    </row>
    <row r="59" spans="1:17" x14ac:dyDescent="0.55000000000000004">
      <c r="A59" s="4" t="s">
        <v>225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1"/>
        <v>0</v>
      </c>
      <c r="J59" s="6"/>
      <c r="K59" s="6">
        <v>1000000</v>
      </c>
      <c r="L59" s="6"/>
      <c r="M59" s="6">
        <v>16253711610</v>
      </c>
      <c r="N59" s="6"/>
      <c r="O59" s="6">
        <v>15048151267</v>
      </c>
      <c r="P59" s="6"/>
      <c r="Q59" s="6">
        <f t="shared" si="0"/>
        <v>1205560343</v>
      </c>
    </row>
    <row r="60" spans="1:17" x14ac:dyDescent="0.55000000000000004">
      <c r="A60" s="4" t="s">
        <v>47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1"/>
        <v>0</v>
      </c>
      <c r="J60" s="6"/>
      <c r="K60" s="6">
        <v>30000000</v>
      </c>
      <c r="L60" s="6"/>
      <c r="M60" s="6">
        <v>471981696274</v>
      </c>
      <c r="N60" s="6"/>
      <c r="O60" s="6">
        <v>567727395153</v>
      </c>
      <c r="P60" s="6"/>
      <c r="Q60" s="6">
        <f t="shared" si="0"/>
        <v>-95745698879</v>
      </c>
    </row>
    <row r="61" spans="1:17" x14ac:dyDescent="0.55000000000000004">
      <c r="A61" s="4" t="s">
        <v>226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1"/>
        <v>0</v>
      </c>
      <c r="J61" s="6"/>
      <c r="K61" s="6">
        <v>190058</v>
      </c>
      <c r="L61" s="6"/>
      <c r="M61" s="6">
        <v>2224239406</v>
      </c>
      <c r="N61" s="6"/>
      <c r="O61" s="6">
        <v>1175434705</v>
      </c>
      <c r="P61" s="6"/>
      <c r="Q61" s="6">
        <f t="shared" si="0"/>
        <v>1048804701</v>
      </c>
    </row>
    <row r="62" spans="1:17" x14ac:dyDescent="0.55000000000000004">
      <c r="A62" s="4" t="s">
        <v>227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1"/>
        <v>0</v>
      </c>
      <c r="J62" s="6"/>
      <c r="K62" s="6">
        <v>292340</v>
      </c>
      <c r="L62" s="6"/>
      <c r="M62" s="6">
        <v>3599378761</v>
      </c>
      <c r="N62" s="6"/>
      <c r="O62" s="6">
        <v>1799689373</v>
      </c>
      <c r="P62" s="6"/>
      <c r="Q62" s="6">
        <f t="shared" si="0"/>
        <v>1799689388</v>
      </c>
    </row>
    <row r="63" spans="1:17" x14ac:dyDescent="0.55000000000000004">
      <c r="A63" s="4" t="s">
        <v>56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1"/>
        <v>0</v>
      </c>
      <c r="J63" s="6"/>
      <c r="K63" s="6">
        <v>33000</v>
      </c>
      <c r="L63" s="6"/>
      <c r="M63" s="6">
        <v>492324442</v>
      </c>
      <c r="N63" s="6"/>
      <c r="O63" s="6">
        <v>769499875</v>
      </c>
      <c r="P63" s="6"/>
      <c r="Q63" s="6">
        <f t="shared" si="0"/>
        <v>-277175433</v>
      </c>
    </row>
    <row r="64" spans="1:17" x14ac:dyDescent="0.55000000000000004">
      <c r="A64" s="4" t="s">
        <v>228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1"/>
        <v>0</v>
      </c>
      <c r="J64" s="6"/>
      <c r="K64" s="6">
        <v>113548</v>
      </c>
      <c r="L64" s="6"/>
      <c r="M64" s="6">
        <v>253325588</v>
      </c>
      <c r="N64" s="6"/>
      <c r="O64" s="6">
        <v>253325588</v>
      </c>
      <c r="P64" s="6"/>
      <c r="Q64" s="6">
        <f t="shared" si="0"/>
        <v>0</v>
      </c>
    </row>
    <row r="65" spans="1:17" x14ac:dyDescent="0.55000000000000004">
      <c r="A65" s="4" t="s">
        <v>229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1"/>
        <v>0</v>
      </c>
      <c r="J65" s="6"/>
      <c r="K65" s="6">
        <v>2932040</v>
      </c>
      <c r="L65" s="6"/>
      <c r="M65" s="6">
        <v>9018955040</v>
      </c>
      <c r="N65" s="6"/>
      <c r="O65" s="6">
        <v>29204235507</v>
      </c>
      <c r="P65" s="6"/>
      <c r="Q65" s="6">
        <f t="shared" si="0"/>
        <v>-20185280467</v>
      </c>
    </row>
    <row r="66" spans="1:17" x14ac:dyDescent="0.55000000000000004">
      <c r="A66" s="4" t="s">
        <v>33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1"/>
        <v>0</v>
      </c>
      <c r="J66" s="6"/>
      <c r="K66" s="6">
        <v>15645</v>
      </c>
      <c r="L66" s="6"/>
      <c r="M66" s="6">
        <v>199064479</v>
      </c>
      <c r="N66" s="6"/>
      <c r="O66" s="6">
        <v>87725007</v>
      </c>
      <c r="P66" s="6"/>
      <c r="Q66" s="6">
        <f t="shared" si="0"/>
        <v>111339472</v>
      </c>
    </row>
    <row r="67" spans="1:17" x14ac:dyDescent="0.55000000000000004">
      <c r="A67" s="4" t="s">
        <v>230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1"/>
        <v>0</v>
      </c>
      <c r="J67" s="6"/>
      <c r="K67" s="6">
        <v>2076</v>
      </c>
      <c r="L67" s="6"/>
      <c r="M67" s="6">
        <v>63250808</v>
      </c>
      <c r="N67" s="6"/>
      <c r="O67" s="6">
        <v>77097881</v>
      </c>
      <c r="P67" s="6"/>
      <c r="Q67" s="6">
        <f t="shared" si="0"/>
        <v>-13847073</v>
      </c>
    </row>
    <row r="68" spans="1:17" x14ac:dyDescent="0.55000000000000004">
      <c r="A68" s="4" t="s">
        <v>231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1"/>
        <v>0</v>
      </c>
      <c r="J68" s="6"/>
      <c r="K68" s="6">
        <v>41912170</v>
      </c>
      <c r="L68" s="6"/>
      <c r="M68" s="6">
        <v>108934835589</v>
      </c>
      <c r="N68" s="6"/>
      <c r="O68" s="6">
        <v>134570820060</v>
      </c>
      <c r="P68" s="6"/>
      <c r="Q68" s="6">
        <f t="shared" si="0"/>
        <v>-25635984471</v>
      </c>
    </row>
    <row r="69" spans="1:17" x14ac:dyDescent="0.55000000000000004">
      <c r="A69" s="4" t="s">
        <v>232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1"/>
        <v>0</v>
      </c>
      <c r="J69" s="6"/>
      <c r="K69" s="6">
        <v>51854515</v>
      </c>
      <c r="L69" s="6"/>
      <c r="M69" s="6">
        <v>214737960098</v>
      </c>
      <c r="N69" s="6"/>
      <c r="O69" s="6">
        <v>215977658863</v>
      </c>
      <c r="P69" s="6"/>
      <c r="Q69" s="6">
        <f t="shared" si="0"/>
        <v>-1239698765</v>
      </c>
    </row>
    <row r="70" spans="1:17" x14ac:dyDescent="0.55000000000000004">
      <c r="A70" s="4" t="s">
        <v>15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1"/>
        <v>0</v>
      </c>
      <c r="J70" s="6"/>
      <c r="K70" s="6">
        <v>84430136</v>
      </c>
      <c r="L70" s="6"/>
      <c r="M70" s="6">
        <v>433151735859</v>
      </c>
      <c r="N70" s="6"/>
      <c r="O70" s="6">
        <v>460763493309</v>
      </c>
      <c r="P70" s="6"/>
      <c r="Q70" s="6">
        <f t="shared" si="0"/>
        <v>-27611757450</v>
      </c>
    </row>
    <row r="71" spans="1:17" x14ac:dyDescent="0.55000000000000004">
      <c r="A71" s="4" t="s">
        <v>233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1"/>
        <v>0</v>
      </c>
      <c r="J71" s="6"/>
      <c r="K71" s="6">
        <v>14201508</v>
      </c>
      <c r="L71" s="6"/>
      <c r="M71" s="6">
        <v>345414227441</v>
      </c>
      <c r="N71" s="6"/>
      <c r="O71" s="6">
        <v>391210554167</v>
      </c>
      <c r="P71" s="6"/>
      <c r="Q71" s="6">
        <f t="shared" si="0"/>
        <v>-45796326726</v>
      </c>
    </row>
    <row r="72" spans="1:17" x14ac:dyDescent="0.55000000000000004">
      <c r="A72" s="4" t="s">
        <v>234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1"/>
        <v>0</v>
      </c>
      <c r="J72" s="6"/>
      <c r="K72" s="6">
        <v>65465</v>
      </c>
      <c r="L72" s="6"/>
      <c r="M72" s="6">
        <v>4784805062</v>
      </c>
      <c r="N72" s="6"/>
      <c r="O72" s="6">
        <v>2607872799</v>
      </c>
      <c r="P72" s="6"/>
      <c r="Q72" s="6">
        <f t="shared" ref="Q72:Q85" si="2">M72-O72</f>
        <v>2176932263</v>
      </c>
    </row>
    <row r="73" spans="1:17" x14ac:dyDescent="0.55000000000000004">
      <c r="A73" s="4" t="s">
        <v>109</v>
      </c>
      <c r="C73" s="6">
        <v>28391</v>
      </c>
      <c r="D73" s="6"/>
      <c r="E73" s="6">
        <v>28391000000</v>
      </c>
      <c r="F73" s="6"/>
      <c r="G73" s="6">
        <v>24830560217</v>
      </c>
      <c r="H73" s="6"/>
      <c r="I73" s="6">
        <f t="shared" ref="I73:I86" si="3">E73-G73</f>
        <v>3560439783</v>
      </c>
      <c r="J73" s="6"/>
      <c r="K73" s="6">
        <v>28391</v>
      </c>
      <c r="L73" s="6"/>
      <c r="M73" s="6">
        <v>28391000000</v>
      </c>
      <c r="N73" s="6"/>
      <c r="O73" s="6">
        <v>24830560217</v>
      </c>
      <c r="P73" s="6"/>
      <c r="Q73" s="6">
        <f t="shared" si="2"/>
        <v>3560439783</v>
      </c>
    </row>
    <row r="74" spans="1:17" x14ac:dyDescent="0.55000000000000004">
      <c r="A74" s="4" t="s">
        <v>106</v>
      </c>
      <c r="C74" s="6">
        <v>69371</v>
      </c>
      <c r="D74" s="6"/>
      <c r="E74" s="6">
        <v>69371000000</v>
      </c>
      <c r="F74" s="6"/>
      <c r="G74" s="6">
        <v>61311549034</v>
      </c>
      <c r="H74" s="6"/>
      <c r="I74" s="6">
        <f t="shared" si="3"/>
        <v>8059450966</v>
      </c>
      <c r="J74" s="6"/>
      <c r="K74" s="6">
        <v>69371</v>
      </c>
      <c r="L74" s="6"/>
      <c r="M74" s="6">
        <v>69371000000</v>
      </c>
      <c r="N74" s="6"/>
      <c r="O74" s="6">
        <v>61311549034</v>
      </c>
      <c r="P74" s="6"/>
      <c r="Q74" s="6">
        <f t="shared" si="2"/>
        <v>8059450966</v>
      </c>
    </row>
    <row r="75" spans="1:17" x14ac:dyDescent="0.55000000000000004">
      <c r="A75" s="4" t="s">
        <v>82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3"/>
        <v>0</v>
      </c>
      <c r="J75" s="6"/>
      <c r="K75" s="6">
        <v>650000</v>
      </c>
      <c r="L75" s="6"/>
      <c r="M75" s="6">
        <v>532534312038</v>
      </c>
      <c r="N75" s="6"/>
      <c r="O75" s="6">
        <v>527519688886</v>
      </c>
      <c r="P75" s="6"/>
      <c r="Q75" s="6">
        <f t="shared" si="2"/>
        <v>5014623152</v>
      </c>
    </row>
    <row r="76" spans="1:17" x14ac:dyDescent="0.55000000000000004">
      <c r="A76" s="4" t="s">
        <v>235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3"/>
        <v>0</v>
      </c>
      <c r="J76" s="6"/>
      <c r="K76" s="6">
        <v>72613</v>
      </c>
      <c r="L76" s="6"/>
      <c r="M76" s="6">
        <v>54868243701</v>
      </c>
      <c r="N76" s="6"/>
      <c r="O76" s="6">
        <v>52076026145</v>
      </c>
      <c r="P76" s="6"/>
      <c r="Q76" s="6">
        <f t="shared" si="2"/>
        <v>2792217556</v>
      </c>
    </row>
    <row r="77" spans="1:17" x14ac:dyDescent="0.55000000000000004">
      <c r="A77" s="4" t="s">
        <v>236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3"/>
        <v>0</v>
      </c>
      <c r="J77" s="6"/>
      <c r="K77" s="6">
        <v>81918</v>
      </c>
      <c r="L77" s="6"/>
      <c r="M77" s="6">
        <v>81918000000</v>
      </c>
      <c r="N77" s="6"/>
      <c r="O77" s="6">
        <v>81575132253</v>
      </c>
      <c r="P77" s="6"/>
      <c r="Q77" s="6">
        <f t="shared" si="2"/>
        <v>342867747</v>
      </c>
    </row>
    <row r="78" spans="1:17" x14ac:dyDescent="0.55000000000000004">
      <c r="A78" s="4" t="s">
        <v>100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3"/>
        <v>0</v>
      </c>
      <c r="J78" s="6"/>
      <c r="K78" s="6">
        <v>35000</v>
      </c>
      <c r="L78" s="6"/>
      <c r="M78" s="6">
        <v>29654219202</v>
      </c>
      <c r="N78" s="6"/>
      <c r="O78" s="6">
        <v>29454529444</v>
      </c>
      <c r="P78" s="6"/>
      <c r="Q78" s="6">
        <f t="shared" si="2"/>
        <v>199689758</v>
      </c>
    </row>
    <row r="79" spans="1:17" x14ac:dyDescent="0.55000000000000004">
      <c r="A79" s="4" t="s">
        <v>237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3"/>
        <v>0</v>
      </c>
      <c r="J79" s="6"/>
      <c r="K79" s="6">
        <v>593306</v>
      </c>
      <c r="L79" s="6"/>
      <c r="M79" s="6">
        <v>444761720004</v>
      </c>
      <c r="N79" s="6"/>
      <c r="O79" s="6">
        <v>442169167222</v>
      </c>
      <c r="P79" s="6"/>
      <c r="Q79" s="6">
        <f t="shared" si="2"/>
        <v>2592552782</v>
      </c>
    </row>
    <row r="80" spans="1:17" x14ac:dyDescent="0.55000000000000004">
      <c r="A80" s="4" t="s">
        <v>79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3"/>
        <v>0</v>
      </c>
      <c r="J80" s="6"/>
      <c r="K80" s="6">
        <v>336189</v>
      </c>
      <c r="L80" s="6"/>
      <c r="M80" s="6">
        <v>281478619224</v>
      </c>
      <c r="N80" s="6"/>
      <c r="O80" s="6">
        <v>278757956906</v>
      </c>
      <c r="P80" s="6"/>
      <c r="Q80" s="6">
        <f t="shared" si="2"/>
        <v>2720662318</v>
      </c>
    </row>
    <row r="81" spans="1:17" x14ac:dyDescent="0.55000000000000004">
      <c r="A81" s="4" t="s">
        <v>238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3"/>
        <v>0</v>
      </c>
      <c r="J81" s="6"/>
      <c r="K81" s="6">
        <v>396127</v>
      </c>
      <c r="L81" s="6"/>
      <c r="M81" s="6">
        <v>390928794129</v>
      </c>
      <c r="N81" s="6"/>
      <c r="O81" s="6">
        <v>379123303671</v>
      </c>
      <c r="P81" s="6"/>
      <c r="Q81" s="6">
        <f t="shared" si="2"/>
        <v>11805490458</v>
      </c>
    </row>
    <row r="82" spans="1:17" x14ac:dyDescent="0.55000000000000004">
      <c r="A82" s="4" t="s">
        <v>239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3"/>
        <v>0</v>
      </c>
      <c r="J82" s="6"/>
      <c r="K82" s="6">
        <v>80516</v>
      </c>
      <c r="L82" s="6"/>
      <c r="M82" s="6">
        <v>60748221408</v>
      </c>
      <c r="N82" s="6"/>
      <c r="O82" s="6">
        <v>58303892298</v>
      </c>
      <c r="P82" s="6"/>
      <c r="Q82" s="6">
        <f t="shared" si="2"/>
        <v>2444329110</v>
      </c>
    </row>
    <row r="83" spans="1:17" x14ac:dyDescent="0.55000000000000004">
      <c r="A83" s="4" t="s">
        <v>88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3"/>
        <v>0</v>
      </c>
      <c r="J83" s="6"/>
      <c r="K83" s="6">
        <v>70000</v>
      </c>
      <c r="L83" s="6"/>
      <c r="M83" s="6">
        <v>58019482305</v>
      </c>
      <c r="N83" s="6"/>
      <c r="O83" s="6">
        <v>52948041381</v>
      </c>
      <c r="P83" s="6"/>
      <c r="Q83" s="6">
        <f t="shared" si="2"/>
        <v>5071440924</v>
      </c>
    </row>
    <row r="84" spans="1:17" x14ac:dyDescent="0.55000000000000004">
      <c r="A84" s="4" t="s">
        <v>240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3"/>
        <v>0</v>
      </c>
      <c r="J84" s="6"/>
      <c r="K84" s="6">
        <v>18315</v>
      </c>
      <c r="L84" s="6"/>
      <c r="M84" s="6">
        <v>18315000000</v>
      </c>
      <c r="N84" s="6"/>
      <c r="O84" s="6">
        <v>16265626797</v>
      </c>
      <c r="P84" s="6"/>
      <c r="Q84" s="6">
        <f t="shared" si="2"/>
        <v>2049373203</v>
      </c>
    </row>
    <row r="85" spans="1:17" x14ac:dyDescent="0.55000000000000004">
      <c r="A85" s="4" t="s">
        <v>91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3"/>
        <v>0</v>
      </c>
      <c r="J85" s="6"/>
      <c r="K85" s="6">
        <v>125000</v>
      </c>
      <c r="L85" s="6"/>
      <c r="M85" s="6">
        <v>96788993842</v>
      </c>
      <c r="N85" s="6"/>
      <c r="O85" s="6">
        <v>91904504031</v>
      </c>
      <c r="P85" s="6"/>
      <c r="Q85" s="6">
        <f t="shared" si="2"/>
        <v>4884489811</v>
      </c>
    </row>
    <row r="86" spans="1:17" x14ac:dyDescent="0.55000000000000004">
      <c r="A86" s="4" t="s">
        <v>156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3"/>
        <v>0</v>
      </c>
      <c r="J86" s="6"/>
      <c r="K86" s="6">
        <v>200000</v>
      </c>
      <c r="L86" s="6"/>
      <c r="M86" s="6">
        <v>195981375000</v>
      </c>
      <c r="N86" s="6"/>
      <c r="O86" s="6">
        <v>194835307500</v>
      </c>
      <c r="P86" s="6"/>
      <c r="Q86" s="6">
        <f>M86-O86</f>
        <v>1146067500</v>
      </c>
    </row>
    <row r="87" spans="1:17" ht="24.75" thickBot="1" x14ac:dyDescent="0.6">
      <c r="C87" s="6"/>
      <c r="D87" s="6"/>
      <c r="E87" s="7">
        <f>SUM(E8:E86)</f>
        <v>1261773680471</v>
      </c>
      <c r="F87" s="6"/>
      <c r="G87" s="7">
        <f>SUM(G8:G86)</f>
        <v>1342702135941</v>
      </c>
      <c r="H87" s="6"/>
      <c r="I87" s="7">
        <f>SUM(I8:I86)</f>
        <v>-80928455470</v>
      </c>
      <c r="J87" s="6"/>
      <c r="K87" s="6"/>
      <c r="L87" s="6"/>
      <c r="M87" s="7">
        <f>SUM(M8:M86)</f>
        <v>12632508669074</v>
      </c>
      <c r="N87" s="6"/>
      <c r="O87" s="7">
        <f>SUM(O8:O86)</f>
        <v>13242864060393</v>
      </c>
      <c r="P87" s="6"/>
      <c r="Q87" s="7">
        <f>SUM(Q8:Q86)</f>
        <v>-610355391319</v>
      </c>
    </row>
    <row r="88" spans="1:17" ht="24.75" thickTop="1" x14ac:dyDescent="0.55000000000000004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55000000000000004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55000000000000004">
      <c r="G90" s="5"/>
      <c r="I90" s="5"/>
      <c r="O90" s="5"/>
      <c r="Q90" s="5"/>
    </row>
    <row r="91" spans="1:17" x14ac:dyDescent="0.55000000000000004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3" spans="1:17" x14ac:dyDescent="0.55000000000000004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55000000000000004">
      <c r="G94" s="5"/>
      <c r="I94" s="5"/>
      <c r="O94" s="5"/>
      <c r="Q94" s="5"/>
    </row>
    <row r="95" spans="1:17" x14ac:dyDescent="0.55000000000000004"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2021-08-01T08:24:27Z</dcterms:created>
  <dcterms:modified xsi:type="dcterms:W3CDTF">2021-08-01T09:26:11Z</dcterms:modified>
</cp:coreProperties>
</file>