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آبان ماه\"/>
    </mc:Choice>
  </mc:AlternateContent>
  <xr:revisionPtr revIDLastSave="0" documentId="13_ncr:1_{68D2ECBD-4BC9-47D0-847A-C7FC8E3B39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2" l="1"/>
  <c r="I10" i="12"/>
  <c r="I11" i="12"/>
  <c r="I12" i="12"/>
  <c r="I27" i="12" s="1"/>
  <c r="C8" i="15" s="1"/>
  <c r="C11" i="15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G11" i="15"/>
  <c r="C10" i="15"/>
  <c r="C9" i="15"/>
  <c r="C7" i="15"/>
  <c r="K10" i="13"/>
  <c r="K9" i="13"/>
  <c r="K8" i="13"/>
  <c r="G10" i="13"/>
  <c r="G9" i="13"/>
  <c r="G8" i="13"/>
  <c r="E10" i="13"/>
  <c r="I10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C27" i="12"/>
  <c r="E27" i="12"/>
  <c r="G27" i="12"/>
  <c r="K27" i="12"/>
  <c r="M27" i="12"/>
  <c r="O27" i="12"/>
  <c r="I8" i="11"/>
  <c r="S8" i="11"/>
  <c r="Q66" i="11"/>
  <c r="O66" i="11"/>
  <c r="M66" i="11"/>
  <c r="G66" i="11"/>
  <c r="E66" i="11"/>
  <c r="C6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Q9" i="10"/>
  <c r="Q10" i="10"/>
  <c r="Q11" i="10"/>
  <c r="Q12" i="10"/>
  <c r="Q23" i="10" s="1"/>
  <c r="Q13" i="10"/>
  <c r="Q14" i="10"/>
  <c r="Q15" i="10"/>
  <c r="Q16" i="10"/>
  <c r="Q17" i="10"/>
  <c r="Q18" i="10"/>
  <c r="Q19" i="10"/>
  <c r="Q20" i="10"/>
  <c r="Q21" i="10"/>
  <c r="Q22" i="10"/>
  <c r="Q8" i="10"/>
  <c r="I9" i="10"/>
  <c r="I10" i="10"/>
  <c r="I11" i="10"/>
  <c r="I12" i="10"/>
  <c r="I23" i="10" s="1"/>
  <c r="I13" i="10"/>
  <c r="I14" i="10"/>
  <c r="I15" i="10"/>
  <c r="I16" i="10"/>
  <c r="I17" i="10"/>
  <c r="I18" i="10"/>
  <c r="I19" i="10"/>
  <c r="I20" i="10"/>
  <c r="I21" i="10"/>
  <c r="I22" i="10"/>
  <c r="I8" i="10"/>
  <c r="E23" i="10"/>
  <c r="G23" i="10"/>
  <c r="M23" i="10"/>
  <c r="O23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" i="9"/>
  <c r="I9" i="9"/>
  <c r="I10" i="9"/>
  <c r="I11" i="9"/>
  <c r="I12" i="9"/>
  <c r="I80" i="9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" i="9"/>
  <c r="E80" i="9"/>
  <c r="G80" i="9"/>
  <c r="M80" i="9"/>
  <c r="O80" i="9"/>
  <c r="S11" i="8"/>
  <c r="S9" i="8"/>
  <c r="S10" i="8"/>
  <c r="S8" i="8"/>
  <c r="Q11" i="8"/>
  <c r="O11" i="8"/>
  <c r="M11" i="8"/>
  <c r="K11" i="8"/>
  <c r="I11" i="8"/>
  <c r="I12" i="7"/>
  <c r="K12" i="7"/>
  <c r="M12" i="7"/>
  <c r="O12" i="7"/>
  <c r="Q12" i="7"/>
  <c r="S12" i="7"/>
  <c r="S10" i="6"/>
  <c r="Q10" i="6"/>
  <c r="K10" i="6"/>
  <c r="M10" i="6"/>
  <c r="O10" i="6"/>
  <c r="AG26" i="3"/>
  <c r="AI26" i="3"/>
  <c r="AA26" i="3"/>
  <c r="W26" i="3"/>
  <c r="S26" i="3"/>
  <c r="Q26" i="3"/>
  <c r="Y64" i="1"/>
  <c r="W64" i="1"/>
  <c r="U64" i="1"/>
  <c r="O64" i="1"/>
  <c r="K64" i="1"/>
  <c r="G64" i="1"/>
  <c r="E64" i="1"/>
  <c r="E8" i="15" l="1"/>
  <c r="E7" i="15"/>
  <c r="E9" i="15"/>
  <c r="E11" i="15" s="1"/>
  <c r="E10" i="15"/>
  <c r="Q27" i="12"/>
  <c r="S66" i="11"/>
  <c r="I66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8" i="11"/>
  <c r="K11" i="11"/>
  <c r="K15" i="11"/>
  <c r="K19" i="11"/>
  <c r="K23" i="11"/>
  <c r="K27" i="11"/>
  <c r="K31" i="11"/>
  <c r="K35" i="11"/>
  <c r="K39" i="11"/>
  <c r="K43" i="11"/>
  <c r="K47" i="11"/>
  <c r="K55" i="11"/>
  <c r="K59" i="11"/>
  <c r="K63" i="11"/>
  <c r="K51" i="11"/>
  <c r="Q80" i="9"/>
  <c r="AK26" i="3"/>
  <c r="U12" i="11" l="1"/>
  <c r="U16" i="11"/>
  <c r="U20" i="11"/>
  <c r="U24" i="11"/>
  <c r="U28" i="11"/>
  <c r="U32" i="11"/>
  <c r="U36" i="11"/>
  <c r="U40" i="11"/>
  <c r="U44" i="11"/>
  <c r="U48" i="11"/>
  <c r="U52" i="11"/>
  <c r="U56" i="11"/>
  <c r="U64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0" i="11"/>
  <c r="K66" i="11"/>
  <c r="U66" i="11" l="1"/>
</calcChain>
</file>

<file path=xl/sharedStrings.xml><?xml version="1.0" encoding="utf-8"?>
<sst xmlns="http://schemas.openxmlformats.org/spreadsheetml/2006/main" count="746" uniqueCount="199">
  <si>
    <t>صندوق سرمایه‌گذاری مشترک امید توسعه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</si>
  <si>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</si>
  <si>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</si>
  <si>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</si>
  <si>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</si>
  <si>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</si>
  <si>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</si>
  <si>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</si>
  <si>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</si>
  <si>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</si>
  <si>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</si>
  <si>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</si>
  <si>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</si>
  <si>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</si>
  <si>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</si>
  <si>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</si>
  <si>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</si>
  <si>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</si>
  <si>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</si>
  <si>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</si>
  <si>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</si>
  <si>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</si>
  <si>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</si>
  <si>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</si>
  <si>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سامانه ی نرم افزاری نگین</t>
  </si>
  <si>
    <t>توسعه معدنی و صنعتی صبانور</t>
  </si>
  <si>
    <t>توسعه‌معادن‌وفلزات‌</t>
  </si>
  <si>
    <t>ح . شیشه سازی مینا</t>
  </si>
  <si>
    <t>داروپخش‌ (هلدینگ‌</t>
  </si>
  <si>
    <t>دریایی و کشتیرانی خط دریابندر</t>
  </si>
  <si>
    <t>ریل پرداز نو آفرین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</si>
  <si>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</si>
  <si>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</si>
  <si>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</si>
  <si>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</si>
  <si>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</si>
  <si>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</si>
  <si>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</si>
  <si>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</si>
  <si>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</si>
  <si>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</si>
  <si>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</si>
  <si>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</si>
  <si>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</si>
  <si>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</si>
  <si>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</si>
  <si>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</si>
  <si>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</si>
  <si>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صنایع پتروشیمی خلیج فارس</t>
  </si>
  <si>
    <t>صنایع پتروشیمی کرمانشاه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</si>
  <si>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</si>
  <si>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</si>
  <si>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</si>
  <si>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</si>
  <si>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</si>
  <si>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</si>
  <si>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</si>
  <si>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گ.مدیریت ارزش سرمایه ص ب کشوری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</si>
  <si>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</si>
  <si>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</si>
  <si>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</si>
  <si>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</si>
  <si>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</si>
  <si>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</si>
  <si>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</si>
  <si>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</si>
  <si>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معدنی‌وصنعتی‌چادرملو</t>
  </si>
  <si>
    <t>سیمرغ</t>
  </si>
  <si>
    <t>ح.دریایی وکشتیرانی خط دریابندر</t>
  </si>
  <si>
    <t>شیشه سازی مینا</t>
  </si>
  <si>
    <t>اسنادخزانه-م18بودجه98-010614</t>
  </si>
  <si>
    <t>اسنادخزانه-م23بودجه97-000824</t>
  </si>
  <si>
    <t>اسنادخزانه-م8بودجه98-000817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</si>
  <si>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</si>
  <si>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</si>
  <si>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</si>
  <si>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</si>
  <si>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</si>
  <si>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</si>
  <si>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</si>
  <si>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</si>
  <si>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</si>
  <si>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</si>
  <si>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</si>
  <si>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</si>
  <si>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</si>
  <si>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</si>
  <si>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</si>
  <si>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</si>
  <si>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</si>
  <si>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</si>
  <si>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</si>
  <si>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</si>
  <si>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</si>
  <si>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</si>
  <si>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</si>
  <si>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</si>
  <si>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</si>
  <si>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</si>
  <si>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</si>
  <si>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</si>
  <si>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</si>
  <si>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</si>
  <si>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</si>
  <si>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</si>
  <si>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</si>
  <si>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</si>
  <si>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</si>
  <si>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</si>
  <si>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1398/11/12</t>
  </si>
  <si>
    <t>1401/06/14</t>
  </si>
  <si>
    <t>1398/03/19</t>
  </si>
  <si>
    <t>1400/08/24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</si>
  <si>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</si>
  <si>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</si>
  <si>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</si>
  <si>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</si>
  <si>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</si>
  <si>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</si>
  <si>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</si>
  <si>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</si>
  <si>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</si>
  <si>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</si>
  <si>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</si>
  <si>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</si>
  <si>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</si>
  <si>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</si>
  <si>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</si>
  <si>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</si>
  <si>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</si>
  <si>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</si>
  <si>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</si>
  <si>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</si>
  <si>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</si>
  <si>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</si>
  <si>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</si>
  <si>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</si>
  <si>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</si>
  <si>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</si>
  <si>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</si>
  <si>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</si>
  <si>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</si>
  <si>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</si>
  <si>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</si>
  <si>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</si>
  <si>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</si>
  <si>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</si>
  <si>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</si>
  <si>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</si>
  <si>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</si>
  <si>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</si>
  <si>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</si>
  <si>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</si>
  <si>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</si>
  <si>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</si>
  <si>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</si>
  <si>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</si>
  <si>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</si>
  <si>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</si>
  <si>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</si>
  <si>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</si>
  <si>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</si>
  <si>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</si>
  <si>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</si>
  <si>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</si>
  <si>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</si>
  <si>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</si>
  <si>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</si>
  <si>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</si>
  <si>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1400/07/25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</si>
  <si>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</si>
  <si>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</si>
  <si>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</si>
  <si>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</si>
  <si>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</si>
  <si>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آریان کیمیا تک</t>
  </si>
  <si>
    <t>ح . داروپخش‌ (هلدینگ‌</t>
  </si>
  <si>
    <t>ح توسعه معدنی و صنعتی صبانور</t>
  </si>
  <si>
    <t>اسنادخزانه-م21بودجه97-000728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</si>
  <si>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</si>
  <si>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</si>
  <si>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</si>
  <si>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</si>
  <si>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</si>
  <si>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</si>
  <si>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</si>
  <si>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</si>
  <si>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</si>
  <si>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</si>
  <si>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</si>
  <si>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</si>
  <si>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</si>
  <si>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</si>
  <si>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</si>
  <si>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1400/08/01</t>
  </si>
  <si>
    <t>-</t>
  </si>
  <si>
    <t xml:space="preserve">از ابتدای سال مالی </t>
  </si>
  <si>
    <t>تا پایان دوره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</si>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</sst>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2" fillId="0" borderId="0" xfId="0" applyFont="1" applyFill="1"/>
    <xf numFmtId="3" fontId="2" fillId="0" borderId="0" xfId="0" applyNumberFormat="1" applyFont="1" applyFill="1"/>
    <xf numFmtId="37" fontId="2" fillId="0" borderId="0" xfId="0" applyNumberFormat="1" applyFont="1" applyFill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4F077C-DDB2-43C9-9623-9888F531C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C714-843E-4699-86AE-A091C635A5EA}">
  <dimension ref="A1"/>
  <sheetViews>
    <sheetView rightToLeft="1" tabSelected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workbookViewId="0">
      <selection activeCell="I25" sqref="I25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3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H6" s="21" t="s">
        <v>154</v>
      </c>
      <c r="I6" s="21" t="s">
        <v>154</v>
      </c>
      <c r="K6" s="21" t="s">
        <v>155</v>
      </c>
      <c r="L6" s="21" t="s">
        <v>155</v>
      </c>
      <c r="M6" s="21" t="s">
        <v>155</v>
      </c>
      <c r="N6" s="21" t="s">
        <v>155</v>
      </c>
      <c r="O6" s="21" t="s">
        <v>155</v>
      </c>
      <c r="P6" s="21" t="s">
        <v>155</v>
      </c>
      <c r="Q6" s="21" t="s">
        <v>155</v>
      </c>
    </row>
    <row r="7" spans="1:17" ht="24.75" x14ac:dyDescent="0.55000000000000004">
      <c r="A7" s="21" t="s">
        <v>3</v>
      </c>
      <c r="C7" s="21" t="s">
        <v>7</v>
      </c>
      <c r="E7" s="21" t="s">
        <v>171</v>
      </c>
      <c r="G7" s="21" t="s">
        <v>172</v>
      </c>
      <c r="I7" s="21" t="s">
        <v>174</v>
      </c>
      <c r="K7" s="21" t="s">
        <v>7</v>
      </c>
      <c r="M7" s="21" t="s">
        <v>171</v>
      </c>
      <c r="O7" s="21" t="s">
        <v>172</v>
      </c>
      <c r="Q7" s="21" t="s">
        <v>174</v>
      </c>
    </row>
    <row r="8" spans="1:17" x14ac:dyDescent="0.55000000000000004">
      <c r="A8" s="1" t="s">
        <v>17</v>
      </c>
      <c r="C8" s="6">
        <v>2491727</v>
      </c>
      <c r="D8" s="6"/>
      <c r="E8" s="6">
        <v>17081425437</v>
      </c>
      <c r="F8" s="6"/>
      <c r="G8" s="6">
        <v>14787100363</v>
      </c>
      <c r="H8" s="6"/>
      <c r="I8" s="6">
        <f>E8-G8</f>
        <v>2294325074</v>
      </c>
      <c r="J8" s="6"/>
      <c r="K8" s="6">
        <v>4491727</v>
      </c>
      <c r="L8" s="6"/>
      <c r="M8" s="6">
        <v>29730742506</v>
      </c>
      <c r="N8" s="6"/>
      <c r="O8" s="6">
        <v>26656057452</v>
      </c>
      <c r="P8" s="6"/>
      <c r="Q8" s="6">
        <f>M8-O8</f>
        <v>3074685054</v>
      </c>
    </row>
    <row r="9" spans="1:17" x14ac:dyDescent="0.55000000000000004">
      <c r="A9" s="1" t="s">
        <v>18</v>
      </c>
      <c r="C9" s="6">
        <v>500000</v>
      </c>
      <c r="D9" s="6"/>
      <c r="E9" s="6">
        <v>17818346313</v>
      </c>
      <c r="F9" s="6"/>
      <c r="G9" s="6">
        <v>19045997997</v>
      </c>
      <c r="H9" s="6"/>
      <c r="I9" s="6">
        <f t="shared" ref="I9:I22" si="0">E9-G9</f>
        <v>-1227651684</v>
      </c>
      <c r="J9" s="6"/>
      <c r="K9" s="6">
        <v>500000</v>
      </c>
      <c r="L9" s="6"/>
      <c r="M9" s="6">
        <v>17818346313</v>
      </c>
      <c r="N9" s="6"/>
      <c r="O9" s="6">
        <v>19045997997</v>
      </c>
      <c r="P9" s="6"/>
      <c r="Q9" s="6">
        <f t="shared" ref="Q9:Q22" si="1">M9-O9</f>
        <v>-1227651684</v>
      </c>
    </row>
    <row r="10" spans="1:17" x14ac:dyDescent="0.55000000000000004">
      <c r="A10" s="1" t="s">
        <v>27</v>
      </c>
      <c r="C10" s="6">
        <v>8356206</v>
      </c>
      <c r="D10" s="6"/>
      <c r="E10" s="6">
        <v>56672655475</v>
      </c>
      <c r="F10" s="6"/>
      <c r="G10" s="6">
        <v>56672655475</v>
      </c>
      <c r="H10" s="6"/>
      <c r="I10" s="6">
        <f t="shared" si="0"/>
        <v>0</v>
      </c>
      <c r="J10" s="6"/>
      <c r="K10" s="6">
        <v>8356206</v>
      </c>
      <c r="L10" s="6"/>
      <c r="M10" s="6">
        <v>56672655475</v>
      </c>
      <c r="N10" s="6"/>
      <c r="O10" s="6">
        <v>56672655475</v>
      </c>
      <c r="P10" s="6"/>
      <c r="Q10" s="6">
        <f t="shared" si="1"/>
        <v>0</v>
      </c>
    </row>
    <row r="11" spans="1:17" x14ac:dyDescent="0.55000000000000004">
      <c r="A11" s="1" t="s">
        <v>175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1014855</v>
      </c>
      <c r="L11" s="6"/>
      <c r="M11" s="6">
        <v>34138354179</v>
      </c>
      <c r="N11" s="6"/>
      <c r="O11" s="6">
        <v>35934047746</v>
      </c>
      <c r="P11" s="6"/>
      <c r="Q11" s="6">
        <f t="shared" si="1"/>
        <v>-1795693567</v>
      </c>
    </row>
    <row r="12" spans="1:17" x14ac:dyDescent="0.55000000000000004">
      <c r="A12" s="1" t="s">
        <v>24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325402</v>
      </c>
      <c r="L12" s="6"/>
      <c r="M12" s="6">
        <v>3582708203</v>
      </c>
      <c r="N12" s="6"/>
      <c r="O12" s="6">
        <v>3095244790</v>
      </c>
      <c r="P12" s="6"/>
      <c r="Q12" s="6">
        <f t="shared" si="1"/>
        <v>487463413</v>
      </c>
    </row>
    <row r="13" spans="1:17" x14ac:dyDescent="0.55000000000000004">
      <c r="A13" s="1" t="s">
        <v>176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5765952</v>
      </c>
      <c r="L13" s="6"/>
      <c r="M13" s="6">
        <v>118409590272</v>
      </c>
      <c r="N13" s="6"/>
      <c r="O13" s="6">
        <v>161861643097</v>
      </c>
      <c r="P13" s="6"/>
      <c r="Q13" s="6">
        <f t="shared" si="1"/>
        <v>-43452052825</v>
      </c>
    </row>
    <row r="14" spans="1:17" x14ac:dyDescent="0.55000000000000004">
      <c r="A14" s="1" t="s">
        <v>25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80000</v>
      </c>
      <c r="L14" s="6"/>
      <c r="M14" s="6">
        <v>1321785847</v>
      </c>
      <c r="N14" s="6"/>
      <c r="O14" s="6">
        <v>1357474655</v>
      </c>
      <c r="P14" s="6"/>
      <c r="Q14" s="6">
        <f t="shared" si="1"/>
        <v>-35688808</v>
      </c>
    </row>
    <row r="15" spans="1:17" x14ac:dyDescent="0.55000000000000004">
      <c r="A15" s="1" t="s">
        <v>177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32418809</v>
      </c>
      <c r="L15" s="6"/>
      <c r="M15" s="6">
        <v>335630967268</v>
      </c>
      <c r="N15" s="6"/>
      <c r="O15" s="6">
        <v>493950514990</v>
      </c>
      <c r="P15" s="6"/>
      <c r="Q15" s="6">
        <f t="shared" si="1"/>
        <v>-158319547722</v>
      </c>
    </row>
    <row r="16" spans="1:17" x14ac:dyDescent="0.55000000000000004">
      <c r="A16" s="1" t="s">
        <v>53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139035</v>
      </c>
      <c r="L16" s="6"/>
      <c r="M16" s="6">
        <v>7476538994</v>
      </c>
      <c r="N16" s="6"/>
      <c r="O16" s="6">
        <v>7344359394</v>
      </c>
      <c r="P16" s="6"/>
      <c r="Q16" s="6">
        <f t="shared" si="1"/>
        <v>132179600</v>
      </c>
    </row>
    <row r="17" spans="1:17" x14ac:dyDescent="0.55000000000000004">
      <c r="A17" s="1" t="s">
        <v>45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600000</v>
      </c>
      <c r="L17" s="6"/>
      <c r="M17" s="6">
        <v>2401227220</v>
      </c>
      <c r="N17" s="6"/>
      <c r="O17" s="6">
        <v>2287309039</v>
      </c>
      <c r="P17" s="6"/>
      <c r="Q17" s="6">
        <f t="shared" si="1"/>
        <v>113918181</v>
      </c>
    </row>
    <row r="18" spans="1:17" x14ac:dyDescent="0.55000000000000004">
      <c r="A18" s="1" t="s">
        <v>29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710000</v>
      </c>
      <c r="L18" s="6"/>
      <c r="M18" s="6">
        <v>24849242063</v>
      </c>
      <c r="N18" s="6"/>
      <c r="O18" s="6">
        <v>18263352615</v>
      </c>
      <c r="P18" s="6"/>
      <c r="Q18" s="6">
        <f t="shared" si="1"/>
        <v>6585889448</v>
      </c>
    </row>
    <row r="19" spans="1:17" x14ac:dyDescent="0.55000000000000004">
      <c r="A19" s="1" t="s">
        <v>72</v>
      </c>
      <c r="C19" s="6">
        <v>104664</v>
      </c>
      <c r="D19" s="6"/>
      <c r="E19" s="6">
        <v>104664000000</v>
      </c>
      <c r="F19" s="6"/>
      <c r="G19" s="6">
        <v>101857076770</v>
      </c>
      <c r="H19" s="6"/>
      <c r="I19" s="6">
        <f t="shared" si="0"/>
        <v>2806923230</v>
      </c>
      <c r="J19" s="6"/>
      <c r="K19" s="6">
        <v>104664</v>
      </c>
      <c r="L19" s="6"/>
      <c r="M19" s="6">
        <v>104664000000</v>
      </c>
      <c r="N19" s="6"/>
      <c r="O19" s="6">
        <v>101857076770</v>
      </c>
      <c r="P19" s="6"/>
      <c r="Q19" s="6">
        <f t="shared" si="1"/>
        <v>2806923230</v>
      </c>
    </row>
    <row r="20" spans="1:17" x14ac:dyDescent="0.55000000000000004">
      <c r="A20" s="1" t="s">
        <v>71</v>
      </c>
      <c r="C20" s="6">
        <v>22020</v>
      </c>
      <c r="D20" s="6"/>
      <c r="E20" s="6">
        <v>22020000000</v>
      </c>
      <c r="F20" s="6"/>
      <c r="G20" s="6">
        <v>21326005140</v>
      </c>
      <c r="H20" s="6"/>
      <c r="I20" s="6">
        <f t="shared" si="0"/>
        <v>693994860</v>
      </c>
      <c r="J20" s="6"/>
      <c r="K20" s="6">
        <v>22020</v>
      </c>
      <c r="L20" s="6"/>
      <c r="M20" s="6">
        <v>22020000000</v>
      </c>
      <c r="N20" s="6"/>
      <c r="O20" s="6">
        <v>21326005140</v>
      </c>
      <c r="P20" s="6"/>
      <c r="Q20" s="6">
        <f t="shared" si="1"/>
        <v>693994860</v>
      </c>
    </row>
    <row r="21" spans="1:17" x14ac:dyDescent="0.55000000000000004">
      <c r="A21" s="1" t="s">
        <v>178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135853</v>
      </c>
      <c r="L21" s="6"/>
      <c r="M21" s="6">
        <v>135853000000</v>
      </c>
      <c r="N21" s="6"/>
      <c r="O21" s="6">
        <v>133674410246</v>
      </c>
      <c r="P21" s="6"/>
      <c r="Q21" s="6">
        <f t="shared" si="1"/>
        <v>2178589754</v>
      </c>
    </row>
    <row r="22" spans="1:17" x14ac:dyDescent="0.55000000000000004">
      <c r="A22" s="1" t="s">
        <v>179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82730</v>
      </c>
      <c r="L22" s="6"/>
      <c r="M22" s="6">
        <v>82730000000</v>
      </c>
      <c r="N22" s="6"/>
      <c r="O22" s="6">
        <v>81645831030</v>
      </c>
      <c r="P22" s="6"/>
      <c r="Q22" s="6">
        <f t="shared" si="1"/>
        <v>1084168970</v>
      </c>
    </row>
    <row r="23" spans="1:17" ht="24.75" thickBot="1" x14ac:dyDescent="0.6">
      <c r="C23" s="16"/>
      <c r="D23" s="16"/>
      <c r="E23" s="7">
        <f>SUM(E8:E22)</f>
        <v>218256427225</v>
      </c>
      <c r="F23" s="6"/>
      <c r="G23" s="7">
        <f>SUM(G8:G22)</f>
        <v>213688835745</v>
      </c>
      <c r="H23" s="6"/>
      <c r="I23" s="7">
        <f>SUM(I8:I22)</f>
        <v>4567591480</v>
      </c>
      <c r="J23" s="6"/>
      <c r="K23" s="6"/>
      <c r="L23" s="6"/>
      <c r="M23" s="7">
        <f>SUM(M8:M22)</f>
        <v>977299158340</v>
      </c>
      <c r="N23" s="6"/>
      <c r="O23" s="7">
        <f>SUM(O8:O22)</f>
        <v>1164971980436</v>
      </c>
      <c r="P23" s="6"/>
      <c r="Q23" s="7">
        <f>SUM(Q8:Q22)</f>
        <v>-187672822096</v>
      </c>
    </row>
    <row r="24" spans="1:17" ht="24.75" thickTop="1" x14ac:dyDescent="0.55000000000000004">
      <c r="E24" s="4"/>
      <c r="F24" s="4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55000000000000004">
      <c r="G25" s="3"/>
      <c r="I25" s="3"/>
      <c r="O25" s="3"/>
      <c r="Q25" s="3"/>
    </row>
    <row r="28" spans="1:17" x14ac:dyDescent="0.55000000000000004"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55000000000000004">
      <c r="G29" s="3"/>
      <c r="I29" s="3"/>
      <c r="O29" s="3"/>
      <c r="Q2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9"/>
  <sheetViews>
    <sheetView rightToLeft="1" topLeftCell="A61" workbookViewId="0">
      <selection activeCell="M75" sqref="M75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 x14ac:dyDescent="0.55000000000000004">
      <c r="A6" s="20" t="s">
        <v>3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H6" s="21" t="s">
        <v>154</v>
      </c>
      <c r="I6" s="21" t="s">
        <v>154</v>
      </c>
      <c r="J6" s="21" t="s">
        <v>154</v>
      </c>
      <c r="K6" s="21" t="s">
        <v>154</v>
      </c>
      <c r="M6" s="21" t="s">
        <v>155</v>
      </c>
      <c r="N6" s="21" t="s">
        <v>155</v>
      </c>
      <c r="O6" s="21" t="s">
        <v>155</v>
      </c>
      <c r="P6" s="21" t="s">
        <v>155</v>
      </c>
      <c r="Q6" s="21" t="s">
        <v>155</v>
      </c>
      <c r="R6" s="21" t="s">
        <v>155</v>
      </c>
      <c r="S6" s="21" t="s">
        <v>155</v>
      </c>
      <c r="T6" s="21" t="s">
        <v>155</v>
      </c>
      <c r="U6" s="21" t="s">
        <v>155</v>
      </c>
    </row>
    <row r="7" spans="1:21" ht="24.75" x14ac:dyDescent="0.55000000000000004">
      <c r="A7" s="21" t="s">
        <v>3</v>
      </c>
      <c r="C7" s="21" t="s">
        <v>180</v>
      </c>
      <c r="E7" s="21" t="s">
        <v>181</v>
      </c>
      <c r="G7" s="21" t="s">
        <v>182</v>
      </c>
      <c r="I7" s="21" t="s">
        <v>142</v>
      </c>
      <c r="K7" s="21" t="s">
        <v>183</v>
      </c>
      <c r="M7" s="21" t="s">
        <v>180</v>
      </c>
      <c r="O7" s="21" t="s">
        <v>181</v>
      </c>
      <c r="Q7" s="21" t="s">
        <v>182</v>
      </c>
      <c r="S7" s="21" t="s">
        <v>142</v>
      </c>
      <c r="U7" s="21" t="s">
        <v>183</v>
      </c>
    </row>
    <row r="8" spans="1:21" x14ac:dyDescent="0.55000000000000004">
      <c r="A8" s="1" t="s">
        <v>17</v>
      </c>
      <c r="C8" s="6">
        <v>0</v>
      </c>
      <c r="D8" s="6"/>
      <c r="E8" s="6">
        <v>-17363370693</v>
      </c>
      <c r="F8" s="6"/>
      <c r="G8" s="6">
        <v>2294325074</v>
      </c>
      <c r="H8" s="6"/>
      <c r="I8" s="6">
        <f>C8+E8+G8</f>
        <v>-15069045619</v>
      </c>
      <c r="J8" s="6"/>
      <c r="K8" s="8">
        <f>I8/$I$66</f>
        <v>1.4479323192665631E-2</v>
      </c>
      <c r="L8" s="6"/>
      <c r="M8" s="6">
        <v>0</v>
      </c>
      <c r="N8" s="6"/>
      <c r="O8" s="6">
        <v>36596242825</v>
      </c>
      <c r="P8" s="6"/>
      <c r="Q8" s="6">
        <v>3074685054</v>
      </c>
      <c r="R8" s="6"/>
      <c r="S8" s="6">
        <f>M8+O8+Q8</f>
        <v>39670927879</v>
      </c>
      <c r="U8" s="8">
        <f>S8/$S$66</f>
        <v>-1.7971667322534883</v>
      </c>
    </row>
    <row r="9" spans="1:21" x14ac:dyDescent="0.55000000000000004">
      <c r="A9" s="1" t="s">
        <v>18</v>
      </c>
      <c r="C9" s="6">
        <v>0</v>
      </c>
      <c r="D9" s="6"/>
      <c r="E9" s="6">
        <v>-143695518039</v>
      </c>
      <c r="F9" s="6"/>
      <c r="G9" s="6">
        <v>-1227651684</v>
      </c>
      <c r="H9" s="6"/>
      <c r="I9" s="6">
        <f t="shared" ref="I9:I65" si="0">C9+E9+G9</f>
        <v>-144923169723</v>
      </c>
      <c r="J9" s="6"/>
      <c r="K9" s="8">
        <f t="shared" ref="K9:K65" si="1">I9/$I$66</f>
        <v>0.13925164642670337</v>
      </c>
      <c r="L9" s="6"/>
      <c r="M9" s="6">
        <v>0</v>
      </c>
      <c r="N9" s="6"/>
      <c r="O9" s="6">
        <v>-151297796134</v>
      </c>
      <c r="P9" s="6"/>
      <c r="Q9" s="6">
        <v>-1227651684</v>
      </c>
      <c r="R9" s="6"/>
      <c r="S9" s="6">
        <f t="shared" ref="S9:S65" si="2">M9+O9+Q9</f>
        <v>-152525447818</v>
      </c>
      <c r="U9" s="8">
        <f t="shared" ref="U9:U65" si="3">S9/$S$66</f>
        <v>6.9096861428763914</v>
      </c>
    </row>
    <row r="10" spans="1:21" x14ac:dyDescent="0.55000000000000004">
      <c r="A10" s="1" t="s">
        <v>27</v>
      </c>
      <c r="C10" s="6">
        <v>0</v>
      </c>
      <c r="D10" s="6"/>
      <c r="E10" s="6">
        <v>12315280</v>
      </c>
      <c r="F10" s="6"/>
      <c r="G10" s="6">
        <v>0</v>
      </c>
      <c r="H10" s="6"/>
      <c r="I10" s="6">
        <f t="shared" si="0"/>
        <v>12315280</v>
      </c>
      <c r="J10" s="6"/>
      <c r="K10" s="8">
        <f t="shared" si="1"/>
        <v>-1.1833325337029838E-5</v>
      </c>
      <c r="L10" s="6"/>
      <c r="M10" s="6">
        <v>0</v>
      </c>
      <c r="N10" s="6"/>
      <c r="O10" s="6">
        <v>0</v>
      </c>
      <c r="P10" s="6"/>
      <c r="Q10" s="6">
        <v>0</v>
      </c>
      <c r="R10" s="6"/>
      <c r="S10" s="6">
        <f t="shared" si="2"/>
        <v>0</v>
      </c>
      <c r="U10" s="8">
        <f t="shared" si="3"/>
        <v>0</v>
      </c>
    </row>
    <row r="11" spans="1:21" x14ac:dyDescent="0.55000000000000004">
      <c r="A11" s="1" t="s">
        <v>175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8">
        <f t="shared" si="1"/>
        <v>0</v>
      </c>
      <c r="L11" s="6"/>
      <c r="M11" s="6">
        <v>0</v>
      </c>
      <c r="N11" s="6"/>
      <c r="O11" s="6">
        <v>0</v>
      </c>
      <c r="P11" s="6"/>
      <c r="Q11" s="6">
        <v>-1795693567</v>
      </c>
      <c r="R11" s="6"/>
      <c r="S11" s="6">
        <f t="shared" si="2"/>
        <v>-1795693567</v>
      </c>
      <c r="U11" s="8">
        <f t="shared" si="3"/>
        <v>8.1348254565084516E-2</v>
      </c>
    </row>
    <row r="12" spans="1:21" x14ac:dyDescent="0.55000000000000004">
      <c r="A12" s="1" t="s">
        <v>24</v>
      </c>
      <c r="C12" s="6">
        <v>0</v>
      </c>
      <c r="D12" s="6"/>
      <c r="E12" s="6">
        <v>1848930845</v>
      </c>
      <c r="F12" s="6"/>
      <c r="G12" s="6">
        <v>0</v>
      </c>
      <c r="H12" s="6"/>
      <c r="I12" s="6">
        <f t="shared" si="0"/>
        <v>1848930845</v>
      </c>
      <c r="J12" s="6"/>
      <c r="K12" s="8">
        <f t="shared" si="1"/>
        <v>-1.7765735098637212E-3</v>
      </c>
      <c r="L12" s="6"/>
      <c r="M12" s="6">
        <v>0</v>
      </c>
      <c r="N12" s="6"/>
      <c r="O12" s="6">
        <v>3546156196</v>
      </c>
      <c r="P12" s="6"/>
      <c r="Q12" s="6">
        <v>487463413</v>
      </c>
      <c r="R12" s="6"/>
      <c r="S12" s="6">
        <f t="shared" si="2"/>
        <v>4033619609</v>
      </c>
      <c r="U12" s="8">
        <f t="shared" si="3"/>
        <v>-0.18273046181250183</v>
      </c>
    </row>
    <row r="13" spans="1:21" x14ac:dyDescent="0.55000000000000004">
      <c r="A13" s="1" t="s">
        <v>176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8">
        <f t="shared" si="1"/>
        <v>0</v>
      </c>
      <c r="L13" s="6"/>
      <c r="M13" s="6">
        <v>0</v>
      </c>
      <c r="N13" s="6"/>
      <c r="O13" s="6">
        <v>0</v>
      </c>
      <c r="P13" s="6"/>
      <c r="Q13" s="6">
        <v>-43452052825</v>
      </c>
      <c r="R13" s="6"/>
      <c r="S13" s="6">
        <f t="shared" si="2"/>
        <v>-43452052825</v>
      </c>
      <c r="U13" s="8">
        <f t="shared" si="3"/>
        <v>1.9684587167558749</v>
      </c>
    </row>
    <row r="14" spans="1:21" x14ac:dyDescent="0.55000000000000004">
      <c r="A14" s="1" t="s">
        <v>25</v>
      </c>
      <c r="C14" s="6">
        <v>0</v>
      </c>
      <c r="D14" s="6"/>
      <c r="E14" s="6">
        <v>10665647407</v>
      </c>
      <c r="F14" s="6"/>
      <c r="G14" s="6">
        <v>0</v>
      </c>
      <c r="H14" s="6"/>
      <c r="I14" s="6">
        <f t="shared" si="0"/>
        <v>10665647407</v>
      </c>
      <c r="J14" s="6"/>
      <c r="K14" s="8">
        <f t="shared" si="1"/>
        <v>-1.0248250603890426E-2</v>
      </c>
      <c r="L14" s="6"/>
      <c r="M14" s="6">
        <v>0</v>
      </c>
      <c r="N14" s="6"/>
      <c r="O14" s="6">
        <v>235742646354</v>
      </c>
      <c r="P14" s="6"/>
      <c r="Q14" s="6">
        <v>-35688808</v>
      </c>
      <c r="R14" s="6"/>
      <c r="S14" s="6">
        <f t="shared" si="2"/>
        <v>235706957546</v>
      </c>
      <c r="U14" s="8">
        <f t="shared" si="3"/>
        <v>-10.677963065406235</v>
      </c>
    </row>
    <row r="15" spans="1:21" x14ac:dyDescent="0.55000000000000004">
      <c r="A15" s="1" t="s">
        <v>177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8">
        <f t="shared" si="1"/>
        <v>0</v>
      </c>
      <c r="L15" s="6"/>
      <c r="M15" s="6">
        <v>0</v>
      </c>
      <c r="N15" s="6"/>
      <c r="O15" s="6">
        <v>0</v>
      </c>
      <c r="P15" s="6"/>
      <c r="Q15" s="6">
        <v>-158319547722</v>
      </c>
      <c r="R15" s="6"/>
      <c r="S15" s="6">
        <f t="shared" si="2"/>
        <v>-158319547722</v>
      </c>
      <c r="U15" s="8">
        <f t="shared" si="3"/>
        <v>7.1721696326143283</v>
      </c>
    </row>
    <row r="16" spans="1:21" x14ac:dyDescent="0.55000000000000004">
      <c r="A16" s="1" t="s">
        <v>53</v>
      </c>
      <c r="C16" s="6">
        <v>0</v>
      </c>
      <c r="D16" s="6"/>
      <c r="E16" s="6">
        <v>-57464159379</v>
      </c>
      <c r="F16" s="6"/>
      <c r="G16" s="6">
        <v>0</v>
      </c>
      <c r="H16" s="6"/>
      <c r="I16" s="6">
        <f t="shared" si="0"/>
        <v>-57464159379</v>
      </c>
      <c r="J16" s="6"/>
      <c r="K16" s="8">
        <f t="shared" si="1"/>
        <v>5.5215317325358539E-2</v>
      </c>
      <c r="L16" s="6"/>
      <c r="M16" s="6">
        <v>0</v>
      </c>
      <c r="N16" s="6"/>
      <c r="O16" s="6">
        <v>-68009681631</v>
      </c>
      <c r="P16" s="6"/>
      <c r="Q16" s="6">
        <v>132179600</v>
      </c>
      <c r="R16" s="6"/>
      <c r="S16" s="6">
        <f t="shared" si="2"/>
        <v>-67877502031</v>
      </c>
      <c r="U16" s="8">
        <f t="shared" si="3"/>
        <v>3.0749769425775466</v>
      </c>
    </row>
    <row r="17" spans="1:21" x14ac:dyDescent="0.55000000000000004">
      <c r="A17" s="1" t="s">
        <v>45</v>
      </c>
      <c r="C17" s="6">
        <v>0</v>
      </c>
      <c r="D17" s="6"/>
      <c r="E17" s="6">
        <v>-9873871199</v>
      </c>
      <c r="F17" s="6"/>
      <c r="G17" s="6">
        <v>0</v>
      </c>
      <c r="H17" s="6"/>
      <c r="I17" s="6">
        <f t="shared" si="0"/>
        <v>-9873871199</v>
      </c>
      <c r="J17" s="6"/>
      <c r="K17" s="8">
        <f t="shared" si="1"/>
        <v>9.4874603122053168E-3</v>
      </c>
      <c r="L17" s="6"/>
      <c r="M17" s="6">
        <v>0</v>
      </c>
      <c r="N17" s="6"/>
      <c r="O17" s="6">
        <v>-29583193879</v>
      </c>
      <c r="P17" s="6"/>
      <c r="Q17" s="6">
        <v>113918181</v>
      </c>
      <c r="R17" s="6"/>
      <c r="S17" s="6">
        <f t="shared" si="2"/>
        <v>-29469275698</v>
      </c>
      <c r="U17" s="8">
        <f t="shared" si="3"/>
        <v>1.3350129361629341</v>
      </c>
    </row>
    <row r="18" spans="1:21" x14ac:dyDescent="0.55000000000000004">
      <c r="A18" s="1" t="s">
        <v>29</v>
      </c>
      <c r="C18" s="6">
        <v>0</v>
      </c>
      <c r="D18" s="6"/>
      <c r="E18" s="6">
        <v>-2642144858</v>
      </c>
      <c r="F18" s="6"/>
      <c r="G18" s="6">
        <v>0</v>
      </c>
      <c r="H18" s="6"/>
      <c r="I18" s="6">
        <f t="shared" si="0"/>
        <v>-2642144858</v>
      </c>
      <c r="J18" s="6"/>
      <c r="K18" s="8">
        <f t="shared" si="1"/>
        <v>2.5387453384961207E-3</v>
      </c>
      <c r="L18" s="6"/>
      <c r="M18" s="6">
        <v>0</v>
      </c>
      <c r="N18" s="6"/>
      <c r="O18" s="6">
        <v>10609670486</v>
      </c>
      <c r="P18" s="6"/>
      <c r="Q18" s="6">
        <v>6585889448</v>
      </c>
      <c r="R18" s="6"/>
      <c r="S18" s="6">
        <f t="shared" si="2"/>
        <v>17195559934</v>
      </c>
      <c r="U18" s="8">
        <f t="shared" si="3"/>
        <v>-0.77899081035144113</v>
      </c>
    </row>
    <row r="19" spans="1:21" x14ac:dyDescent="0.55000000000000004">
      <c r="A19" s="1" t="s">
        <v>58</v>
      </c>
      <c r="C19" s="6">
        <v>0</v>
      </c>
      <c r="D19" s="6"/>
      <c r="E19" s="6">
        <v>-4870845000</v>
      </c>
      <c r="F19" s="6"/>
      <c r="G19" s="6">
        <v>0</v>
      </c>
      <c r="H19" s="6"/>
      <c r="I19" s="6">
        <f t="shared" si="0"/>
        <v>-4870845000</v>
      </c>
      <c r="J19" s="6"/>
      <c r="K19" s="8">
        <f t="shared" si="1"/>
        <v>4.6802259917147725E-3</v>
      </c>
      <c r="L19" s="6"/>
      <c r="M19" s="6">
        <v>1469798658</v>
      </c>
      <c r="N19" s="6"/>
      <c r="O19" s="6">
        <v>-20775645000</v>
      </c>
      <c r="P19" s="6"/>
      <c r="Q19" s="6">
        <v>0</v>
      </c>
      <c r="R19" s="6"/>
      <c r="S19" s="6">
        <f t="shared" si="2"/>
        <v>-19305846342</v>
      </c>
      <c r="U19" s="8">
        <f t="shared" si="3"/>
        <v>0.8745907050539774</v>
      </c>
    </row>
    <row r="20" spans="1:21" x14ac:dyDescent="0.55000000000000004">
      <c r="A20" s="1" t="s">
        <v>48</v>
      </c>
      <c r="C20" s="6">
        <v>0</v>
      </c>
      <c r="D20" s="6"/>
      <c r="E20" s="6">
        <v>-34195320000</v>
      </c>
      <c r="F20" s="6"/>
      <c r="G20" s="6">
        <v>0</v>
      </c>
      <c r="H20" s="6"/>
      <c r="I20" s="6">
        <f t="shared" si="0"/>
        <v>-34195320000</v>
      </c>
      <c r="J20" s="6"/>
      <c r="K20" s="8">
        <f t="shared" si="1"/>
        <v>3.2857096758160849E-2</v>
      </c>
      <c r="L20" s="6"/>
      <c r="M20" s="6">
        <v>11758389262</v>
      </c>
      <c r="N20" s="6"/>
      <c r="O20" s="6">
        <v>-28827450000</v>
      </c>
      <c r="P20" s="6"/>
      <c r="Q20" s="6">
        <v>0</v>
      </c>
      <c r="R20" s="6"/>
      <c r="S20" s="6">
        <f t="shared" si="2"/>
        <v>-17069060738</v>
      </c>
      <c r="U20" s="8">
        <f t="shared" si="3"/>
        <v>0.77326016176662804</v>
      </c>
    </row>
    <row r="21" spans="1:21" x14ac:dyDescent="0.55000000000000004">
      <c r="A21" s="1" t="s">
        <v>62</v>
      </c>
      <c r="C21" s="6">
        <v>0</v>
      </c>
      <c r="D21" s="6"/>
      <c r="E21" s="6">
        <v>-8336900774</v>
      </c>
      <c r="F21" s="6"/>
      <c r="G21" s="6">
        <v>0</v>
      </c>
      <c r="H21" s="6"/>
      <c r="I21" s="6">
        <f t="shared" si="0"/>
        <v>-8336900774</v>
      </c>
      <c r="J21" s="6"/>
      <c r="K21" s="8">
        <f t="shared" si="1"/>
        <v>8.0106387480656446E-3</v>
      </c>
      <c r="L21" s="6"/>
      <c r="M21" s="6">
        <v>1279403840</v>
      </c>
      <c r="N21" s="6"/>
      <c r="O21" s="6">
        <v>-8852569297</v>
      </c>
      <c r="P21" s="6"/>
      <c r="Q21" s="6">
        <v>0</v>
      </c>
      <c r="R21" s="6"/>
      <c r="S21" s="6">
        <f t="shared" si="2"/>
        <v>-7573165457</v>
      </c>
      <c r="U21" s="8">
        <f t="shared" si="3"/>
        <v>0.34307846437784817</v>
      </c>
    </row>
    <row r="22" spans="1:21" x14ac:dyDescent="0.55000000000000004">
      <c r="A22" s="1" t="s">
        <v>68</v>
      </c>
      <c r="C22" s="6">
        <v>0</v>
      </c>
      <c r="D22" s="6"/>
      <c r="E22" s="6">
        <v>1119646189</v>
      </c>
      <c r="F22" s="6"/>
      <c r="G22" s="6">
        <v>0</v>
      </c>
      <c r="H22" s="6"/>
      <c r="I22" s="6">
        <f t="shared" si="0"/>
        <v>1119646189</v>
      </c>
      <c r="J22" s="6"/>
      <c r="K22" s="8">
        <f t="shared" si="1"/>
        <v>-1.0758291826740926E-3</v>
      </c>
      <c r="L22" s="6"/>
      <c r="M22" s="6">
        <v>0</v>
      </c>
      <c r="N22" s="6"/>
      <c r="O22" s="6">
        <v>1119646189</v>
      </c>
      <c r="P22" s="6"/>
      <c r="Q22" s="6">
        <v>0</v>
      </c>
      <c r="R22" s="6"/>
      <c r="S22" s="6">
        <f t="shared" si="2"/>
        <v>1119646189</v>
      </c>
      <c r="U22" s="8">
        <f t="shared" si="3"/>
        <v>-5.0722052403275514E-2</v>
      </c>
    </row>
    <row r="23" spans="1:21" x14ac:dyDescent="0.55000000000000004">
      <c r="A23" s="1" t="s">
        <v>60</v>
      </c>
      <c r="C23" s="6">
        <v>0</v>
      </c>
      <c r="D23" s="6"/>
      <c r="E23" s="6">
        <v>-172299591959</v>
      </c>
      <c r="F23" s="6"/>
      <c r="G23" s="6">
        <v>0</v>
      </c>
      <c r="H23" s="6"/>
      <c r="I23" s="6">
        <f t="shared" si="0"/>
        <v>-172299591959</v>
      </c>
      <c r="J23" s="6"/>
      <c r="K23" s="8">
        <f t="shared" si="1"/>
        <v>0.16555670086984114</v>
      </c>
      <c r="L23" s="6"/>
      <c r="M23" s="6">
        <v>0</v>
      </c>
      <c r="N23" s="6"/>
      <c r="O23" s="6">
        <v>128288283144</v>
      </c>
      <c r="P23" s="6"/>
      <c r="Q23" s="6">
        <v>0</v>
      </c>
      <c r="R23" s="6"/>
      <c r="S23" s="6">
        <f t="shared" si="2"/>
        <v>128288283144</v>
      </c>
      <c r="U23" s="8">
        <f t="shared" si="3"/>
        <v>-5.8116975561430815</v>
      </c>
    </row>
    <row r="24" spans="1:21" x14ac:dyDescent="0.55000000000000004">
      <c r="A24" s="1" t="s">
        <v>19</v>
      </c>
      <c r="C24" s="6">
        <v>0</v>
      </c>
      <c r="D24" s="6"/>
      <c r="E24" s="6">
        <v>-34541978972</v>
      </c>
      <c r="F24" s="6"/>
      <c r="G24" s="6">
        <v>0</v>
      </c>
      <c r="H24" s="6"/>
      <c r="I24" s="6">
        <f t="shared" si="0"/>
        <v>-34541978972</v>
      </c>
      <c r="J24" s="6"/>
      <c r="K24" s="8">
        <f t="shared" si="1"/>
        <v>3.3190189338814825E-2</v>
      </c>
      <c r="L24" s="6"/>
      <c r="M24" s="6">
        <v>0</v>
      </c>
      <c r="N24" s="6"/>
      <c r="O24" s="6">
        <v>102300398223</v>
      </c>
      <c r="P24" s="6"/>
      <c r="Q24" s="6">
        <v>0</v>
      </c>
      <c r="R24" s="6"/>
      <c r="S24" s="6">
        <f t="shared" si="2"/>
        <v>102300398223</v>
      </c>
      <c r="U24" s="8">
        <f t="shared" si="3"/>
        <v>-4.6343980897906309</v>
      </c>
    </row>
    <row r="25" spans="1:21" x14ac:dyDescent="0.55000000000000004">
      <c r="A25" s="1" t="s">
        <v>49</v>
      </c>
      <c r="C25" s="6">
        <v>0</v>
      </c>
      <c r="D25" s="6"/>
      <c r="E25" s="6">
        <v>18425765164</v>
      </c>
      <c r="F25" s="6"/>
      <c r="G25" s="6">
        <v>0</v>
      </c>
      <c r="H25" s="6"/>
      <c r="I25" s="6">
        <f t="shared" si="0"/>
        <v>18425765164</v>
      </c>
      <c r="J25" s="6"/>
      <c r="K25" s="8">
        <f t="shared" si="1"/>
        <v>-1.7704678559425605E-2</v>
      </c>
      <c r="L25" s="6"/>
      <c r="M25" s="6">
        <v>0</v>
      </c>
      <c r="N25" s="6"/>
      <c r="O25" s="6">
        <v>79184726537</v>
      </c>
      <c r="P25" s="6"/>
      <c r="Q25" s="6">
        <v>0</v>
      </c>
      <c r="R25" s="6"/>
      <c r="S25" s="6">
        <f t="shared" si="2"/>
        <v>79184726537</v>
      </c>
      <c r="U25" s="8">
        <f t="shared" si="3"/>
        <v>-3.5872152188862185</v>
      </c>
    </row>
    <row r="26" spans="1:21" x14ac:dyDescent="0.55000000000000004">
      <c r="A26" s="1" t="s">
        <v>21</v>
      </c>
      <c r="C26" s="6">
        <v>0</v>
      </c>
      <c r="D26" s="6"/>
      <c r="E26" s="6">
        <v>-124846565719</v>
      </c>
      <c r="F26" s="6"/>
      <c r="G26" s="6">
        <v>0</v>
      </c>
      <c r="H26" s="6"/>
      <c r="I26" s="6">
        <f t="shared" si="0"/>
        <v>-124846565719</v>
      </c>
      <c r="J26" s="6"/>
      <c r="K26" s="8">
        <f t="shared" si="1"/>
        <v>0.11996073409324055</v>
      </c>
      <c r="L26" s="6"/>
      <c r="M26" s="6">
        <v>0</v>
      </c>
      <c r="N26" s="6"/>
      <c r="O26" s="6">
        <v>17127297866</v>
      </c>
      <c r="P26" s="6"/>
      <c r="Q26" s="6">
        <v>0</v>
      </c>
      <c r="R26" s="6"/>
      <c r="S26" s="6">
        <f t="shared" si="2"/>
        <v>17127297866</v>
      </c>
      <c r="U26" s="8">
        <f t="shared" si="3"/>
        <v>-0.77589841185603403</v>
      </c>
    </row>
    <row r="27" spans="1:21" x14ac:dyDescent="0.55000000000000004">
      <c r="A27" s="1" t="s">
        <v>34</v>
      </c>
      <c r="C27" s="6">
        <v>0</v>
      </c>
      <c r="D27" s="6"/>
      <c r="E27" s="6">
        <v>-1860038526</v>
      </c>
      <c r="F27" s="6"/>
      <c r="G27" s="6">
        <v>0</v>
      </c>
      <c r="H27" s="6"/>
      <c r="I27" s="6">
        <f t="shared" si="0"/>
        <v>-1860038526</v>
      </c>
      <c r="J27" s="6"/>
      <c r="K27" s="8">
        <f t="shared" si="1"/>
        <v>1.7872464952130552E-3</v>
      </c>
      <c r="L27" s="6"/>
      <c r="M27" s="6">
        <v>0</v>
      </c>
      <c r="N27" s="6"/>
      <c r="O27" s="6">
        <v>6316380830</v>
      </c>
      <c r="P27" s="6"/>
      <c r="Q27" s="6">
        <v>0</v>
      </c>
      <c r="R27" s="6"/>
      <c r="S27" s="6">
        <f t="shared" si="2"/>
        <v>6316380830</v>
      </c>
      <c r="U27" s="8">
        <f t="shared" si="3"/>
        <v>-0.28614378596192847</v>
      </c>
    </row>
    <row r="28" spans="1:21" x14ac:dyDescent="0.55000000000000004">
      <c r="A28" s="1" t="s">
        <v>37</v>
      </c>
      <c r="C28" s="6">
        <v>0</v>
      </c>
      <c r="D28" s="6"/>
      <c r="E28" s="6">
        <v>-13252577366</v>
      </c>
      <c r="F28" s="6"/>
      <c r="G28" s="6">
        <v>0</v>
      </c>
      <c r="H28" s="6"/>
      <c r="I28" s="6">
        <f t="shared" si="0"/>
        <v>-13252577366</v>
      </c>
      <c r="J28" s="6"/>
      <c r="K28" s="8">
        <f t="shared" si="1"/>
        <v>1.273394186133291E-2</v>
      </c>
      <c r="L28" s="6"/>
      <c r="M28" s="6">
        <v>0</v>
      </c>
      <c r="N28" s="6"/>
      <c r="O28" s="6">
        <v>-26062676780</v>
      </c>
      <c r="P28" s="6"/>
      <c r="Q28" s="6">
        <v>0</v>
      </c>
      <c r="R28" s="6"/>
      <c r="S28" s="6">
        <f t="shared" si="2"/>
        <v>-26062676780</v>
      </c>
      <c r="U28" s="8">
        <f t="shared" si="3"/>
        <v>1.1806876765109875</v>
      </c>
    </row>
    <row r="29" spans="1:21" x14ac:dyDescent="0.55000000000000004">
      <c r="A29" s="1" t="s">
        <v>43</v>
      </c>
      <c r="C29" s="6">
        <v>0</v>
      </c>
      <c r="D29" s="6"/>
      <c r="E29" s="6">
        <v>-6099691279</v>
      </c>
      <c r="F29" s="6"/>
      <c r="G29" s="6">
        <v>0</v>
      </c>
      <c r="H29" s="6"/>
      <c r="I29" s="6">
        <f t="shared" si="0"/>
        <v>-6099691279</v>
      </c>
      <c r="J29" s="6"/>
      <c r="K29" s="8">
        <f t="shared" si="1"/>
        <v>5.8609817527373017E-3</v>
      </c>
      <c r="L29" s="6"/>
      <c r="M29" s="6">
        <v>0</v>
      </c>
      <c r="N29" s="6"/>
      <c r="O29" s="6">
        <v>4664469802</v>
      </c>
      <c r="P29" s="6"/>
      <c r="Q29" s="6">
        <v>0</v>
      </c>
      <c r="R29" s="6"/>
      <c r="S29" s="6">
        <f t="shared" si="2"/>
        <v>4664469802</v>
      </c>
      <c r="U29" s="8">
        <f t="shared" si="3"/>
        <v>-0.21130914752797875</v>
      </c>
    </row>
    <row r="30" spans="1:21" x14ac:dyDescent="0.55000000000000004">
      <c r="A30" s="1" t="s">
        <v>56</v>
      </c>
      <c r="C30" s="6">
        <v>0</v>
      </c>
      <c r="D30" s="6"/>
      <c r="E30" s="6">
        <v>-47172542599</v>
      </c>
      <c r="F30" s="6"/>
      <c r="G30" s="6">
        <v>0</v>
      </c>
      <c r="H30" s="6"/>
      <c r="I30" s="6">
        <f t="shared" si="0"/>
        <v>-47172542599</v>
      </c>
      <c r="J30" s="6"/>
      <c r="K30" s="8">
        <f t="shared" si="1"/>
        <v>4.5326459775893529E-2</v>
      </c>
      <c r="L30" s="6"/>
      <c r="M30" s="6">
        <v>0</v>
      </c>
      <c r="N30" s="6"/>
      <c r="O30" s="6">
        <v>-62896723465</v>
      </c>
      <c r="P30" s="6"/>
      <c r="Q30" s="6">
        <v>0</v>
      </c>
      <c r="R30" s="6"/>
      <c r="S30" s="6">
        <f t="shared" si="2"/>
        <v>-62896723465</v>
      </c>
      <c r="U30" s="8">
        <f t="shared" si="3"/>
        <v>2.8493384204124315</v>
      </c>
    </row>
    <row r="31" spans="1:21" x14ac:dyDescent="0.55000000000000004">
      <c r="A31" s="1" t="s">
        <v>33</v>
      </c>
      <c r="C31" s="6">
        <v>0</v>
      </c>
      <c r="D31" s="6"/>
      <c r="E31" s="6">
        <v>-33553163700</v>
      </c>
      <c r="F31" s="6"/>
      <c r="G31" s="6">
        <v>0</v>
      </c>
      <c r="H31" s="6"/>
      <c r="I31" s="6">
        <f t="shared" si="0"/>
        <v>-33553163700</v>
      </c>
      <c r="J31" s="6"/>
      <c r="K31" s="8">
        <f t="shared" si="1"/>
        <v>3.2240071045783761E-2</v>
      </c>
      <c r="L31" s="6"/>
      <c r="M31" s="6">
        <v>0</v>
      </c>
      <c r="N31" s="6"/>
      <c r="O31" s="6">
        <v>4954345200</v>
      </c>
      <c r="P31" s="6"/>
      <c r="Q31" s="6">
        <v>0</v>
      </c>
      <c r="R31" s="6"/>
      <c r="S31" s="6">
        <f t="shared" si="2"/>
        <v>4954345200</v>
      </c>
      <c r="U31" s="8">
        <f t="shared" si="3"/>
        <v>-0.22444104157828426</v>
      </c>
    </row>
    <row r="32" spans="1:21" x14ac:dyDescent="0.55000000000000004">
      <c r="A32" s="1" t="s">
        <v>63</v>
      </c>
      <c r="C32" s="6">
        <v>0</v>
      </c>
      <c r="D32" s="6"/>
      <c r="E32" s="6">
        <v>-13248837616</v>
      </c>
      <c r="F32" s="6"/>
      <c r="G32" s="6">
        <v>0</v>
      </c>
      <c r="H32" s="6"/>
      <c r="I32" s="6">
        <f t="shared" si="0"/>
        <v>-13248837616</v>
      </c>
      <c r="J32" s="6"/>
      <c r="K32" s="8">
        <f t="shared" si="1"/>
        <v>1.2730348465289202E-2</v>
      </c>
      <c r="L32" s="6"/>
      <c r="M32" s="6">
        <v>0</v>
      </c>
      <c r="N32" s="6"/>
      <c r="O32" s="6">
        <v>14516117737</v>
      </c>
      <c r="P32" s="6"/>
      <c r="Q32" s="6">
        <v>0</v>
      </c>
      <c r="R32" s="6"/>
      <c r="S32" s="6">
        <f t="shared" si="2"/>
        <v>14516117737</v>
      </c>
      <c r="U32" s="8">
        <f t="shared" si="3"/>
        <v>-0.65760710104844666</v>
      </c>
    </row>
    <row r="33" spans="1:21" x14ac:dyDescent="0.55000000000000004">
      <c r="A33" s="1" t="s">
        <v>20</v>
      </c>
      <c r="C33" s="6">
        <v>0</v>
      </c>
      <c r="D33" s="6"/>
      <c r="E33" s="6">
        <v>-7602950241</v>
      </c>
      <c r="F33" s="6"/>
      <c r="G33" s="6">
        <v>0</v>
      </c>
      <c r="H33" s="6"/>
      <c r="I33" s="6">
        <f t="shared" si="0"/>
        <v>-7602950241</v>
      </c>
      <c r="J33" s="6"/>
      <c r="K33" s="8">
        <f t="shared" si="1"/>
        <v>7.3054111415251956E-3</v>
      </c>
      <c r="L33" s="6"/>
      <c r="M33" s="6">
        <v>0</v>
      </c>
      <c r="N33" s="6"/>
      <c r="O33" s="6">
        <v>3542593302</v>
      </c>
      <c r="P33" s="6"/>
      <c r="Q33" s="6">
        <v>0</v>
      </c>
      <c r="R33" s="6"/>
      <c r="S33" s="6">
        <f t="shared" si="2"/>
        <v>3542593302</v>
      </c>
      <c r="U33" s="8">
        <f t="shared" si="3"/>
        <v>-0.16048605789300538</v>
      </c>
    </row>
    <row r="34" spans="1:21" x14ac:dyDescent="0.55000000000000004">
      <c r="A34" s="1" t="s">
        <v>64</v>
      </c>
      <c r="C34" s="6">
        <v>0</v>
      </c>
      <c r="D34" s="6"/>
      <c r="E34" s="6">
        <v>-7649744707</v>
      </c>
      <c r="F34" s="6"/>
      <c r="G34" s="6">
        <v>0</v>
      </c>
      <c r="H34" s="6"/>
      <c r="I34" s="6">
        <f t="shared" si="0"/>
        <v>-7649744707</v>
      </c>
      <c r="J34" s="6"/>
      <c r="K34" s="8">
        <f t="shared" si="1"/>
        <v>7.3503743206125233E-3</v>
      </c>
      <c r="L34" s="6"/>
      <c r="M34" s="6">
        <v>0</v>
      </c>
      <c r="N34" s="6"/>
      <c r="O34" s="6">
        <v>-9702115238</v>
      </c>
      <c r="P34" s="6"/>
      <c r="Q34" s="6">
        <v>0</v>
      </c>
      <c r="R34" s="6"/>
      <c r="S34" s="6">
        <f t="shared" si="2"/>
        <v>-9702115238</v>
      </c>
      <c r="U34" s="8">
        <f t="shared" si="3"/>
        <v>0.43952384454948018</v>
      </c>
    </row>
    <row r="35" spans="1:21" x14ac:dyDescent="0.55000000000000004">
      <c r="A35" s="1" t="s">
        <v>69</v>
      </c>
      <c r="C35" s="6">
        <v>0</v>
      </c>
      <c r="D35" s="6"/>
      <c r="E35" s="6">
        <v>27148220040</v>
      </c>
      <c r="F35" s="6"/>
      <c r="G35" s="6">
        <v>0</v>
      </c>
      <c r="H35" s="6"/>
      <c r="I35" s="6">
        <f t="shared" si="0"/>
        <v>27148220040</v>
      </c>
      <c r="J35" s="6"/>
      <c r="K35" s="8">
        <f t="shared" si="1"/>
        <v>-2.6085782869296775E-2</v>
      </c>
      <c r="L35" s="6"/>
      <c r="M35" s="6">
        <v>0</v>
      </c>
      <c r="N35" s="6"/>
      <c r="O35" s="6">
        <v>27148220040</v>
      </c>
      <c r="P35" s="6"/>
      <c r="Q35" s="6">
        <v>0</v>
      </c>
      <c r="R35" s="6"/>
      <c r="S35" s="6">
        <f t="shared" si="2"/>
        <v>27148220040</v>
      </c>
      <c r="U35" s="8">
        <f t="shared" si="3"/>
        <v>-1.2298648028752719</v>
      </c>
    </row>
    <row r="36" spans="1:21" x14ac:dyDescent="0.55000000000000004">
      <c r="A36" s="1" t="s">
        <v>67</v>
      </c>
      <c r="C36" s="6">
        <v>0</v>
      </c>
      <c r="D36" s="6"/>
      <c r="E36" s="6">
        <v>532575380</v>
      </c>
      <c r="F36" s="6"/>
      <c r="G36" s="6">
        <v>0</v>
      </c>
      <c r="H36" s="6"/>
      <c r="I36" s="6">
        <f t="shared" si="0"/>
        <v>532575380</v>
      </c>
      <c r="J36" s="6"/>
      <c r="K36" s="8">
        <f t="shared" si="1"/>
        <v>-5.1173320769258145E-4</v>
      </c>
      <c r="L36" s="6"/>
      <c r="M36" s="6">
        <v>0</v>
      </c>
      <c r="N36" s="6"/>
      <c r="O36" s="6">
        <v>532575380</v>
      </c>
      <c r="P36" s="6"/>
      <c r="Q36" s="6">
        <v>0</v>
      </c>
      <c r="R36" s="6"/>
      <c r="S36" s="6">
        <f t="shared" si="2"/>
        <v>532575380</v>
      </c>
      <c r="U36" s="8">
        <f t="shared" si="3"/>
        <v>-2.4126654114886976E-2</v>
      </c>
    </row>
    <row r="37" spans="1:21" x14ac:dyDescent="0.55000000000000004">
      <c r="A37" s="1" t="s">
        <v>23</v>
      </c>
      <c r="C37" s="6">
        <v>0</v>
      </c>
      <c r="D37" s="6"/>
      <c r="E37" s="6">
        <v>-29542070118</v>
      </c>
      <c r="F37" s="6"/>
      <c r="G37" s="6">
        <v>0</v>
      </c>
      <c r="H37" s="6"/>
      <c r="I37" s="6">
        <f t="shared" si="0"/>
        <v>-29542070118</v>
      </c>
      <c r="J37" s="6"/>
      <c r="K37" s="8">
        <f t="shared" si="1"/>
        <v>2.8385950366994615E-2</v>
      </c>
      <c r="L37" s="6"/>
      <c r="M37" s="6">
        <v>0</v>
      </c>
      <c r="N37" s="6"/>
      <c r="O37" s="6">
        <v>-92949440131</v>
      </c>
      <c r="P37" s="6"/>
      <c r="Q37" s="6">
        <v>0</v>
      </c>
      <c r="R37" s="6"/>
      <c r="S37" s="6">
        <f t="shared" si="2"/>
        <v>-92949440131</v>
      </c>
      <c r="U37" s="8">
        <f t="shared" si="3"/>
        <v>4.2107823163230558</v>
      </c>
    </row>
    <row r="38" spans="1:21" x14ac:dyDescent="0.55000000000000004">
      <c r="A38" s="1" t="s">
        <v>36</v>
      </c>
      <c r="C38" s="6">
        <v>0</v>
      </c>
      <c r="D38" s="6"/>
      <c r="E38" s="6">
        <v>-2457974273</v>
      </c>
      <c r="F38" s="6"/>
      <c r="G38" s="6">
        <v>0</v>
      </c>
      <c r="H38" s="6"/>
      <c r="I38" s="6">
        <f t="shared" si="0"/>
        <v>-2457974273</v>
      </c>
      <c r="J38" s="6"/>
      <c r="K38" s="8">
        <f t="shared" si="1"/>
        <v>2.3617822122159134E-3</v>
      </c>
      <c r="L38" s="6"/>
      <c r="M38" s="6">
        <v>0</v>
      </c>
      <c r="N38" s="6"/>
      <c r="O38" s="6">
        <v>-1353666990</v>
      </c>
      <c r="P38" s="6"/>
      <c r="Q38" s="6">
        <v>0</v>
      </c>
      <c r="R38" s="6"/>
      <c r="S38" s="6">
        <f t="shared" si="2"/>
        <v>-1353666990</v>
      </c>
      <c r="U38" s="8">
        <f t="shared" si="3"/>
        <v>6.1323629444662214E-2</v>
      </c>
    </row>
    <row r="39" spans="1:21" x14ac:dyDescent="0.55000000000000004">
      <c r="A39" s="1" t="s">
        <v>32</v>
      </c>
      <c r="C39" s="6">
        <v>0</v>
      </c>
      <c r="D39" s="6"/>
      <c r="E39" s="6">
        <v>-28694669771</v>
      </c>
      <c r="F39" s="6"/>
      <c r="G39" s="6">
        <v>0</v>
      </c>
      <c r="H39" s="6"/>
      <c r="I39" s="6">
        <f t="shared" si="0"/>
        <v>-28694669771</v>
      </c>
      <c r="J39" s="6"/>
      <c r="K39" s="8">
        <f t="shared" si="1"/>
        <v>2.7571712769736335E-2</v>
      </c>
      <c r="L39" s="6"/>
      <c r="M39" s="6">
        <v>0</v>
      </c>
      <c r="N39" s="6"/>
      <c r="O39" s="6">
        <v>-28694669771</v>
      </c>
      <c r="P39" s="6"/>
      <c r="Q39" s="6">
        <v>0</v>
      </c>
      <c r="R39" s="6"/>
      <c r="S39" s="6">
        <f t="shared" si="2"/>
        <v>-28694669771</v>
      </c>
      <c r="U39" s="8">
        <f t="shared" si="3"/>
        <v>1.2999218486326201</v>
      </c>
    </row>
    <row r="40" spans="1:21" x14ac:dyDescent="0.55000000000000004">
      <c r="A40" s="1" t="s">
        <v>44</v>
      </c>
      <c r="C40" s="6">
        <v>0</v>
      </c>
      <c r="D40" s="6"/>
      <c r="E40" s="6">
        <v>-5539676891</v>
      </c>
      <c r="F40" s="6"/>
      <c r="G40" s="6">
        <v>0</v>
      </c>
      <c r="H40" s="6"/>
      <c r="I40" s="6">
        <f t="shared" si="0"/>
        <v>-5539676891</v>
      </c>
      <c r="J40" s="6"/>
      <c r="K40" s="8">
        <f t="shared" si="1"/>
        <v>5.3228833541120448E-3</v>
      </c>
      <c r="L40" s="6"/>
      <c r="M40" s="6">
        <v>0</v>
      </c>
      <c r="N40" s="6"/>
      <c r="O40" s="6">
        <v>-6969726379</v>
      </c>
      <c r="P40" s="6"/>
      <c r="Q40" s="6">
        <v>0</v>
      </c>
      <c r="R40" s="6"/>
      <c r="S40" s="6">
        <f t="shared" si="2"/>
        <v>-6969726379</v>
      </c>
      <c r="U40" s="8">
        <f t="shared" si="3"/>
        <v>0.31574155309533208</v>
      </c>
    </row>
    <row r="41" spans="1:21" x14ac:dyDescent="0.55000000000000004">
      <c r="A41" s="1" t="s">
        <v>35</v>
      </c>
      <c r="C41" s="6">
        <v>0</v>
      </c>
      <c r="D41" s="6"/>
      <c r="E41" s="6">
        <v>-1401610500</v>
      </c>
      <c r="F41" s="6"/>
      <c r="G41" s="6">
        <v>0</v>
      </c>
      <c r="H41" s="6"/>
      <c r="I41" s="6">
        <f t="shared" si="0"/>
        <v>-1401610500</v>
      </c>
      <c r="J41" s="6"/>
      <c r="K41" s="8">
        <f t="shared" si="1"/>
        <v>1.346758907819965E-3</v>
      </c>
      <c r="L41" s="6"/>
      <c r="M41" s="6">
        <v>0</v>
      </c>
      <c r="N41" s="6"/>
      <c r="O41" s="6">
        <v>-5934478500</v>
      </c>
      <c r="P41" s="6"/>
      <c r="Q41" s="6">
        <v>0</v>
      </c>
      <c r="R41" s="6"/>
      <c r="S41" s="6">
        <f t="shared" si="2"/>
        <v>-5934478500</v>
      </c>
      <c r="U41" s="8">
        <f t="shared" si="3"/>
        <v>0.26884290092743918</v>
      </c>
    </row>
    <row r="42" spans="1:21" x14ac:dyDescent="0.55000000000000004">
      <c r="A42" s="1" t="s">
        <v>50</v>
      </c>
      <c r="C42" s="6">
        <v>0</v>
      </c>
      <c r="D42" s="6"/>
      <c r="E42" s="6">
        <v>2113767900</v>
      </c>
      <c r="F42" s="6"/>
      <c r="G42" s="6">
        <v>0</v>
      </c>
      <c r="H42" s="6"/>
      <c r="I42" s="6">
        <f t="shared" si="0"/>
        <v>2113767900</v>
      </c>
      <c r="J42" s="6"/>
      <c r="K42" s="8">
        <f t="shared" si="1"/>
        <v>-2.0310462488607934E-3</v>
      </c>
      <c r="L42" s="6"/>
      <c r="M42" s="6">
        <v>0</v>
      </c>
      <c r="N42" s="6"/>
      <c r="O42" s="6">
        <v>8642962082</v>
      </c>
      <c r="P42" s="6"/>
      <c r="Q42" s="6">
        <v>0</v>
      </c>
      <c r="R42" s="6"/>
      <c r="S42" s="6">
        <f t="shared" si="2"/>
        <v>8642962082</v>
      </c>
      <c r="U42" s="8">
        <f t="shared" si="3"/>
        <v>-0.39154223892305612</v>
      </c>
    </row>
    <row r="43" spans="1:21" x14ac:dyDescent="0.55000000000000004">
      <c r="A43" s="1" t="s">
        <v>31</v>
      </c>
      <c r="C43" s="6">
        <v>0</v>
      </c>
      <c r="D43" s="6"/>
      <c r="E43" s="6">
        <v>-10651049271</v>
      </c>
      <c r="F43" s="6"/>
      <c r="G43" s="6">
        <v>0</v>
      </c>
      <c r="H43" s="6"/>
      <c r="I43" s="6">
        <f t="shared" si="0"/>
        <v>-10651049271</v>
      </c>
      <c r="J43" s="6"/>
      <c r="K43" s="8">
        <f t="shared" si="1"/>
        <v>1.0234223761414883E-2</v>
      </c>
      <c r="L43" s="6"/>
      <c r="M43" s="6">
        <v>0</v>
      </c>
      <c r="N43" s="6"/>
      <c r="O43" s="6">
        <v>-17992619564</v>
      </c>
      <c r="P43" s="6"/>
      <c r="Q43" s="6">
        <v>0</v>
      </c>
      <c r="R43" s="6"/>
      <c r="S43" s="6">
        <f t="shared" si="2"/>
        <v>-17992619564</v>
      </c>
      <c r="U43" s="8">
        <f t="shared" si="3"/>
        <v>0.81509909234140054</v>
      </c>
    </row>
    <row r="44" spans="1:21" x14ac:dyDescent="0.55000000000000004">
      <c r="A44" s="1" t="s">
        <v>30</v>
      </c>
      <c r="C44" s="6">
        <v>0</v>
      </c>
      <c r="D44" s="6"/>
      <c r="E44" s="6">
        <v>2150412079</v>
      </c>
      <c r="F44" s="6"/>
      <c r="G44" s="6">
        <v>0</v>
      </c>
      <c r="H44" s="6"/>
      <c r="I44" s="6">
        <f t="shared" si="0"/>
        <v>2150412079</v>
      </c>
      <c r="J44" s="6"/>
      <c r="K44" s="8">
        <f t="shared" si="1"/>
        <v>-2.0662563692815518E-3</v>
      </c>
      <c r="L44" s="6"/>
      <c r="M44" s="6">
        <v>0</v>
      </c>
      <c r="N44" s="6"/>
      <c r="O44" s="6">
        <v>1864799643</v>
      </c>
      <c r="P44" s="6"/>
      <c r="Q44" s="6">
        <v>0</v>
      </c>
      <c r="R44" s="6"/>
      <c r="S44" s="6">
        <f t="shared" si="2"/>
        <v>1864799643</v>
      </c>
      <c r="U44" s="8">
        <f t="shared" si="3"/>
        <v>-8.4478888190861759E-2</v>
      </c>
    </row>
    <row r="45" spans="1:21" x14ac:dyDescent="0.55000000000000004">
      <c r="A45" s="1" t="s">
        <v>57</v>
      </c>
      <c r="C45" s="6">
        <v>0</v>
      </c>
      <c r="D45" s="6"/>
      <c r="E45" s="6">
        <v>-19085760</v>
      </c>
      <c r="F45" s="6"/>
      <c r="G45" s="6">
        <v>0</v>
      </c>
      <c r="H45" s="6"/>
      <c r="I45" s="6">
        <f t="shared" si="0"/>
        <v>-19085760</v>
      </c>
      <c r="J45" s="6"/>
      <c r="K45" s="8">
        <f t="shared" si="1"/>
        <v>1.8338844702229312E-5</v>
      </c>
      <c r="L45" s="6"/>
      <c r="M45" s="6">
        <v>0</v>
      </c>
      <c r="N45" s="6"/>
      <c r="O45" s="6">
        <v>-69185880</v>
      </c>
      <c r="P45" s="6"/>
      <c r="Q45" s="6">
        <v>0</v>
      </c>
      <c r="R45" s="6"/>
      <c r="S45" s="6">
        <f t="shared" si="2"/>
        <v>-69185880</v>
      </c>
      <c r="U45" s="8">
        <f t="shared" si="3"/>
        <v>3.1342488952344669E-3</v>
      </c>
    </row>
    <row r="46" spans="1:21" x14ac:dyDescent="0.55000000000000004">
      <c r="A46" s="1" t="s">
        <v>40</v>
      </c>
      <c r="C46" s="6">
        <v>0</v>
      </c>
      <c r="D46" s="6"/>
      <c r="E46" s="6">
        <v>-15753908815</v>
      </c>
      <c r="F46" s="6"/>
      <c r="G46" s="6">
        <v>0</v>
      </c>
      <c r="H46" s="6"/>
      <c r="I46" s="6">
        <f t="shared" si="0"/>
        <v>-15753908815</v>
      </c>
      <c r="J46" s="6"/>
      <c r="K46" s="8">
        <f t="shared" si="1"/>
        <v>1.5137384479914156E-2</v>
      </c>
      <c r="L46" s="6"/>
      <c r="M46" s="6">
        <v>0</v>
      </c>
      <c r="N46" s="6"/>
      <c r="O46" s="6">
        <v>-23757910875</v>
      </c>
      <c r="P46" s="6"/>
      <c r="Q46" s="6">
        <v>0</v>
      </c>
      <c r="R46" s="6"/>
      <c r="S46" s="6">
        <f t="shared" si="2"/>
        <v>-23757910875</v>
      </c>
      <c r="U46" s="8">
        <f t="shared" si="3"/>
        <v>1.0762774992967883</v>
      </c>
    </row>
    <row r="47" spans="1:21" x14ac:dyDescent="0.55000000000000004">
      <c r="A47" s="1" t="s">
        <v>39</v>
      </c>
      <c r="C47" s="6">
        <v>0</v>
      </c>
      <c r="D47" s="6"/>
      <c r="E47" s="6">
        <v>-32219596379</v>
      </c>
      <c r="F47" s="6"/>
      <c r="G47" s="6">
        <v>0</v>
      </c>
      <c r="H47" s="6"/>
      <c r="I47" s="6">
        <f t="shared" si="0"/>
        <v>-32219596379</v>
      </c>
      <c r="J47" s="6"/>
      <c r="K47" s="8">
        <f t="shared" si="1"/>
        <v>3.0958692468258581E-2</v>
      </c>
      <c r="L47" s="6"/>
      <c r="M47" s="6">
        <v>0</v>
      </c>
      <c r="N47" s="6"/>
      <c r="O47" s="6">
        <v>-17349013434</v>
      </c>
      <c r="P47" s="6"/>
      <c r="Q47" s="6">
        <v>0</v>
      </c>
      <c r="R47" s="6"/>
      <c r="S47" s="6">
        <f t="shared" si="2"/>
        <v>-17349013434</v>
      </c>
      <c r="U47" s="8">
        <f t="shared" si="3"/>
        <v>0.78594253898226674</v>
      </c>
    </row>
    <row r="48" spans="1:21" x14ac:dyDescent="0.55000000000000004">
      <c r="A48" s="1" t="s">
        <v>38</v>
      </c>
      <c r="C48" s="6">
        <v>0</v>
      </c>
      <c r="D48" s="6"/>
      <c r="E48" s="6">
        <v>-16269299147</v>
      </c>
      <c r="F48" s="6"/>
      <c r="G48" s="6">
        <v>0</v>
      </c>
      <c r="H48" s="6"/>
      <c r="I48" s="6">
        <f t="shared" si="0"/>
        <v>-16269299147</v>
      </c>
      <c r="J48" s="6"/>
      <c r="K48" s="8">
        <f t="shared" si="1"/>
        <v>1.563260517112993E-2</v>
      </c>
      <c r="L48" s="6"/>
      <c r="M48" s="6">
        <v>0</v>
      </c>
      <c r="N48" s="6"/>
      <c r="O48" s="6">
        <v>-35792458126</v>
      </c>
      <c r="P48" s="6"/>
      <c r="Q48" s="6">
        <v>0</v>
      </c>
      <c r="R48" s="6"/>
      <c r="S48" s="6">
        <f t="shared" si="2"/>
        <v>-35792458126</v>
      </c>
      <c r="U48" s="8">
        <f t="shared" si="3"/>
        <v>1.6214648471500459</v>
      </c>
    </row>
    <row r="49" spans="1:21" x14ac:dyDescent="0.55000000000000004">
      <c r="A49" s="1" t="s">
        <v>41</v>
      </c>
      <c r="C49" s="6">
        <v>0</v>
      </c>
      <c r="D49" s="6"/>
      <c r="E49" s="6">
        <v>-21346284272</v>
      </c>
      <c r="F49" s="6"/>
      <c r="G49" s="6">
        <v>0</v>
      </c>
      <c r="H49" s="6"/>
      <c r="I49" s="6">
        <f t="shared" si="0"/>
        <v>-21346284272</v>
      </c>
      <c r="J49" s="6"/>
      <c r="K49" s="8">
        <f t="shared" si="1"/>
        <v>2.0510904057991303E-2</v>
      </c>
      <c r="L49" s="6"/>
      <c r="M49" s="6">
        <v>0</v>
      </c>
      <c r="N49" s="6"/>
      <c r="O49" s="6">
        <v>32228703707</v>
      </c>
      <c r="P49" s="6"/>
      <c r="Q49" s="6">
        <v>0</v>
      </c>
      <c r="R49" s="6"/>
      <c r="S49" s="6">
        <f t="shared" si="2"/>
        <v>32228703707</v>
      </c>
      <c r="U49" s="8">
        <f t="shared" si="3"/>
        <v>-1.460020151344519</v>
      </c>
    </row>
    <row r="50" spans="1:21" x14ac:dyDescent="0.55000000000000004">
      <c r="A50" s="1" t="s">
        <v>42</v>
      </c>
      <c r="C50" s="6">
        <v>0</v>
      </c>
      <c r="D50" s="6"/>
      <c r="E50" s="6">
        <v>-71231422789</v>
      </c>
      <c r="F50" s="6"/>
      <c r="G50" s="6">
        <v>0</v>
      </c>
      <c r="H50" s="6"/>
      <c r="I50" s="6">
        <f t="shared" si="0"/>
        <v>-71231422789</v>
      </c>
      <c r="J50" s="6"/>
      <c r="K50" s="8">
        <f t="shared" si="1"/>
        <v>6.844380315199966E-2</v>
      </c>
      <c r="L50" s="6"/>
      <c r="M50" s="6">
        <v>0</v>
      </c>
      <c r="N50" s="6"/>
      <c r="O50" s="6">
        <v>31855046216</v>
      </c>
      <c r="P50" s="6"/>
      <c r="Q50" s="6">
        <v>0</v>
      </c>
      <c r="R50" s="6"/>
      <c r="S50" s="6">
        <f t="shared" si="2"/>
        <v>31855046216</v>
      </c>
      <c r="U50" s="8">
        <f t="shared" si="3"/>
        <v>-1.4430927728337182</v>
      </c>
    </row>
    <row r="51" spans="1:21" x14ac:dyDescent="0.55000000000000004">
      <c r="A51" s="1" t="s">
        <v>59</v>
      </c>
      <c r="C51" s="6">
        <v>0</v>
      </c>
      <c r="D51" s="6"/>
      <c r="E51" s="6">
        <v>6054398764</v>
      </c>
      <c r="F51" s="6"/>
      <c r="G51" s="6">
        <v>0</v>
      </c>
      <c r="H51" s="6"/>
      <c r="I51" s="6">
        <f t="shared" si="0"/>
        <v>6054398764</v>
      </c>
      <c r="J51" s="6"/>
      <c r="K51" s="8">
        <f t="shared" si="1"/>
        <v>-5.8174617462634498E-3</v>
      </c>
      <c r="L51" s="6"/>
      <c r="M51" s="6">
        <v>0</v>
      </c>
      <c r="N51" s="6"/>
      <c r="O51" s="6">
        <v>38358992295</v>
      </c>
      <c r="P51" s="6"/>
      <c r="Q51" s="6">
        <v>0</v>
      </c>
      <c r="R51" s="6"/>
      <c r="S51" s="6">
        <f t="shared" si="2"/>
        <v>38358992295</v>
      </c>
      <c r="U51" s="8">
        <f t="shared" si="3"/>
        <v>-1.7377336130278489</v>
      </c>
    </row>
    <row r="52" spans="1:21" x14ac:dyDescent="0.55000000000000004">
      <c r="A52" s="1" t="s">
        <v>61</v>
      </c>
      <c r="C52" s="6">
        <v>0</v>
      </c>
      <c r="D52" s="6"/>
      <c r="E52" s="6">
        <v>-4848657167</v>
      </c>
      <c r="F52" s="6"/>
      <c r="G52" s="6">
        <v>0</v>
      </c>
      <c r="H52" s="6"/>
      <c r="I52" s="6">
        <f t="shared" si="0"/>
        <v>-4848657167</v>
      </c>
      <c r="J52" s="6"/>
      <c r="K52" s="8">
        <f t="shared" si="1"/>
        <v>4.6589064726772281E-3</v>
      </c>
      <c r="L52" s="6"/>
      <c r="M52" s="6">
        <v>0</v>
      </c>
      <c r="N52" s="6"/>
      <c r="O52" s="6">
        <v>-17879423306</v>
      </c>
      <c r="P52" s="6"/>
      <c r="Q52" s="6">
        <v>0</v>
      </c>
      <c r="R52" s="6"/>
      <c r="S52" s="6">
        <f t="shared" si="2"/>
        <v>-17879423306</v>
      </c>
      <c r="U52" s="8">
        <f t="shared" si="3"/>
        <v>0.80997109156174474</v>
      </c>
    </row>
    <row r="53" spans="1:21" x14ac:dyDescent="0.55000000000000004">
      <c r="A53" s="1" t="s">
        <v>22</v>
      </c>
      <c r="C53" s="6">
        <v>0</v>
      </c>
      <c r="D53" s="6"/>
      <c r="E53" s="6">
        <v>-20818106253</v>
      </c>
      <c r="F53" s="6"/>
      <c r="G53" s="6">
        <v>0</v>
      </c>
      <c r="H53" s="6"/>
      <c r="I53" s="6">
        <f t="shared" si="0"/>
        <v>-20818106253</v>
      </c>
      <c r="J53" s="6"/>
      <c r="K53" s="8">
        <f t="shared" si="1"/>
        <v>2.0003396121939916E-2</v>
      </c>
      <c r="L53" s="6"/>
      <c r="M53" s="6">
        <v>0</v>
      </c>
      <c r="N53" s="6"/>
      <c r="O53" s="6">
        <v>30236710878</v>
      </c>
      <c r="P53" s="6"/>
      <c r="Q53" s="6">
        <v>0</v>
      </c>
      <c r="R53" s="6"/>
      <c r="S53" s="6">
        <f t="shared" si="2"/>
        <v>30236710878</v>
      </c>
      <c r="U53" s="8">
        <f t="shared" si="3"/>
        <v>-1.3697791755325723</v>
      </c>
    </row>
    <row r="54" spans="1:21" x14ac:dyDescent="0.55000000000000004">
      <c r="A54" s="1" t="s">
        <v>51</v>
      </c>
      <c r="C54" s="6">
        <v>0</v>
      </c>
      <c r="D54" s="6"/>
      <c r="E54" s="6">
        <v>-2287806909</v>
      </c>
      <c r="F54" s="6"/>
      <c r="G54" s="6">
        <v>0</v>
      </c>
      <c r="H54" s="6"/>
      <c r="I54" s="6">
        <f t="shared" si="0"/>
        <v>-2287806909</v>
      </c>
      <c r="J54" s="6"/>
      <c r="K54" s="8">
        <f t="shared" si="1"/>
        <v>2.1982742952252501E-3</v>
      </c>
      <c r="L54" s="6"/>
      <c r="M54" s="6">
        <v>0</v>
      </c>
      <c r="N54" s="6"/>
      <c r="O54" s="6">
        <v>-5526724557</v>
      </c>
      <c r="P54" s="6"/>
      <c r="Q54" s="6">
        <v>0</v>
      </c>
      <c r="R54" s="6"/>
      <c r="S54" s="6">
        <f t="shared" si="2"/>
        <v>-5526724557</v>
      </c>
      <c r="U54" s="8">
        <f t="shared" si="3"/>
        <v>0.25037088979778027</v>
      </c>
    </row>
    <row r="55" spans="1:21" x14ac:dyDescent="0.55000000000000004">
      <c r="A55" s="1" t="s">
        <v>52</v>
      </c>
      <c r="C55" s="6">
        <v>0</v>
      </c>
      <c r="D55" s="6"/>
      <c r="E55" s="6">
        <v>-376144826</v>
      </c>
      <c r="F55" s="6"/>
      <c r="G55" s="6">
        <v>0</v>
      </c>
      <c r="H55" s="6"/>
      <c r="I55" s="6">
        <f t="shared" si="0"/>
        <v>-376144826</v>
      </c>
      <c r="J55" s="6"/>
      <c r="K55" s="8">
        <f t="shared" si="1"/>
        <v>3.6142451490331356E-4</v>
      </c>
      <c r="L55" s="6"/>
      <c r="M55" s="6">
        <v>0</v>
      </c>
      <c r="N55" s="6"/>
      <c r="O55" s="6">
        <v>-4108096099</v>
      </c>
      <c r="P55" s="6"/>
      <c r="Q55" s="6">
        <v>0</v>
      </c>
      <c r="R55" s="6"/>
      <c r="S55" s="6">
        <f t="shared" si="2"/>
        <v>-4108096099</v>
      </c>
      <c r="U55" s="8">
        <f t="shared" si="3"/>
        <v>0.18610438516945615</v>
      </c>
    </row>
    <row r="56" spans="1:21" x14ac:dyDescent="0.55000000000000004">
      <c r="A56" s="1" t="s">
        <v>16</v>
      </c>
      <c r="C56" s="6">
        <v>0</v>
      </c>
      <c r="D56" s="6"/>
      <c r="E56" s="6">
        <v>-11014928186</v>
      </c>
      <c r="F56" s="6"/>
      <c r="G56" s="6">
        <v>0</v>
      </c>
      <c r="H56" s="6"/>
      <c r="I56" s="6">
        <f t="shared" si="0"/>
        <v>-11014928186</v>
      </c>
      <c r="J56" s="6"/>
      <c r="K56" s="8">
        <f t="shared" si="1"/>
        <v>1.0583862387940665E-2</v>
      </c>
      <c r="L56" s="6"/>
      <c r="M56" s="6">
        <v>0</v>
      </c>
      <c r="N56" s="6"/>
      <c r="O56" s="6">
        <v>-63571871250</v>
      </c>
      <c r="P56" s="6"/>
      <c r="Q56" s="6">
        <v>0</v>
      </c>
      <c r="R56" s="6"/>
      <c r="S56" s="6">
        <f t="shared" si="2"/>
        <v>-63571871250</v>
      </c>
      <c r="U56" s="8">
        <f t="shared" si="3"/>
        <v>2.8799238693401064</v>
      </c>
    </row>
    <row r="57" spans="1:21" x14ac:dyDescent="0.55000000000000004">
      <c r="A57" s="1" t="s">
        <v>28</v>
      </c>
      <c r="C57" s="6">
        <v>0</v>
      </c>
      <c r="D57" s="6"/>
      <c r="E57" s="6">
        <v>16772741536</v>
      </c>
      <c r="F57" s="6"/>
      <c r="G57" s="6">
        <v>0</v>
      </c>
      <c r="H57" s="6"/>
      <c r="I57" s="6">
        <f t="shared" si="0"/>
        <v>16772741536</v>
      </c>
      <c r="J57" s="6"/>
      <c r="K57" s="8">
        <f t="shared" si="1"/>
        <v>-1.6116345498389119E-2</v>
      </c>
      <c r="L57" s="6"/>
      <c r="M57" s="6">
        <v>0</v>
      </c>
      <c r="N57" s="6"/>
      <c r="O57" s="6">
        <v>68595163693</v>
      </c>
      <c r="P57" s="6"/>
      <c r="Q57" s="6">
        <v>0</v>
      </c>
      <c r="R57" s="6"/>
      <c r="S57" s="6">
        <f t="shared" si="2"/>
        <v>68595163693</v>
      </c>
      <c r="U57" s="8">
        <f t="shared" si="3"/>
        <v>-3.1074883491141931</v>
      </c>
    </row>
    <row r="58" spans="1:21" x14ac:dyDescent="0.55000000000000004">
      <c r="A58" s="1" t="s">
        <v>46</v>
      </c>
      <c r="C58" s="6">
        <v>0</v>
      </c>
      <c r="D58" s="6"/>
      <c r="E58" s="6">
        <v>-5338766571</v>
      </c>
      <c r="F58" s="6"/>
      <c r="G58" s="6">
        <v>0</v>
      </c>
      <c r="H58" s="6"/>
      <c r="I58" s="6">
        <f t="shared" si="0"/>
        <v>-5338766571</v>
      </c>
      <c r="J58" s="6"/>
      <c r="K58" s="8">
        <f t="shared" si="1"/>
        <v>5.1298355971688995E-3</v>
      </c>
      <c r="L58" s="6"/>
      <c r="M58" s="6">
        <v>0</v>
      </c>
      <c r="N58" s="6"/>
      <c r="O58" s="6">
        <v>-19456227460</v>
      </c>
      <c r="P58" s="6"/>
      <c r="Q58" s="6">
        <v>0</v>
      </c>
      <c r="R58" s="6"/>
      <c r="S58" s="6">
        <f t="shared" si="2"/>
        <v>-19456227460</v>
      </c>
      <c r="U58" s="8">
        <f t="shared" si="3"/>
        <v>0.88140324907243361</v>
      </c>
    </row>
    <row r="59" spans="1:21" x14ac:dyDescent="0.55000000000000004">
      <c r="A59" s="1" t="s">
        <v>47</v>
      </c>
      <c r="C59" s="6">
        <v>0</v>
      </c>
      <c r="D59" s="6"/>
      <c r="E59" s="6">
        <v>1443395820</v>
      </c>
      <c r="F59" s="6"/>
      <c r="G59" s="6">
        <v>0</v>
      </c>
      <c r="H59" s="6"/>
      <c r="I59" s="6">
        <f t="shared" si="0"/>
        <v>1443395820</v>
      </c>
      <c r="J59" s="6"/>
      <c r="K59" s="8">
        <f t="shared" si="1"/>
        <v>-1.3869089722823159E-3</v>
      </c>
      <c r="L59" s="6"/>
      <c r="M59" s="6">
        <v>0</v>
      </c>
      <c r="N59" s="6"/>
      <c r="O59" s="6">
        <v>1526032995</v>
      </c>
      <c r="P59" s="6"/>
      <c r="Q59" s="6">
        <v>0</v>
      </c>
      <c r="R59" s="6"/>
      <c r="S59" s="6">
        <f t="shared" si="2"/>
        <v>1526032995</v>
      </c>
      <c r="U59" s="8">
        <f t="shared" si="3"/>
        <v>-6.9132129687012656E-2</v>
      </c>
    </row>
    <row r="60" spans="1:21" x14ac:dyDescent="0.55000000000000004">
      <c r="A60" s="1" t="s">
        <v>66</v>
      </c>
      <c r="C60" s="6">
        <v>0</v>
      </c>
      <c r="D60" s="6"/>
      <c r="E60" s="6">
        <v>1220265959</v>
      </c>
      <c r="F60" s="6"/>
      <c r="G60" s="6">
        <v>0</v>
      </c>
      <c r="H60" s="6"/>
      <c r="I60" s="6">
        <f t="shared" si="0"/>
        <v>1220265959</v>
      </c>
      <c r="J60" s="6"/>
      <c r="K60" s="8">
        <f t="shared" si="1"/>
        <v>-1.172511229184372E-3</v>
      </c>
      <c r="L60" s="6"/>
      <c r="M60" s="6">
        <v>0</v>
      </c>
      <c r="N60" s="6"/>
      <c r="O60" s="6">
        <v>8036924076</v>
      </c>
      <c r="P60" s="6"/>
      <c r="Q60" s="6">
        <v>0</v>
      </c>
      <c r="R60" s="6"/>
      <c r="S60" s="6">
        <f t="shared" si="2"/>
        <v>8036924076</v>
      </c>
      <c r="U60" s="8">
        <f t="shared" si="3"/>
        <v>-0.3640875913739377</v>
      </c>
    </row>
    <row r="61" spans="1:21" x14ac:dyDescent="0.55000000000000004">
      <c r="A61" s="1" t="s">
        <v>65</v>
      </c>
      <c r="C61" s="6">
        <v>0</v>
      </c>
      <c r="D61" s="6"/>
      <c r="E61" s="6">
        <v>125288352</v>
      </c>
      <c r="F61" s="6"/>
      <c r="G61" s="6">
        <v>0</v>
      </c>
      <c r="H61" s="6"/>
      <c r="I61" s="6">
        <f t="shared" si="0"/>
        <v>125288352</v>
      </c>
      <c r="J61" s="6"/>
      <c r="K61" s="8">
        <f t="shared" si="1"/>
        <v>-1.2038523120516244E-4</v>
      </c>
      <c r="L61" s="6"/>
      <c r="M61" s="6">
        <v>0</v>
      </c>
      <c r="N61" s="6"/>
      <c r="O61" s="6">
        <v>278794802</v>
      </c>
      <c r="P61" s="6"/>
      <c r="Q61" s="6">
        <v>0</v>
      </c>
      <c r="R61" s="6"/>
      <c r="S61" s="6">
        <f t="shared" si="2"/>
        <v>278794802</v>
      </c>
      <c r="U61" s="8">
        <f t="shared" si="3"/>
        <v>-1.2629922466341571E-2</v>
      </c>
    </row>
    <row r="62" spans="1:21" x14ac:dyDescent="0.55000000000000004">
      <c r="A62" s="1" t="s">
        <v>55</v>
      </c>
      <c r="C62" s="6">
        <v>0</v>
      </c>
      <c r="D62" s="6"/>
      <c r="E62" s="6">
        <v>45688612741</v>
      </c>
      <c r="F62" s="6"/>
      <c r="G62" s="6">
        <v>0</v>
      </c>
      <c r="H62" s="6"/>
      <c r="I62" s="6">
        <f t="shared" si="0"/>
        <v>45688612741</v>
      </c>
      <c r="J62" s="6"/>
      <c r="K62" s="8">
        <f t="shared" si="1"/>
        <v>-4.3900603052615901E-2</v>
      </c>
      <c r="L62" s="6"/>
      <c r="M62" s="6">
        <v>0</v>
      </c>
      <c r="N62" s="6"/>
      <c r="O62" s="6">
        <v>107991266479</v>
      </c>
      <c r="P62" s="6"/>
      <c r="Q62" s="6">
        <v>0</v>
      </c>
      <c r="R62" s="6"/>
      <c r="S62" s="6">
        <f t="shared" si="2"/>
        <v>107991266479</v>
      </c>
      <c r="U62" s="8">
        <f t="shared" si="3"/>
        <v>-4.8922049940938335</v>
      </c>
    </row>
    <row r="63" spans="1:21" x14ac:dyDescent="0.55000000000000004">
      <c r="A63" s="1" t="s">
        <v>54</v>
      </c>
      <c r="C63" s="6">
        <v>0</v>
      </c>
      <c r="D63" s="6"/>
      <c r="E63" s="6">
        <v>-33732173794</v>
      </c>
      <c r="F63" s="6"/>
      <c r="G63" s="6">
        <v>0</v>
      </c>
      <c r="H63" s="6"/>
      <c r="I63" s="6">
        <f t="shared" si="0"/>
        <v>-33732173794</v>
      </c>
      <c r="J63" s="6"/>
      <c r="K63" s="8">
        <f t="shared" si="1"/>
        <v>3.241207563527862E-2</v>
      </c>
      <c r="L63" s="6"/>
      <c r="M63" s="6">
        <v>0</v>
      </c>
      <c r="N63" s="6"/>
      <c r="O63" s="6">
        <v>-13219365405</v>
      </c>
      <c r="P63" s="6"/>
      <c r="Q63" s="6">
        <v>0</v>
      </c>
      <c r="R63" s="6"/>
      <c r="S63" s="6">
        <f t="shared" si="2"/>
        <v>-13219365405</v>
      </c>
      <c r="U63" s="8">
        <f t="shared" si="3"/>
        <v>0.59886181134534944</v>
      </c>
    </row>
    <row r="64" spans="1:21" x14ac:dyDescent="0.55000000000000004">
      <c r="A64" s="1" t="s">
        <v>15</v>
      </c>
      <c r="C64" s="6">
        <v>0</v>
      </c>
      <c r="D64" s="6"/>
      <c r="E64" s="6">
        <v>-64520453642</v>
      </c>
      <c r="F64" s="6"/>
      <c r="G64" s="6">
        <v>0</v>
      </c>
      <c r="H64" s="6"/>
      <c r="I64" s="6">
        <f t="shared" si="0"/>
        <v>-64520453642</v>
      </c>
      <c r="J64" s="6"/>
      <c r="K64" s="8">
        <f t="shared" si="1"/>
        <v>6.1995465701026507E-2</v>
      </c>
      <c r="L64" s="6"/>
      <c r="M64" s="6">
        <v>0</v>
      </c>
      <c r="N64" s="6"/>
      <c r="O64" s="6">
        <v>-87317680596</v>
      </c>
      <c r="P64" s="6"/>
      <c r="Q64" s="6">
        <v>0</v>
      </c>
      <c r="R64" s="6"/>
      <c r="S64" s="6">
        <f t="shared" si="2"/>
        <v>-87317680596</v>
      </c>
      <c r="U64" s="8">
        <f t="shared" si="3"/>
        <v>3.9556531468913754</v>
      </c>
    </row>
    <row r="65" spans="1:21" x14ac:dyDescent="0.55000000000000004">
      <c r="A65" s="1" t="s">
        <v>26</v>
      </c>
      <c r="C65" s="6">
        <v>0</v>
      </c>
      <c r="D65" s="6"/>
      <c r="E65" s="6">
        <v>-58483749476</v>
      </c>
      <c r="F65" s="6"/>
      <c r="G65" s="6">
        <v>0</v>
      </c>
      <c r="H65" s="6"/>
      <c r="I65" s="6">
        <f t="shared" si="0"/>
        <v>-58483749476</v>
      </c>
      <c r="J65" s="6"/>
      <c r="K65" s="8">
        <f t="shared" si="1"/>
        <v>5.6195006080158656E-2</v>
      </c>
      <c r="L65" s="6"/>
      <c r="M65" s="6">
        <v>0</v>
      </c>
      <c r="N65" s="6"/>
      <c r="O65" s="6">
        <v>0</v>
      </c>
      <c r="P65" s="6"/>
      <c r="Q65" s="6">
        <v>0</v>
      </c>
      <c r="R65" s="6"/>
      <c r="S65" s="6">
        <f t="shared" si="2"/>
        <v>0</v>
      </c>
      <c r="U65" s="8">
        <f t="shared" si="3"/>
        <v>0</v>
      </c>
    </row>
    <row r="66" spans="1:21" ht="24.75" thickBot="1" x14ac:dyDescent="0.6">
      <c r="C66" s="7">
        <f>SUM(C8:C65)</f>
        <v>0</v>
      </c>
      <c r="D66" s="6"/>
      <c r="E66" s="7">
        <f>SUM(E8:E65)</f>
        <v>-1041795263980</v>
      </c>
      <c r="F66" s="6"/>
      <c r="G66" s="7">
        <f>SUM(G8:G65)</f>
        <v>1066673390</v>
      </c>
      <c r="H66" s="6"/>
      <c r="I66" s="7">
        <f>SUM(I8:I65)</f>
        <v>-1040728590590</v>
      </c>
      <c r="J66" s="6"/>
      <c r="K66" s="9">
        <f>SUM(K8:K65)</f>
        <v>1</v>
      </c>
      <c r="L66" s="6"/>
      <c r="M66" s="7">
        <f>SUM(M8:M65)</f>
        <v>14507591760</v>
      </c>
      <c r="N66" s="6"/>
      <c r="O66" s="7">
        <f>SUM(O8:O65)</f>
        <v>157854757230</v>
      </c>
      <c r="P66" s="6"/>
      <c r="Q66" s="7">
        <f>SUM(Q8:Q65)</f>
        <v>-194436498910</v>
      </c>
      <c r="R66" s="6"/>
      <c r="S66" s="7">
        <f>SUM(S8:S65)</f>
        <v>-22074149920</v>
      </c>
      <c r="U66" s="10">
        <f>SUM(U8:U65)</f>
        <v>0.99999999999999956</v>
      </c>
    </row>
    <row r="67" spans="1:21" ht="24.75" thickTop="1" x14ac:dyDescent="0.55000000000000004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9" spans="1:21" x14ac:dyDescent="0.55000000000000004">
      <c r="E69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9" workbookViewId="0">
      <selection activeCell="G37" sqref="G37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156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H6" s="21" t="s">
        <v>154</v>
      </c>
      <c r="I6" s="21" t="s">
        <v>154</v>
      </c>
      <c r="K6" s="21" t="s">
        <v>155</v>
      </c>
      <c r="L6" s="21" t="s">
        <v>155</v>
      </c>
      <c r="M6" s="21" t="s">
        <v>155</v>
      </c>
      <c r="N6" s="21" t="s">
        <v>155</v>
      </c>
      <c r="O6" s="21" t="s">
        <v>155</v>
      </c>
      <c r="P6" s="21" t="s">
        <v>155</v>
      </c>
      <c r="Q6" s="21" t="s">
        <v>155</v>
      </c>
    </row>
    <row r="7" spans="1:17" ht="24.75" x14ac:dyDescent="0.55000000000000004">
      <c r="A7" s="21" t="s">
        <v>156</v>
      </c>
      <c r="C7" s="21" t="s">
        <v>184</v>
      </c>
      <c r="E7" s="21" t="s">
        <v>181</v>
      </c>
      <c r="G7" s="21" t="s">
        <v>182</v>
      </c>
      <c r="I7" s="21" t="s">
        <v>185</v>
      </c>
      <c r="K7" s="21" t="s">
        <v>184</v>
      </c>
      <c r="M7" s="21" t="s">
        <v>181</v>
      </c>
      <c r="O7" s="21" t="s">
        <v>182</v>
      </c>
      <c r="Q7" s="21" t="s">
        <v>185</v>
      </c>
    </row>
    <row r="8" spans="1:17" x14ac:dyDescent="0.55000000000000004">
      <c r="A8" s="1" t="s">
        <v>72</v>
      </c>
      <c r="C8" s="6">
        <v>0</v>
      </c>
      <c r="D8" s="6"/>
      <c r="E8" s="6">
        <v>-1683843172</v>
      </c>
      <c r="F8" s="6"/>
      <c r="G8" s="6">
        <v>2806923230</v>
      </c>
      <c r="H8" s="6"/>
      <c r="I8" s="6">
        <f>C8+E8+G8</f>
        <v>1123080058</v>
      </c>
      <c r="J8" s="6"/>
      <c r="K8" s="6">
        <v>0</v>
      </c>
      <c r="L8" s="6"/>
      <c r="M8" s="6">
        <v>0</v>
      </c>
      <c r="N8" s="6"/>
      <c r="O8" s="6">
        <v>2806923230</v>
      </c>
      <c r="P8" s="6"/>
      <c r="Q8" s="6">
        <f>K8+M8+O8</f>
        <v>2806923230</v>
      </c>
    </row>
    <row r="9" spans="1:17" x14ac:dyDescent="0.55000000000000004">
      <c r="A9" s="1" t="s">
        <v>71</v>
      </c>
      <c r="C9" s="6">
        <v>0</v>
      </c>
      <c r="D9" s="6"/>
      <c r="E9" s="6">
        <v>-361921170</v>
      </c>
      <c r="F9" s="6"/>
      <c r="G9" s="6">
        <v>693994860</v>
      </c>
      <c r="H9" s="6"/>
      <c r="I9" s="6">
        <f t="shared" ref="I9:I26" si="0">C9+E9+G9</f>
        <v>332073690</v>
      </c>
      <c r="J9" s="6"/>
      <c r="K9" s="6">
        <v>0</v>
      </c>
      <c r="L9" s="6"/>
      <c r="M9" s="6">
        <v>0</v>
      </c>
      <c r="N9" s="6"/>
      <c r="O9" s="6">
        <v>693994860</v>
      </c>
      <c r="P9" s="6"/>
      <c r="Q9" s="6">
        <f t="shared" ref="Q9:Q26" si="1">K9+M9+O9</f>
        <v>693994860</v>
      </c>
    </row>
    <row r="10" spans="1:17" x14ac:dyDescent="0.55000000000000004">
      <c r="A10" s="1" t="s">
        <v>178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2178589754</v>
      </c>
      <c r="P10" s="6"/>
      <c r="Q10" s="6">
        <f t="shared" si="1"/>
        <v>2178589754</v>
      </c>
    </row>
    <row r="11" spans="1:17" x14ac:dyDescent="0.55000000000000004">
      <c r="A11" s="1" t="s">
        <v>179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1084168970</v>
      </c>
      <c r="P11" s="6"/>
      <c r="Q11" s="6">
        <f t="shared" si="1"/>
        <v>1084168970</v>
      </c>
    </row>
    <row r="12" spans="1:17" x14ac:dyDescent="0.55000000000000004">
      <c r="A12" s="1" t="s">
        <v>133</v>
      </c>
      <c r="C12" s="6">
        <v>2798005840</v>
      </c>
      <c r="D12" s="6"/>
      <c r="E12" s="6">
        <v>4779133625</v>
      </c>
      <c r="F12" s="6"/>
      <c r="G12" s="6">
        <v>0</v>
      </c>
      <c r="H12" s="6"/>
      <c r="I12" s="6">
        <f t="shared" si="0"/>
        <v>7577139465</v>
      </c>
      <c r="J12" s="6"/>
      <c r="K12" s="6">
        <v>5527024480</v>
      </c>
      <c r="L12" s="6"/>
      <c r="M12" s="6">
        <v>4779133625</v>
      </c>
      <c r="N12" s="6"/>
      <c r="O12" s="6">
        <v>0</v>
      </c>
      <c r="P12" s="6"/>
      <c r="Q12" s="6">
        <f t="shared" si="1"/>
        <v>10306158105</v>
      </c>
    </row>
    <row r="13" spans="1:17" x14ac:dyDescent="0.55000000000000004">
      <c r="A13" s="1" t="s">
        <v>130</v>
      </c>
      <c r="C13" s="6">
        <v>2503767123</v>
      </c>
      <c r="D13" s="6"/>
      <c r="E13" s="6">
        <v>3999275000</v>
      </c>
      <c r="F13" s="6"/>
      <c r="G13" s="6">
        <v>0</v>
      </c>
      <c r="H13" s="6"/>
      <c r="I13" s="6">
        <f t="shared" si="0"/>
        <v>6503042123</v>
      </c>
      <c r="J13" s="6"/>
      <c r="K13" s="6">
        <v>4945890411</v>
      </c>
      <c r="L13" s="6"/>
      <c r="M13" s="6">
        <v>3999275000</v>
      </c>
      <c r="N13" s="6"/>
      <c r="O13" s="6">
        <v>0</v>
      </c>
      <c r="P13" s="6"/>
      <c r="Q13" s="6">
        <f t="shared" si="1"/>
        <v>8945165411</v>
      </c>
    </row>
    <row r="14" spans="1:17" x14ac:dyDescent="0.55000000000000004">
      <c r="A14" s="1" t="s">
        <v>100</v>
      </c>
      <c r="C14" s="6">
        <v>0</v>
      </c>
      <c r="D14" s="6"/>
      <c r="E14" s="6">
        <v>274192812</v>
      </c>
      <c r="F14" s="6"/>
      <c r="G14" s="6">
        <v>0</v>
      </c>
      <c r="H14" s="6"/>
      <c r="I14" s="6">
        <f t="shared" si="0"/>
        <v>274192812</v>
      </c>
      <c r="J14" s="6"/>
      <c r="K14" s="6">
        <v>0</v>
      </c>
      <c r="L14" s="6"/>
      <c r="M14" s="6">
        <v>647100612</v>
      </c>
      <c r="N14" s="6"/>
      <c r="O14" s="6">
        <v>0</v>
      </c>
      <c r="P14" s="6"/>
      <c r="Q14" s="6">
        <f t="shared" si="1"/>
        <v>647100612</v>
      </c>
    </row>
    <row r="15" spans="1:17" x14ac:dyDescent="0.55000000000000004">
      <c r="A15" s="1" t="s">
        <v>91</v>
      </c>
      <c r="C15" s="6">
        <v>0</v>
      </c>
      <c r="D15" s="6"/>
      <c r="E15" s="6">
        <v>305344647</v>
      </c>
      <c r="F15" s="6"/>
      <c r="G15" s="6">
        <v>0</v>
      </c>
      <c r="H15" s="6"/>
      <c r="I15" s="6">
        <f t="shared" si="0"/>
        <v>305344647</v>
      </c>
      <c r="J15" s="6"/>
      <c r="K15" s="6">
        <v>0</v>
      </c>
      <c r="L15" s="6"/>
      <c r="M15" s="6">
        <v>599111392</v>
      </c>
      <c r="N15" s="6"/>
      <c r="O15" s="6">
        <v>0</v>
      </c>
      <c r="P15" s="6"/>
      <c r="Q15" s="6">
        <f t="shared" si="1"/>
        <v>599111392</v>
      </c>
    </row>
    <row r="16" spans="1:17" x14ac:dyDescent="0.55000000000000004">
      <c r="A16" s="1" t="s">
        <v>127</v>
      </c>
      <c r="C16" s="6">
        <v>0</v>
      </c>
      <c r="D16" s="6"/>
      <c r="E16" s="6">
        <v>1912683507</v>
      </c>
      <c r="F16" s="6"/>
      <c r="G16" s="6">
        <v>0</v>
      </c>
      <c r="H16" s="6"/>
      <c r="I16" s="6">
        <f t="shared" si="0"/>
        <v>1912683507</v>
      </c>
      <c r="J16" s="6"/>
      <c r="K16" s="6">
        <v>0</v>
      </c>
      <c r="L16" s="6"/>
      <c r="M16" s="6">
        <v>3512187285</v>
      </c>
      <c r="N16" s="6"/>
      <c r="O16" s="6">
        <v>0</v>
      </c>
      <c r="P16" s="6"/>
      <c r="Q16" s="6">
        <f t="shared" si="1"/>
        <v>3512187285</v>
      </c>
    </row>
    <row r="17" spans="1:17" x14ac:dyDescent="0.55000000000000004">
      <c r="A17" s="1" t="s">
        <v>103</v>
      </c>
      <c r="C17" s="6">
        <v>0</v>
      </c>
      <c r="D17" s="6"/>
      <c r="E17" s="6">
        <v>70591618</v>
      </c>
      <c r="F17" s="6"/>
      <c r="G17" s="6">
        <v>0</v>
      </c>
      <c r="H17" s="6"/>
      <c r="I17" s="6">
        <f t="shared" si="0"/>
        <v>70591618</v>
      </c>
      <c r="J17" s="6"/>
      <c r="K17" s="6">
        <v>0</v>
      </c>
      <c r="L17" s="6"/>
      <c r="M17" s="6">
        <v>142272827</v>
      </c>
      <c r="N17" s="6"/>
      <c r="O17" s="6">
        <v>0</v>
      </c>
      <c r="P17" s="6"/>
      <c r="Q17" s="6">
        <f t="shared" si="1"/>
        <v>142272827</v>
      </c>
    </row>
    <row r="18" spans="1:17" x14ac:dyDescent="0.55000000000000004">
      <c r="A18" s="1" t="s">
        <v>97</v>
      </c>
      <c r="C18" s="6">
        <v>0</v>
      </c>
      <c r="D18" s="6"/>
      <c r="E18" s="6">
        <v>1100780671</v>
      </c>
      <c r="F18" s="6"/>
      <c r="G18" s="6">
        <v>0</v>
      </c>
      <c r="H18" s="6"/>
      <c r="I18" s="6">
        <f t="shared" si="0"/>
        <v>1100780671</v>
      </c>
      <c r="J18" s="6"/>
      <c r="K18" s="6">
        <v>0</v>
      </c>
      <c r="L18" s="6"/>
      <c r="M18" s="6">
        <v>2099527717</v>
      </c>
      <c r="N18" s="6"/>
      <c r="O18" s="6">
        <v>0</v>
      </c>
      <c r="P18" s="6"/>
      <c r="Q18" s="6">
        <f t="shared" si="1"/>
        <v>2099527717</v>
      </c>
    </row>
    <row r="19" spans="1:17" x14ac:dyDescent="0.55000000000000004">
      <c r="A19" s="1" t="s">
        <v>94</v>
      </c>
      <c r="C19" s="6">
        <v>0</v>
      </c>
      <c r="D19" s="6"/>
      <c r="E19" s="6">
        <v>2369917516</v>
      </c>
      <c r="F19" s="6"/>
      <c r="G19" s="6">
        <v>0</v>
      </c>
      <c r="H19" s="6"/>
      <c r="I19" s="6">
        <f t="shared" si="0"/>
        <v>2369917516</v>
      </c>
      <c r="J19" s="6"/>
      <c r="K19" s="6">
        <v>0</v>
      </c>
      <c r="L19" s="6"/>
      <c r="M19" s="6">
        <v>4294267579</v>
      </c>
      <c r="N19" s="6"/>
      <c r="O19" s="6">
        <v>0</v>
      </c>
      <c r="P19" s="6"/>
      <c r="Q19" s="6">
        <f t="shared" si="1"/>
        <v>4294267579</v>
      </c>
    </row>
    <row r="20" spans="1:17" x14ac:dyDescent="0.55000000000000004">
      <c r="A20" s="1" t="s">
        <v>87</v>
      </c>
      <c r="C20" s="6">
        <v>0</v>
      </c>
      <c r="D20" s="6"/>
      <c r="E20" s="6">
        <v>2067161275</v>
      </c>
      <c r="F20" s="6"/>
      <c r="G20" s="6">
        <v>0</v>
      </c>
      <c r="H20" s="6"/>
      <c r="I20" s="6">
        <f t="shared" si="0"/>
        <v>2067161275</v>
      </c>
      <c r="J20" s="6"/>
      <c r="K20" s="6">
        <v>0</v>
      </c>
      <c r="L20" s="6"/>
      <c r="M20" s="6">
        <v>2956621816</v>
      </c>
      <c r="N20" s="6"/>
      <c r="O20" s="6">
        <v>0</v>
      </c>
      <c r="P20" s="6"/>
      <c r="Q20" s="6">
        <f t="shared" si="1"/>
        <v>2956621816</v>
      </c>
    </row>
    <row r="21" spans="1:17" x14ac:dyDescent="0.55000000000000004">
      <c r="A21" s="1" t="s">
        <v>106</v>
      </c>
      <c r="C21" s="6">
        <v>0</v>
      </c>
      <c r="D21" s="6"/>
      <c r="E21" s="6">
        <v>120178213</v>
      </c>
      <c r="F21" s="6"/>
      <c r="G21" s="6">
        <v>0</v>
      </c>
      <c r="H21" s="6"/>
      <c r="I21" s="6">
        <f t="shared" si="0"/>
        <v>120178213</v>
      </c>
      <c r="J21" s="6"/>
      <c r="K21" s="6">
        <v>0</v>
      </c>
      <c r="L21" s="6"/>
      <c r="M21" s="6">
        <v>172765150</v>
      </c>
      <c r="N21" s="6"/>
      <c r="O21" s="6">
        <v>0</v>
      </c>
      <c r="P21" s="6"/>
      <c r="Q21" s="6">
        <f t="shared" si="1"/>
        <v>172765150</v>
      </c>
    </row>
    <row r="22" spans="1:17" x14ac:dyDescent="0.55000000000000004">
      <c r="A22" s="1" t="s">
        <v>70</v>
      </c>
      <c r="C22" s="6">
        <v>0</v>
      </c>
      <c r="D22" s="6"/>
      <c r="E22" s="6">
        <v>185146034</v>
      </c>
      <c r="F22" s="6"/>
      <c r="G22" s="6">
        <v>0</v>
      </c>
      <c r="H22" s="6"/>
      <c r="I22" s="6">
        <f t="shared" si="0"/>
        <v>185146034</v>
      </c>
      <c r="J22" s="6"/>
      <c r="K22" s="6">
        <v>0</v>
      </c>
      <c r="L22" s="6"/>
      <c r="M22" s="6">
        <v>195936828</v>
      </c>
      <c r="N22" s="6"/>
      <c r="O22" s="6">
        <v>0</v>
      </c>
      <c r="P22" s="6"/>
      <c r="Q22" s="6">
        <f t="shared" si="1"/>
        <v>195936828</v>
      </c>
    </row>
    <row r="23" spans="1:17" x14ac:dyDescent="0.55000000000000004">
      <c r="A23" s="1" t="s">
        <v>113</v>
      </c>
      <c r="C23" s="6">
        <v>0</v>
      </c>
      <c r="D23" s="6"/>
      <c r="E23" s="6">
        <v>100999159</v>
      </c>
      <c r="F23" s="6"/>
      <c r="G23" s="6">
        <v>0</v>
      </c>
      <c r="H23" s="6"/>
      <c r="I23" s="6">
        <f t="shared" si="0"/>
        <v>100999159</v>
      </c>
      <c r="J23" s="6"/>
      <c r="K23" s="6">
        <v>0</v>
      </c>
      <c r="L23" s="6"/>
      <c r="M23" s="6">
        <v>640747944</v>
      </c>
      <c r="N23" s="6"/>
      <c r="O23" s="6">
        <v>0</v>
      </c>
      <c r="P23" s="6"/>
      <c r="Q23" s="6">
        <f t="shared" si="1"/>
        <v>640747944</v>
      </c>
    </row>
    <row r="24" spans="1:17" x14ac:dyDescent="0.55000000000000004">
      <c r="A24" s="1" t="s">
        <v>116</v>
      </c>
      <c r="C24" s="6">
        <v>0</v>
      </c>
      <c r="D24" s="6"/>
      <c r="E24" s="6">
        <v>12647807</v>
      </c>
      <c r="F24" s="6"/>
      <c r="G24" s="6">
        <v>0</v>
      </c>
      <c r="H24" s="6"/>
      <c r="I24" s="6">
        <f t="shared" si="0"/>
        <v>12647807</v>
      </c>
      <c r="J24" s="6"/>
      <c r="K24" s="6">
        <v>0</v>
      </c>
      <c r="L24" s="6"/>
      <c r="M24" s="6">
        <v>1101702848</v>
      </c>
      <c r="N24" s="6"/>
      <c r="O24" s="6">
        <v>0</v>
      </c>
      <c r="P24" s="6"/>
      <c r="Q24" s="6">
        <f t="shared" si="1"/>
        <v>1101702848</v>
      </c>
    </row>
    <row r="25" spans="1:17" x14ac:dyDescent="0.55000000000000004">
      <c r="A25" s="1" t="s">
        <v>119</v>
      </c>
      <c r="C25" s="6">
        <v>0</v>
      </c>
      <c r="D25" s="6"/>
      <c r="E25" s="6">
        <v>97098791</v>
      </c>
      <c r="F25" s="6"/>
      <c r="G25" s="6">
        <v>0</v>
      </c>
      <c r="H25" s="6"/>
      <c r="I25" s="6">
        <f t="shared" si="0"/>
        <v>97098791</v>
      </c>
      <c r="J25" s="6"/>
      <c r="K25" s="6">
        <v>0</v>
      </c>
      <c r="L25" s="6"/>
      <c r="M25" s="6">
        <v>114958027</v>
      </c>
      <c r="N25" s="6"/>
      <c r="O25" s="6">
        <v>0</v>
      </c>
      <c r="P25" s="6"/>
      <c r="Q25" s="6">
        <f t="shared" si="1"/>
        <v>114958027</v>
      </c>
    </row>
    <row r="26" spans="1:17" x14ac:dyDescent="0.55000000000000004">
      <c r="A26" s="1" t="s">
        <v>122</v>
      </c>
      <c r="C26" s="6">
        <v>0</v>
      </c>
      <c r="D26" s="6"/>
      <c r="E26" s="6">
        <v>-304167729</v>
      </c>
      <c r="F26" s="6"/>
      <c r="G26" s="6">
        <v>0</v>
      </c>
      <c r="H26" s="6"/>
      <c r="I26" s="6">
        <f t="shared" si="0"/>
        <v>-304167729</v>
      </c>
      <c r="J26" s="6"/>
      <c r="K26" s="6">
        <v>0</v>
      </c>
      <c r="L26" s="6"/>
      <c r="M26" s="6">
        <v>129685190</v>
      </c>
      <c r="N26" s="6"/>
      <c r="O26" s="6">
        <v>0</v>
      </c>
      <c r="P26" s="6"/>
      <c r="Q26" s="6">
        <f t="shared" si="1"/>
        <v>129685190</v>
      </c>
    </row>
    <row r="27" spans="1:17" ht="24.75" thickBot="1" x14ac:dyDescent="0.6">
      <c r="C27" s="7">
        <f>SUM(C8:C26)</f>
        <v>5301772963</v>
      </c>
      <c r="D27" s="6"/>
      <c r="E27" s="7">
        <f>SUM(E8:E26)</f>
        <v>15045218604</v>
      </c>
      <c r="F27" s="6"/>
      <c r="G27" s="7">
        <f>SUM(G8:G26)</f>
        <v>3500918090</v>
      </c>
      <c r="H27" s="6"/>
      <c r="I27" s="7">
        <f>SUM(I8:I26)</f>
        <v>23847909657</v>
      </c>
      <c r="J27" s="6"/>
      <c r="K27" s="7">
        <f>SUM(K8:K26)</f>
        <v>10472914891</v>
      </c>
      <c r="L27" s="6"/>
      <c r="M27" s="7">
        <f>SUM(M8:M26)</f>
        <v>25385293840</v>
      </c>
      <c r="N27" s="6"/>
      <c r="O27" s="7">
        <f>SUM(O8:O26)</f>
        <v>6763676814</v>
      </c>
      <c r="P27" s="6"/>
      <c r="Q27" s="7">
        <f>SUM(Q8:Q26)</f>
        <v>42621885545</v>
      </c>
    </row>
    <row r="28" spans="1:17" ht="24.75" thickTop="1" x14ac:dyDescent="0.55000000000000004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55000000000000004">
      <c r="M29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20" sqref="E2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 x14ac:dyDescent="0.55000000000000004">
      <c r="A6" s="21" t="s">
        <v>186</v>
      </c>
      <c r="B6" s="21" t="s">
        <v>186</v>
      </c>
      <c r="C6" s="21" t="s">
        <v>186</v>
      </c>
      <c r="E6" s="21" t="s">
        <v>154</v>
      </c>
      <c r="F6" s="21" t="s">
        <v>154</v>
      </c>
      <c r="G6" s="21" t="s">
        <v>154</v>
      </c>
      <c r="I6" s="21" t="s">
        <v>155</v>
      </c>
      <c r="J6" s="21" t="s">
        <v>155</v>
      </c>
      <c r="K6" s="21" t="s">
        <v>155</v>
      </c>
    </row>
    <row r="7" spans="1:11" ht="24.75" x14ac:dyDescent="0.55000000000000004">
      <c r="A7" s="19" t="s">
        <v>187</v>
      </c>
      <c r="C7" s="21" t="s">
        <v>139</v>
      </c>
      <c r="E7" s="21" t="s">
        <v>188</v>
      </c>
      <c r="G7" s="21" t="s">
        <v>189</v>
      </c>
      <c r="I7" s="21" t="s">
        <v>188</v>
      </c>
      <c r="K7" s="21" t="s">
        <v>189</v>
      </c>
    </row>
    <row r="8" spans="1:11" x14ac:dyDescent="0.55000000000000004">
      <c r="A8" s="1" t="s">
        <v>145</v>
      </c>
      <c r="C8" s="4" t="s">
        <v>146</v>
      </c>
      <c r="D8" s="4"/>
      <c r="E8" s="5">
        <v>4616220956</v>
      </c>
      <c r="F8" s="4"/>
      <c r="G8" s="8">
        <f>E8/$E$10</f>
        <v>0.93959873592485721</v>
      </c>
      <c r="H8" s="4"/>
      <c r="I8" s="5">
        <v>7513786694</v>
      </c>
      <c r="J8" s="4"/>
      <c r="K8" s="8">
        <f>I8/$I$10</f>
        <v>0.9442373376924531</v>
      </c>
    </row>
    <row r="9" spans="1:11" x14ac:dyDescent="0.55000000000000004">
      <c r="A9" s="1" t="s">
        <v>149</v>
      </c>
      <c r="C9" s="4" t="s">
        <v>150</v>
      </c>
      <c r="D9" s="4"/>
      <c r="E9" s="5">
        <v>296749634</v>
      </c>
      <c r="F9" s="4"/>
      <c r="G9" s="8">
        <f>E9/$E$10</f>
        <v>6.0401264075142777E-2</v>
      </c>
      <c r="H9" s="4"/>
      <c r="I9" s="5">
        <v>443732453</v>
      </c>
      <c r="J9" s="4"/>
      <c r="K9" s="8">
        <f>I9/$I$10</f>
        <v>5.5762662307546944E-2</v>
      </c>
    </row>
    <row r="10" spans="1:11" ht="24.75" thickBot="1" x14ac:dyDescent="0.6">
      <c r="C10" s="4"/>
      <c r="D10" s="4"/>
      <c r="E10" s="15">
        <f>SUM(E8:E9)</f>
        <v>4912970590</v>
      </c>
      <c r="F10" s="4"/>
      <c r="G10" s="9">
        <f>SUM(G8:G9)</f>
        <v>1</v>
      </c>
      <c r="H10" s="4"/>
      <c r="I10" s="15">
        <f>SUM(I8:I9)</f>
        <v>7957519147</v>
      </c>
      <c r="J10" s="4"/>
      <c r="K10" s="9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J9" sqref="J9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9" t="s">
        <v>0</v>
      </c>
      <c r="B2" s="19"/>
      <c r="C2" s="19"/>
      <c r="D2" s="19"/>
      <c r="E2" s="19"/>
    </row>
    <row r="3" spans="1:5" ht="24.75" x14ac:dyDescent="0.55000000000000004">
      <c r="A3" s="19" t="s">
        <v>152</v>
      </c>
      <c r="B3" s="19"/>
      <c r="C3" s="19"/>
      <c r="D3" s="19"/>
      <c r="E3" s="19"/>
    </row>
    <row r="4" spans="1:5" ht="24.75" x14ac:dyDescent="0.55000000000000004">
      <c r="A4" s="19" t="s">
        <v>2</v>
      </c>
      <c r="B4" s="19"/>
      <c r="C4" s="19"/>
      <c r="D4" s="19"/>
      <c r="E4" s="19"/>
    </row>
    <row r="5" spans="1:5" ht="24.75" x14ac:dyDescent="0.55000000000000004">
      <c r="C5" s="20" t="s">
        <v>154</v>
      </c>
      <c r="E5" s="20" t="s">
        <v>196</v>
      </c>
    </row>
    <row r="6" spans="1:5" ht="24.75" x14ac:dyDescent="0.55000000000000004">
      <c r="A6" s="20" t="s">
        <v>190</v>
      </c>
      <c r="C6" s="21"/>
      <c r="E6" s="21" t="s">
        <v>197</v>
      </c>
    </row>
    <row r="7" spans="1:5" ht="24.75" x14ac:dyDescent="0.55000000000000004">
      <c r="A7" s="21" t="s">
        <v>190</v>
      </c>
      <c r="C7" s="21" t="s">
        <v>142</v>
      </c>
      <c r="E7" s="17" t="s">
        <v>142</v>
      </c>
    </row>
    <row r="8" spans="1:5" x14ac:dyDescent="0.55000000000000004">
      <c r="A8" s="1" t="s">
        <v>198</v>
      </c>
      <c r="C8" s="5">
        <v>7982290229</v>
      </c>
      <c r="D8" s="4"/>
      <c r="E8" s="5">
        <v>17950790060</v>
      </c>
    </row>
    <row r="9" spans="1:5" ht="25.5" thickBot="1" x14ac:dyDescent="0.65">
      <c r="A9" s="2" t="s">
        <v>161</v>
      </c>
      <c r="C9" s="15">
        <v>7982290229</v>
      </c>
      <c r="D9" s="4"/>
      <c r="E9" s="15">
        <v>17950790060</v>
      </c>
    </row>
    <row r="10" spans="1:5" ht="24.75" thickTop="1" x14ac:dyDescent="0.55000000000000004"/>
  </sheetData>
  <mergeCells count="8">
    <mergeCell ref="A2:E2"/>
    <mergeCell ref="A3:E3"/>
    <mergeCell ref="A4:E4"/>
    <mergeCell ref="A6:A7"/>
    <mergeCell ref="C7"/>
    <mergeCell ref="E6"/>
    <mergeCell ref="E5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opLeftCell="B58" workbookViewId="0">
      <selection activeCell="I73" sqref="I73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.5703125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 x14ac:dyDescent="0.55000000000000004">
      <c r="A6" s="20" t="s">
        <v>3</v>
      </c>
      <c r="C6" s="21" t="s">
        <v>194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" t="s">
        <v>15</v>
      </c>
      <c r="C9" s="6">
        <v>144236996</v>
      </c>
      <c r="D9" s="6"/>
      <c r="E9" s="6">
        <v>602397292561</v>
      </c>
      <c r="F9" s="6"/>
      <c r="G9" s="6">
        <v>502255886915.92102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144236996</v>
      </c>
      <c r="R9" s="6"/>
      <c r="S9" s="6">
        <v>3053</v>
      </c>
      <c r="T9" s="6"/>
      <c r="U9" s="6">
        <v>602397292561</v>
      </c>
      <c r="V9" s="6"/>
      <c r="W9" s="6">
        <v>437735433272.711</v>
      </c>
      <c r="X9" s="6"/>
      <c r="Y9" s="8">
        <v>2.1863300408109083E-2</v>
      </c>
    </row>
    <row r="10" spans="1:25" x14ac:dyDescent="0.55000000000000004">
      <c r="A10" s="1" t="s">
        <v>16</v>
      </c>
      <c r="C10" s="6">
        <v>15829799</v>
      </c>
      <c r="D10" s="6"/>
      <c r="E10" s="6">
        <v>720984837685</v>
      </c>
      <c r="F10" s="6"/>
      <c r="G10" s="6">
        <v>518645761498.51202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15829799</v>
      </c>
      <c r="R10" s="6"/>
      <c r="S10" s="6">
        <v>32260</v>
      </c>
      <c r="T10" s="6"/>
      <c r="U10" s="6">
        <v>720984837685</v>
      </c>
      <c r="V10" s="6"/>
      <c r="W10" s="6">
        <v>507630833311.34698</v>
      </c>
      <c r="X10" s="6"/>
      <c r="Y10" s="8">
        <v>2.5354322637597227E-2</v>
      </c>
    </row>
    <row r="11" spans="1:25" x14ac:dyDescent="0.55000000000000004">
      <c r="A11" s="1" t="s">
        <v>17</v>
      </c>
      <c r="C11" s="6">
        <v>86162849</v>
      </c>
      <c r="D11" s="6"/>
      <c r="E11" s="6">
        <v>713665124513</v>
      </c>
      <c r="F11" s="6"/>
      <c r="G11" s="6">
        <v>565291188319.77002</v>
      </c>
      <c r="H11" s="6"/>
      <c r="I11" s="6">
        <v>0</v>
      </c>
      <c r="J11" s="6"/>
      <c r="K11" s="6">
        <v>0</v>
      </c>
      <c r="L11" s="6"/>
      <c r="M11" s="6">
        <v>-2491727</v>
      </c>
      <c r="N11" s="6"/>
      <c r="O11" s="6">
        <v>17081425437</v>
      </c>
      <c r="P11" s="6"/>
      <c r="Q11" s="6">
        <v>83671122</v>
      </c>
      <c r="R11" s="6"/>
      <c r="S11" s="6">
        <v>6410</v>
      </c>
      <c r="T11" s="6"/>
      <c r="U11" s="6">
        <v>693026778865</v>
      </c>
      <c r="V11" s="6"/>
      <c r="W11" s="6">
        <v>533140717262.48102</v>
      </c>
      <c r="X11" s="6"/>
      <c r="Y11" s="8">
        <v>2.6628449002076785E-2</v>
      </c>
    </row>
    <row r="12" spans="1:25" x14ac:dyDescent="0.55000000000000004">
      <c r="A12" s="1" t="s">
        <v>18</v>
      </c>
      <c r="C12" s="6">
        <v>28325120</v>
      </c>
      <c r="D12" s="6"/>
      <c r="E12" s="6">
        <v>1134459530218</v>
      </c>
      <c r="F12" s="6"/>
      <c r="G12" s="6">
        <v>1071358079644.8</v>
      </c>
      <c r="H12" s="6"/>
      <c r="I12" s="6">
        <v>0</v>
      </c>
      <c r="J12" s="6"/>
      <c r="K12" s="6">
        <v>0</v>
      </c>
      <c r="L12" s="6"/>
      <c r="M12" s="6">
        <v>-500000</v>
      </c>
      <c r="N12" s="6"/>
      <c r="O12" s="6">
        <v>17818346313</v>
      </c>
      <c r="P12" s="6"/>
      <c r="Q12" s="6">
        <v>27825120</v>
      </c>
      <c r="R12" s="6"/>
      <c r="S12" s="6">
        <v>32850</v>
      </c>
      <c r="T12" s="6"/>
      <c r="U12" s="6">
        <v>1114433851063</v>
      </c>
      <c r="V12" s="6"/>
      <c r="W12" s="6">
        <v>908616563607.59998</v>
      </c>
      <c r="X12" s="6"/>
      <c r="Y12" s="8">
        <v>4.5382108406016364E-2</v>
      </c>
    </row>
    <row r="13" spans="1:25" x14ac:dyDescent="0.55000000000000004">
      <c r="A13" s="1" t="s">
        <v>19</v>
      </c>
      <c r="C13" s="6">
        <v>3921979</v>
      </c>
      <c r="D13" s="6"/>
      <c r="E13" s="6">
        <v>289052062493</v>
      </c>
      <c r="F13" s="6"/>
      <c r="G13" s="6">
        <v>740274375553.50598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3921979</v>
      </c>
      <c r="R13" s="6"/>
      <c r="S13" s="6">
        <v>181020</v>
      </c>
      <c r="T13" s="6"/>
      <c r="U13" s="6">
        <v>289052062493</v>
      </c>
      <c r="V13" s="6"/>
      <c r="W13" s="6">
        <v>705732396580.44897</v>
      </c>
      <c r="X13" s="6"/>
      <c r="Y13" s="8">
        <v>3.5248778648815489E-2</v>
      </c>
    </row>
    <row r="14" spans="1:25" x14ac:dyDescent="0.55000000000000004">
      <c r="A14" s="1" t="s">
        <v>20</v>
      </c>
      <c r="C14" s="6">
        <v>2741383</v>
      </c>
      <c r="D14" s="6"/>
      <c r="E14" s="6">
        <v>38559115297</v>
      </c>
      <c r="F14" s="6"/>
      <c r="G14" s="6">
        <v>139414671812.034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2741383</v>
      </c>
      <c r="R14" s="6"/>
      <c r="S14" s="6">
        <v>48370</v>
      </c>
      <c r="T14" s="6"/>
      <c r="U14" s="6">
        <v>38559115297</v>
      </c>
      <c r="V14" s="6"/>
      <c r="W14" s="6">
        <v>131811721570.526</v>
      </c>
      <c r="X14" s="6"/>
      <c r="Y14" s="8">
        <v>6.583518369670212E-3</v>
      </c>
    </row>
    <row r="15" spans="1:25" x14ac:dyDescent="0.55000000000000004">
      <c r="A15" s="1" t="s">
        <v>21</v>
      </c>
      <c r="C15" s="6">
        <v>1889027</v>
      </c>
      <c r="D15" s="6"/>
      <c r="E15" s="6">
        <v>378844400796</v>
      </c>
      <c r="F15" s="6"/>
      <c r="G15" s="6">
        <v>595313026555.34094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1889027</v>
      </c>
      <c r="R15" s="6"/>
      <c r="S15" s="6">
        <v>250543</v>
      </c>
      <c r="T15" s="6"/>
      <c r="U15" s="6">
        <v>378844400796</v>
      </c>
      <c r="V15" s="6"/>
      <c r="W15" s="6">
        <v>470466460835.617</v>
      </c>
      <c r="X15" s="6"/>
      <c r="Y15" s="8">
        <v>2.3498096757410068E-2</v>
      </c>
    </row>
    <row r="16" spans="1:25" x14ac:dyDescent="0.55000000000000004">
      <c r="A16" s="1" t="s">
        <v>22</v>
      </c>
      <c r="C16" s="6">
        <v>3759913</v>
      </c>
      <c r="D16" s="6"/>
      <c r="E16" s="6">
        <v>236746112846</v>
      </c>
      <c r="F16" s="6"/>
      <c r="G16" s="6">
        <v>337761626950.03101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3759913</v>
      </c>
      <c r="R16" s="6"/>
      <c r="S16" s="6">
        <v>84800</v>
      </c>
      <c r="T16" s="6"/>
      <c r="U16" s="6">
        <v>236746112846</v>
      </c>
      <c r="V16" s="6"/>
      <c r="W16" s="6">
        <v>316943520696.71997</v>
      </c>
      <c r="X16" s="6"/>
      <c r="Y16" s="8">
        <v>1.5830181608988147E-2</v>
      </c>
    </row>
    <row r="17" spans="1:25" x14ac:dyDescent="0.55000000000000004">
      <c r="A17" s="1" t="s">
        <v>23</v>
      </c>
      <c r="C17" s="6">
        <v>72485116</v>
      </c>
      <c r="D17" s="6"/>
      <c r="E17" s="6">
        <v>530519303726</v>
      </c>
      <c r="F17" s="6"/>
      <c r="G17" s="6">
        <v>412868443377.65399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72485116</v>
      </c>
      <c r="R17" s="6"/>
      <c r="S17" s="6">
        <v>5320</v>
      </c>
      <c r="T17" s="6"/>
      <c r="U17" s="6">
        <v>530519303726</v>
      </c>
      <c r="V17" s="6"/>
      <c r="W17" s="6">
        <v>383326373258.13599</v>
      </c>
      <c r="X17" s="6"/>
      <c r="Y17" s="8">
        <v>1.914576480646089E-2</v>
      </c>
    </row>
    <row r="18" spans="1:25" x14ac:dyDescent="0.55000000000000004">
      <c r="A18" s="1" t="s">
        <v>24</v>
      </c>
      <c r="C18" s="6">
        <v>325402</v>
      </c>
      <c r="D18" s="6"/>
      <c r="E18" s="6">
        <v>2485071659</v>
      </c>
      <c r="F18" s="6"/>
      <c r="G18" s="6">
        <v>4792470153.6096001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325402</v>
      </c>
      <c r="R18" s="6"/>
      <c r="S18" s="6">
        <v>20532</v>
      </c>
      <c r="T18" s="6"/>
      <c r="U18" s="6">
        <v>2485071659</v>
      </c>
      <c r="V18" s="6"/>
      <c r="W18" s="6">
        <v>6641400998.5092001</v>
      </c>
      <c r="X18" s="6"/>
      <c r="Y18" s="8">
        <v>3.3171393980039134E-4</v>
      </c>
    </row>
    <row r="19" spans="1:25" x14ac:dyDescent="0.55000000000000004">
      <c r="A19" s="1" t="s">
        <v>25</v>
      </c>
      <c r="C19" s="6">
        <v>36998234</v>
      </c>
      <c r="D19" s="6"/>
      <c r="E19" s="6">
        <v>420014060972</v>
      </c>
      <c r="F19" s="6"/>
      <c r="G19" s="6">
        <v>670832443820.448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36998234</v>
      </c>
      <c r="R19" s="6"/>
      <c r="S19" s="6">
        <v>18530</v>
      </c>
      <c r="T19" s="6"/>
      <c r="U19" s="6">
        <v>420014060972</v>
      </c>
      <c r="V19" s="6"/>
      <c r="W19" s="6">
        <v>681498091227.68103</v>
      </c>
      <c r="X19" s="6"/>
      <c r="Y19" s="8">
        <v>3.4038362818074826E-2</v>
      </c>
    </row>
    <row r="20" spans="1:25" x14ac:dyDescent="0.55000000000000004">
      <c r="A20" s="1" t="s">
        <v>26</v>
      </c>
      <c r="C20" s="6">
        <v>61930327</v>
      </c>
      <c r="D20" s="6"/>
      <c r="E20" s="6">
        <v>636328586196</v>
      </c>
      <c r="F20" s="6"/>
      <c r="G20" s="6">
        <v>667330362449.15405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61930327</v>
      </c>
      <c r="R20" s="6"/>
      <c r="S20" s="6">
        <v>9890</v>
      </c>
      <c r="T20" s="6"/>
      <c r="U20" s="6">
        <v>636328586196</v>
      </c>
      <c r="V20" s="6"/>
      <c r="W20" s="6">
        <v>608846612972.521</v>
      </c>
      <c r="X20" s="6"/>
      <c r="Y20" s="8">
        <v>3.0409684457928944E-2</v>
      </c>
    </row>
    <row r="21" spans="1:25" x14ac:dyDescent="0.55000000000000004">
      <c r="A21" s="1" t="s">
        <v>27</v>
      </c>
      <c r="C21" s="6">
        <v>271293</v>
      </c>
      <c r="D21" s="6"/>
      <c r="E21" s="6">
        <v>1994184830</v>
      </c>
      <c r="F21" s="6"/>
      <c r="G21" s="6">
        <v>1981869550.0708499</v>
      </c>
      <c r="H21" s="6"/>
      <c r="I21" s="6">
        <v>8084913</v>
      </c>
      <c r="J21" s="6"/>
      <c r="K21" s="6">
        <v>54678470645</v>
      </c>
      <c r="L21" s="6"/>
      <c r="M21" s="6">
        <v>-8356206</v>
      </c>
      <c r="N21" s="6"/>
      <c r="O21" s="6">
        <v>0</v>
      </c>
      <c r="P21" s="6"/>
      <c r="Q21" s="6">
        <v>0</v>
      </c>
      <c r="R21" s="6"/>
      <c r="S21" s="6">
        <v>0</v>
      </c>
      <c r="T21" s="6"/>
      <c r="U21" s="6">
        <v>0</v>
      </c>
      <c r="V21" s="6"/>
      <c r="W21" s="6">
        <v>0</v>
      </c>
      <c r="X21" s="6"/>
      <c r="Y21" s="8">
        <v>0</v>
      </c>
    </row>
    <row r="22" spans="1:25" x14ac:dyDescent="0.55000000000000004">
      <c r="A22" s="1" t="s">
        <v>28</v>
      </c>
      <c r="C22" s="6">
        <v>19394410</v>
      </c>
      <c r="D22" s="6"/>
      <c r="E22" s="6">
        <v>417688613160</v>
      </c>
      <c r="F22" s="6"/>
      <c r="G22" s="6">
        <v>592444077495.16504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19394410</v>
      </c>
      <c r="R22" s="6"/>
      <c r="S22" s="6">
        <v>31600</v>
      </c>
      <c r="T22" s="6"/>
      <c r="U22" s="6">
        <v>417688613160</v>
      </c>
      <c r="V22" s="6"/>
      <c r="W22" s="6">
        <v>609216819031.80005</v>
      </c>
      <c r="X22" s="6"/>
      <c r="Y22" s="8">
        <v>3.0428174910544135E-2</v>
      </c>
    </row>
    <row r="23" spans="1:25" x14ac:dyDescent="0.55000000000000004">
      <c r="A23" s="1" t="s">
        <v>29</v>
      </c>
      <c r="C23" s="6">
        <v>1500747</v>
      </c>
      <c r="D23" s="6"/>
      <c r="E23" s="6">
        <v>48614982611</v>
      </c>
      <c r="F23" s="6"/>
      <c r="G23" s="6">
        <v>51855578223.966003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1500747</v>
      </c>
      <c r="R23" s="6"/>
      <c r="S23" s="6">
        <v>12527</v>
      </c>
      <c r="T23" s="6"/>
      <c r="U23" s="6">
        <v>18089547762</v>
      </c>
      <c r="V23" s="6"/>
      <c r="W23" s="6">
        <v>18687998515.869499</v>
      </c>
      <c r="X23" s="6"/>
      <c r="Y23" s="8">
        <v>9.3339788036808007E-4</v>
      </c>
    </row>
    <row r="24" spans="1:25" x14ac:dyDescent="0.55000000000000004">
      <c r="A24" s="1" t="s">
        <v>30</v>
      </c>
      <c r="C24" s="6">
        <v>1394767</v>
      </c>
      <c r="D24" s="6"/>
      <c r="E24" s="6">
        <v>4652979491</v>
      </c>
      <c r="F24" s="6"/>
      <c r="G24" s="6">
        <v>6125416226.3943005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1394767</v>
      </c>
      <c r="R24" s="6"/>
      <c r="S24" s="6">
        <v>5969</v>
      </c>
      <c r="T24" s="6"/>
      <c r="U24" s="6">
        <v>4652979491</v>
      </c>
      <c r="V24" s="6"/>
      <c r="W24" s="6">
        <v>8275828305.8731499</v>
      </c>
      <c r="X24" s="6"/>
      <c r="Y24" s="8">
        <v>4.1334766761847374E-4</v>
      </c>
    </row>
    <row r="25" spans="1:25" x14ac:dyDescent="0.55000000000000004">
      <c r="A25" s="1" t="s">
        <v>31</v>
      </c>
      <c r="C25" s="6">
        <v>4301406</v>
      </c>
      <c r="D25" s="6"/>
      <c r="E25" s="6">
        <v>147260465185</v>
      </c>
      <c r="F25" s="6"/>
      <c r="G25" s="6">
        <v>143983714647.418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4301406</v>
      </c>
      <c r="R25" s="6"/>
      <c r="S25" s="6">
        <v>31183</v>
      </c>
      <c r="T25" s="6"/>
      <c r="U25" s="6">
        <v>147260465185</v>
      </c>
      <c r="V25" s="6"/>
      <c r="W25" s="6">
        <v>133332665375.377</v>
      </c>
      <c r="X25" s="6"/>
      <c r="Y25" s="8">
        <v>6.6594840073173544E-3</v>
      </c>
    </row>
    <row r="26" spans="1:25" x14ac:dyDescent="0.55000000000000004">
      <c r="A26" s="1" t="s">
        <v>32</v>
      </c>
      <c r="C26" s="6">
        <v>7825000</v>
      </c>
      <c r="D26" s="6"/>
      <c r="E26" s="6">
        <v>59021827352</v>
      </c>
      <c r="F26" s="6"/>
      <c r="G26" s="6">
        <v>70138204751.25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7825000</v>
      </c>
      <c r="R26" s="6"/>
      <c r="S26" s="6">
        <v>5328</v>
      </c>
      <c r="T26" s="6"/>
      <c r="U26" s="6">
        <v>59021827352</v>
      </c>
      <c r="V26" s="6"/>
      <c r="W26" s="6">
        <v>41443534980</v>
      </c>
      <c r="X26" s="6"/>
      <c r="Y26" s="8">
        <v>2.0699545578646765E-3</v>
      </c>
    </row>
    <row r="27" spans="1:25" x14ac:dyDescent="0.55000000000000004">
      <c r="A27" s="1" t="s">
        <v>33</v>
      </c>
      <c r="C27" s="6">
        <v>14000000</v>
      </c>
      <c r="D27" s="6"/>
      <c r="E27" s="6">
        <v>228678260508</v>
      </c>
      <c r="F27" s="6"/>
      <c r="G27" s="6">
        <v>269803062900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14000000</v>
      </c>
      <c r="R27" s="6"/>
      <c r="S27" s="6">
        <v>16976</v>
      </c>
      <c r="T27" s="6"/>
      <c r="U27" s="6">
        <v>228678260508</v>
      </c>
      <c r="V27" s="6"/>
      <c r="W27" s="6">
        <v>236249899200</v>
      </c>
      <c r="X27" s="6"/>
      <c r="Y27" s="8">
        <v>1.1799827304309512E-2</v>
      </c>
    </row>
    <row r="28" spans="1:25" x14ac:dyDescent="0.55000000000000004">
      <c r="A28" s="1" t="s">
        <v>34</v>
      </c>
      <c r="C28" s="6">
        <v>3898275</v>
      </c>
      <c r="D28" s="6"/>
      <c r="E28" s="6">
        <v>16032414617</v>
      </c>
      <c r="F28" s="6"/>
      <c r="G28" s="6">
        <v>87731817171.300003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3898275</v>
      </c>
      <c r="R28" s="6"/>
      <c r="S28" s="6">
        <v>22160</v>
      </c>
      <c r="T28" s="6"/>
      <c r="U28" s="6">
        <v>16032414617</v>
      </c>
      <c r="V28" s="6"/>
      <c r="W28" s="6">
        <v>85871778644.699997</v>
      </c>
      <c r="X28" s="6"/>
      <c r="Y28" s="8">
        <v>4.2889845106920304E-3</v>
      </c>
    </row>
    <row r="29" spans="1:25" x14ac:dyDescent="0.55000000000000004">
      <c r="A29" s="1" t="s">
        <v>35</v>
      </c>
      <c r="C29" s="6">
        <v>10000000</v>
      </c>
      <c r="D29" s="6"/>
      <c r="E29" s="6">
        <v>76208915637</v>
      </c>
      <c r="F29" s="6"/>
      <c r="G29" s="6">
        <v>62505864000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10000000</v>
      </c>
      <c r="R29" s="6"/>
      <c r="S29" s="6">
        <v>6147</v>
      </c>
      <c r="T29" s="6"/>
      <c r="U29" s="6">
        <v>76208915637</v>
      </c>
      <c r="V29" s="6"/>
      <c r="W29" s="6">
        <v>61104253500</v>
      </c>
      <c r="X29" s="6"/>
      <c r="Y29" s="8">
        <v>3.051936281455777E-3</v>
      </c>
    </row>
    <row r="30" spans="1:25" x14ac:dyDescent="0.55000000000000004">
      <c r="A30" s="1" t="s">
        <v>36</v>
      </c>
      <c r="C30" s="6">
        <v>3583604</v>
      </c>
      <c r="D30" s="6"/>
      <c r="E30" s="6">
        <v>14606892577</v>
      </c>
      <c r="F30" s="6"/>
      <c r="G30" s="6">
        <v>34625376726.264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3583604</v>
      </c>
      <c r="R30" s="6"/>
      <c r="S30" s="6">
        <v>9030</v>
      </c>
      <c r="T30" s="6"/>
      <c r="U30" s="6">
        <v>14606892577</v>
      </c>
      <c r="V30" s="6"/>
      <c r="W30" s="6">
        <v>32167402452.486</v>
      </c>
      <c r="X30" s="6"/>
      <c r="Y30" s="8">
        <v>1.6066453152059465E-3</v>
      </c>
    </row>
    <row r="31" spans="1:25" x14ac:dyDescent="0.55000000000000004">
      <c r="A31" s="1" t="s">
        <v>37</v>
      </c>
      <c r="C31" s="6">
        <v>7297155</v>
      </c>
      <c r="D31" s="6"/>
      <c r="E31" s="6">
        <v>75041375307</v>
      </c>
      <c r="F31" s="6"/>
      <c r="G31" s="6">
        <v>99158583802.342499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7297155</v>
      </c>
      <c r="R31" s="6"/>
      <c r="S31" s="6">
        <v>11843</v>
      </c>
      <c r="T31" s="6"/>
      <c r="U31" s="6">
        <v>75041375307</v>
      </c>
      <c r="V31" s="6"/>
      <c r="W31" s="6">
        <v>85906006435.343201</v>
      </c>
      <c r="X31" s="6"/>
      <c r="Y31" s="8">
        <v>4.2906940649393146E-3</v>
      </c>
    </row>
    <row r="32" spans="1:25" x14ac:dyDescent="0.55000000000000004">
      <c r="A32" s="1" t="s">
        <v>38</v>
      </c>
      <c r="C32" s="6">
        <v>54555603</v>
      </c>
      <c r="D32" s="6"/>
      <c r="E32" s="6">
        <v>312781242026</v>
      </c>
      <c r="F32" s="6"/>
      <c r="G32" s="6">
        <v>338401422291.81598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54555603</v>
      </c>
      <c r="R32" s="6"/>
      <c r="S32" s="6">
        <v>5940</v>
      </c>
      <c r="T32" s="6"/>
      <c r="U32" s="6">
        <v>312781242026</v>
      </c>
      <c r="V32" s="6"/>
      <c r="W32" s="6">
        <v>322132123143.17102</v>
      </c>
      <c r="X32" s="6"/>
      <c r="Y32" s="8">
        <v>1.6089333519851017E-2</v>
      </c>
    </row>
    <row r="33" spans="1:25" x14ac:dyDescent="0.55000000000000004">
      <c r="A33" s="1" t="s">
        <v>39</v>
      </c>
      <c r="C33" s="6">
        <v>124663271</v>
      </c>
      <c r="D33" s="6"/>
      <c r="E33" s="6">
        <v>997807079964</v>
      </c>
      <c r="F33" s="6"/>
      <c r="G33" s="6">
        <v>1019874146944.04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124663271</v>
      </c>
      <c r="R33" s="6"/>
      <c r="S33" s="6">
        <v>7970</v>
      </c>
      <c r="T33" s="6"/>
      <c r="U33" s="6">
        <v>997807079964</v>
      </c>
      <c r="V33" s="6"/>
      <c r="W33" s="6">
        <v>987654550564.27295</v>
      </c>
      <c r="X33" s="6"/>
      <c r="Y33" s="8">
        <v>4.9329769758368842E-2</v>
      </c>
    </row>
    <row r="34" spans="1:25" x14ac:dyDescent="0.55000000000000004">
      <c r="A34" s="1" t="s">
        <v>40</v>
      </c>
      <c r="C34" s="6">
        <v>12780811</v>
      </c>
      <c r="D34" s="6"/>
      <c r="E34" s="6">
        <v>221551469613</v>
      </c>
      <c r="F34" s="6"/>
      <c r="G34" s="6">
        <v>195780431339.815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12780811</v>
      </c>
      <c r="R34" s="6"/>
      <c r="S34" s="6">
        <v>14170</v>
      </c>
      <c r="T34" s="6"/>
      <c r="U34" s="6">
        <v>221551469613</v>
      </c>
      <c r="V34" s="6"/>
      <c r="W34" s="6">
        <v>180026522523.37399</v>
      </c>
      <c r="X34" s="6"/>
      <c r="Y34" s="8">
        <v>8.9916731527274231E-3</v>
      </c>
    </row>
    <row r="35" spans="1:25" x14ac:dyDescent="0.55000000000000004">
      <c r="A35" s="1" t="s">
        <v>41</v>
      </c>
      <c r="C35" s="6">
        <v>21052995</v>
      </c>
      <c r="D35" s="6"/>
      <c r="E35" s="6">
        <v>95204340488</v>
      </c>
      <c r="F35" s="6"/>
      <c r="G35" s="6">
        <v>416671097923.823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21052995</v>
      </c>
      <c r="R35" s="6"/>
      <c r="S35" s="6">
        <v>18890</v>
      </c>
      <c r="T35" s="6"/>
      <c r="U35" s="6">
        <v>95204340488</v>
      </c>
      <c r="V35" s="6"/>
      <c r="W35" s="6">
        <v>395324813650.47699</v>
      </c>
      <c r="X35" s="6"/>
      <c r="Y35" s="8">
        <v>1.9745043472949631E-2</v>
      </c>
    </row>
    <row r="36" spans="1:25" x14ac:dyDescent="0.55000000000000004">
      <c r="A36" s="1" t="s">
        <v>42</v>
      </c>
      <c r="C36" s="6">
        <v>44507942</v>
      </c>
      <c r="D36" s="6"/>
      <c r="E36" s="6">
        <v>538419997800</v>
      </c>
      <c r="F36" s="6"/>
      <c r="G36" s="6">
        <v>713641521488.46301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44507942</v>
      </c>
      <c r="R36" s="6"/>
      <c r="S36" s="6">
        <v>14520</v>
      </c>
      <c r="T36" s="6"/>
      <c r="U36" s="6">
        <v>538419997800</v>
      </c>
      <c r="V36" s="6"/>
      <c r="W36" s="6">
        <v>642410098698.85205</v>
      </c>
      <c r="X36" s="6"/>
      <c r="Y36" s="8">
        <v>3.2086059079219631E-2</v>
      </c>
    </row>
    <row r="37" spans="1:25" x14ac:dyDescent="0.55000000000000004">
      <c r="A37" s="1" t="s">
        <v>43</v>
      </c>
      <c r="C37" s="6">
        <v>5156472</v>
      </c>
      <c r="D37" s="6"/>
      <c r="E37" s="6">
        <v>135455130039</v>
      </c>
      <c r="F37" s="6"/>
      <c r="G37" s="6">
        <v>128298548519.748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5156472</v>
      </c>
      <c r="R37" s="6"/>
      <c r="S37" s="6">
        <v>23840</v>
      </c>
      <c r="T37" s="6"/>
      <c r="U37" s="6">
        <v>135455130039</v>
      </c>
      <c r="V37" s="6"/>
      <c r="W37" s="6">
        <v>122198857239.744</v>
      </c>
      <c r="X37" s="6"/>
      <c r="Y37" s="8">
        <v>6.1033905923162882E-3</v>
      </c>
    </row>
    <row r="38" spans="1:25" x14ac:dyDescent="0.55000000000000004">
      <c r="A38" s="1" t="s">
        <v>44</v>
      </c>
      <c r="C38" s="6">
        <v>1014534</v>
      </c>
      <c r="D38" s="6"/>
      <c r="E38" s="6">
        <v>61975579671</v>
      </c>
      <c r="F38" s="6"/>
      <c r="G38" s="6">
        <v>51466654075.949097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1014534</v>
      </c>
      <c r="R38" s="6"/>
      <c r="S38" s="6">
        <v>45540</v>
      </c>
      <c r="T38" s="6"/>
      <c r="U38" s="6">
        <v>61975579671</v>
      </c>
      <c r="V38" s="6"/>
      <c r="W38" s="6">
        <v>45926977183.758003</v>
      </c>
      <c r="X38" s="6"/>
      <c r="Y38" s="8">
        <v>2.2938862670943637E-3</v>
      </c>
    </row>
    <row r="39" spans="1:25" x14ac:dyDescent="0.55000000000000004">
      <c r="A39" s="1" t="s">
        <v>45</v>
      </c>
      <c r="C39" s="6">
        <v>19324849</v>
      </c>
      <c r="D39" s="6"/>
      <c r="E39" s="6">
        <v>64866937725</v>
      </c>
      <c r="F39" s="6"/>
      <c r="G39" s="6">
        <v>53960514010.996002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19324849</v>
      </c>
      <c r="R39" s="6"/>
      <c r="S39" s="6">
        <v>2295</v>
      </c>
      <c r="T39" s="6"/>
      <c r="U39" s="6">
        <v>64866937725</v>
      </c>
      <c r="V39" s="6"/>
      <c r="W39" s="6">
        <v>44086642810.692703</v>
      </c>
      <c r="X39" s="6"/>
      <c r="Y39" s="8">
        <v>2.2019682266723795E-3</v>
      </c>
    </row>
    <row r="40" spans="1:25" x14ac:dyDescent="0.55000000000000004">
      <c r="A40" s="1" t="s">
        <v>46</v>
      </c>
      <c r="C40" s="6">
        <v>13771083</v>
      </c>
      <c r="D40" s="6"/>
      <c r="E40" s="6">
        <v>145211430076</v>
      </c>
      <c r="F40" s="6"/>
      <c r="G40" s="6">
        <v>115947058625.591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13771083</v>
      </c>
      <c r="R40" s="6"/>
      <c r="S40" s="6">
        <v>8080</v>
      </c>
      <c r="T40" s="6"/>
      <c r="U40" s="6">
        <v>145211430076</v>
      </c>
      <c r="V40" s="6"/>
      <c r="W40" s="6">
        <v>110608292053.692</v>
      </c>
      <c r="X40" s="6"/>
      <c r="Y40" s="8">
        <v>5.5244838159837651E-3</v>
      </c>
    </row>
    <row r="41" spans="1:25" x14ac:dyDescent="0.55000000000000004">
      <c r="A41" s="1" t="s">
        <v>47</v>
      </c>
      <c r="C41" s="6">
        <v>554212</v>
      </c>
      <c r="D41" s="6"/>
      <c r="E41" s="6">
        <v>23205258193</v>
      </c>
      <c r="F41" s="6"/>
      <c r="G41" s="6">
        <v>21458117383.470001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554212</v>
      </c>
      <c r="R41" s="6"/>
      <c r="S41" s="6">
        <v>41570</v>
      </c>
      <c r="T41" s="6"/>
      <c r="U41" s="6">
        <v>23205258193</v>
      </c>
      <c r="V41" s="6"/>
      <c r="W41" s="6">
        <v>22901513212.602001</v>
      </c>
      <c r="X41" s="6"/>
      <c r="Y41" s="8">
        <v>1.1438476876864045E-3</v>
      </c>
    </row>
    <row r="42" spans="1:25" x14ac:dyDescent="0.55000000000000004">
      <c r="A42" s="1" t="s">
        <v>48</v>
      </c>
      <c r="C42" s="6">
        <v>20000000</v>
      </c>
      <c r="D42" s="6"/>
      <c r="E42" s="6">
        <v>221987595152</v>
      </c>
      <c r="F42" s="6"/>
      <c r="G42" s="6">
        <v>245927970000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20000000</v>
      </c>
      <c r="R42" s="6"/>
      <c r="S42" s="6">
        <v>10650</v>
      </c>
      <c r="T42" s="6"/>
      <c r="U42" s="6">
        <v>221987595152</v>
      </c>
      <c r="V42" s="6"/>
      <c r="W42" s="6">
        <v>211732650000</v>
      </c>
      <c r="X42" s="6"/>
      <c r="Y42" s="8">
        <v>1.0575279452579803E-2</v>
      </c>
    </row>
    <row r="43" spans="1:25" x14ac:dyDescent="0.55000000000000004">
      <c r="A43" s="1" t="s">
        <v>49</v>
      </c>
      <c r="C43" s="6">
        <v>7691309</v>
      </c>
      <c r="D43" s="6"/>
      <c r="E43" s="6">
        <v>367179685244</v>
      </c>
      <c r="F43" s="6"/>
      <c r="G43" s="6">
        <v>400091407080.17798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7691309</v>
      </c>
      <c r="R43" s="6"/>
      <c r="S43" s="6">
        <v>54740</v>
      </c>
      <c r="T43" s="6"/>
      <c r="U43" s="6">
        <v>367179685244</v>
      </c>
      <c r="V43" s="6"/>
      <c r="W43" s="6">
        <v>418517172244.77301</v>
      </c>
      <c r="X43" s="6"/>
      <c r="Y43" s="8">
        <v>2.0903417834670042E-2</v>
      </c>
    </row>
    <row r="44" spans="1:25" x14ac:dyDescent="0.55000000000000004">
      <c r="A44" s="1" t="s">
        <v>50</v>
      </c>
      <c r="C44" s="6">
        <v>2362689</v>
      </c>
      <c r="D44" s="6"/>
      <c r="E44" s="6">
        <v>70830565870</v>
      </c>
      <c r="F44" s="6"/>
      <c r="G44" s="6">
        <v>110103821301.09599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2362689</v>
      </c>
      <c r="R44" s="6"/>
      <c r="S44" s="6">
        <v>47780</v>
      </c>
      <c r="T44" s="6"/>
      <c r="U44" s="6">
        <v>70830565870</v>
      </c>
      <c r="V44" s="6"/>
      <c r="W44" s="6">
        <v>112217589201.50101</v>
      </c>
      <c r="X44" s="6"/>
      <c r="Y44" s="8">
        <v>5.6048623832964575E-3</v>
      </c>
    </row>
    <row r="45" spans="1:25" x14ac:dyDescent="0.55000000000000004">
      <c r="A45" s="1" t="s">
        <v>51</v>
      </c>
      <c r="C45" s="6">
        <v>2585956</v>
      </c>
      <c r="D45" s="6"/>
      <c r="E45" s="6">
        <v>92980447575</v>
      </c>
      <c r="F45" s="6"/>
      <c r="G45" s="6">
        <v>74109520466.694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2585956</v>
      </c>
      <c r="R45" s="6"/>
      <c r="S45" s="6">
        <v>27940</v>
      </c>
      <c r="T45" s="6"/>
      <c r="U45" s="6">
        <v>92980447575</v>
      </c>
      <c r="V45" s="6"/>
      <c r="W45" s="6">
        <v>71821713556.692001</v>
      </c>
      <c r="X45" s="6"/>
      <c r="Y45" s="8">
        <v>3.5872346169811657E-3</v>
      </c>
    </row>
    <row r="46" spans="1:25" x14ac:dyDescent="0.55000000000000004">
      <c r="A46" s="1" t="s">
        <v>52</v>
      </c>
      <c r="C46" s="6">
        <v>1759095</v>
      </c>
      <c r="D46" s="6"/>
      <c r="E46" s="6">
        <v>38721475217</v>
      </c>
      <c r="F46" s="6"/>
      <c r="G46" s="6">
        <v>32891699917.147499</v>
      </c>
      <c r="H46" s="6"/>
      <c r="I46" s="6">
        <v>206196</v>
      </c>
      <c r="J46" s="6"/>
      <c r="K46" s="6">
        <v>3684606928</v>
      </c>
      <c r="L46" s="6"/>
      <c r="M46" s="6">
        <v>0</v>
      </c>
      <c r="N46" s="6"/>
      <c r="O46" s="6">
        <v>0</v>
      </c>
      <c r="P46" s="6"/>
      <c r="Q46" s="6">
        <v>1965291</v>
      </c>
      <c r="R46" s="6"/>
      <c r="S46" s="6">
        <v>18530</v>
      </c>
      <c r="T46" s="6"/>
      <c r="U46" s="6">
        <v>42406082145</v>
      </c>
      <c r="V46" s="6"/>
      <c r="W46" s="6">
        <v>36200162018.731499</v>
      </c>
      <c r="X46" s="6"/>
      <c r="Y46" s="8">
        <v>1.808067058041124E-3</v>
      </c>
    </row>
    <row r="47" spans="1:25" x14ac:dyDescent="0.55000000000000004">
      <c r="A47" s="1" t="s">
        <v>53</v>
      </c>
      <c r="C47" s="6">
        <v>8990376</v>
      </c>
      <c r="D47" s="6"/>
      <c r="E47" s="6">
        <v>588497614907</v>
      </c>
      <c r="F47" s="6"/>
      <c r="G47" s="6">
        <v>464360454335.08801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8990376</v>
      </c>
      <c r="R47" s="6"/>
      <c r="S47" s="6">
        <v>45530</v>
      </c>
      <c r="T47" s="6"/>
      <c r="U47" s="6">
        <v>588497614907</v>
      </c>
      <c r="V47" s="6"/>
      <c r="W47" s="6">
        <v>406896294955.284</v>
      </c>
      <c r="X47" s="6"/>
      <c r="Y47" s="8">
        <v>2.0322997078492454E-2</v>
      </c>
    </row>
    <row r="48" spans="1:25" x14ac:dyDescent="0.55000000000000004">
      <c r="A48" s="1" t="s">
        <v>54</v>
      </c>
      <c r="C48" s="6">
        <v>32754905</v>
      </c>
      <c r="D48" s="6"/>
      <c r="E48" s="6">
        <v>521993755100</v>
      </c>
      <c r="F48" s="6"/>
      <c r="G48" s="6">
        <v>542449821832.065</v>
      </c>
      <c r="H48" s="6"/>
      <c r="I48" s="6">
        <v>45856867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78611772</v>
      </c>
      <c r="R48" s="6"/>
      <c r="S48" s="6">
        <v>6510</v>
      </c>
      <c r="T48" s="6"/>
      <c r="U48" s="6">
        <v>521993755100</v>
      </c>
      <c r="V48" s="6"/>
      <c r="W48" s="6">
        <v>508717648037.466</v>
      </c>
      <c r="X48" s="6"/>
      <c r="Y48" s="8">
        <v>2.5408605099191541E-2</v>
      </c>
    </row>
    <row r="49" spans="1:25" x14ac:dyDescent="0.55000000000000004">
      <c r="A49" s="1" t="s">
        <v>55</v>
      </c>
      <c r="C49" s="6">
        <v>139279052</v>
      </c>
      <c r="D49" s="6"/>
      <c r="E49" s="6">
        <v>1196581028960</v>
      </c>
      <c r="F49" s="6"/>
      <c r="G49" s="6">
        <v>1460651104308.3301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139279052</v>
      </c>
      <c r="R49" s="6"/>
      <c r="S49" s="6">
        <v>10880</v>
      </c>
      <c r="T49" s="6"/>
      <c r="U49" s="6">
        <v>1196581028960</v>
      </c>
      <c r="V49" s="6"/>
      <c r="W49" s="6">
        <v>1506339717049.73</v>
      </c>
      <c r="X49" s="6"/>
      <c r="Y49" s="8">
        <v>7.5236216324316929E-2</v>
      </c>
    </row>
    <row r="50" spans="1:25" x14ac:dyDescent="0.55000000000000004">
      <c r="A50" s="1" t="s">
        <v>56</v>
      </c>
      <c r="C50" s="6">
        <v>28760545</v>
      </c>
      <c r="D50" s="6"/>
      <c r="E50" s="6">
        <v>610259269288</v>
      </c>
      <c r="F50" s="6"/>
      <c r="G50" s="6">
        <v>490594443034.40997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28760545</v>
      </c>
      <c r="R50" s="6"/>
      <c r="S50" s="6">
        <v>15510</v>
      </c>
      <c r="T50" s="6"/>
      <c r="U50" s="6">
        <v>610259269288</v>
      </c>
      <c r="V50" s="6"/>
      <c r="W50" s="6">
        <v>443421900434.948</v>
      </c>
      <c r="X50" s="6"/>
      <c r="Y50" s="8">
        <v>2.2147318859389861E-2</v>
      </c>
    </row>
    <row r="51" spans="1:25" x14ac:dyDescent="0.55000000000000004">
      <c r="A51" s="1" t="s">
        <v>57</v>
      </c>
      <c r="C51" s="6">
        <v>200000</v>
      </c>
      <c r="D51" s="6"/>
      <c r="E51" s="6">
        <v>960486893</v>
      </c>
      <c r="F51" s="6"/>
      <c r="G51" s="6">
        <v>886294980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200000</v>
      </c>
      <c r="R51" s="6"/>
      <c r="S51" s="6">
        <v>4362</v>
      </c>
      <c r="T51" s="6"/>
      <c r="U51" s="6">
        <v>960486893</v>
      </c>
      <c r="V51" s="6"/>
      <c r="W51" s="6">
        <v>867209220</v>
      </c>
      <c r="X51" s="6"/>
      <c r="Y51" s="8">
        <v>4.3313961476200092E-5</v>
      </c>
    </row>
    <row r="52" spans="1:25" x14ac:dyDescent="0.55000000000000004">
      <c r="A52" s="1" t="s">
        <v>58</v>
      </c>
      <c r="C52" s="6">
        <v>10000000</v>
      </c>
      <c r="D52" s="6"/>
      <c r="E52" s="6">
        <v>178712776272</v>
      </c>
      <c r="F52" s="6"/>
      <c r="G52" s="6">
        <v>162328365000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10000000</v>
      </c>
      <c r="R52" s="6"/>
      <c r="S52" s="6">
        <v>15840</v>
      </c>
      <c r="T52" s="6"/>
      <c r="U52" s="6">
        <v>178712776272</v>
      </c>
      <c r="V52" s="6"/>
      <c r="W52" s="6">
        <v>157457520000</v>
      </c>
      <c r="X52" s="6"/>
      <c r="Y52" s="8">
        <v>7.8644331703692054E-3</v>
      </c>
    </row>
    <row r="53" spans="1:25" x14ac:dyDescent="0.55000000000000004">
      <c r="A53" s="1" t="s">
        <v>59</v>
      </c>
      <c r="C53" s="6">
        <v>46851062</v>
      </c>
      <c r="D53" s="6"/>
      <c r="E53" s="6">
        <v>614665227317</v>
      </c>
      <c r="F53" s="6"/>
      <c r="G53" s="6">
        <v>601714092499.81201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46851062</v>
      </c>
      <c r="R53" s="6"/>
      <c r="S53" s="6">
        <v>13050</v>
      </c>
      <c r="T53" s="6"/>
      <c r="U53" s="6">
        <v>614665227317</v>
      </c>
      <c r="V53" s="6"/>
      <c r="W53" s="6">
        <v>607768491263.35498</v>
      </c>
      <c r="X53" s="6"/>
      <c r="Y53" s="8">
        <v>3.0355836181065059E-2</v>
      </c>
    </row>
    <row r="54" spans="1:25" x14ac:dyDescent="0.55000000000000004">
      <c r="A54" s="1" t="s">
        <v>60</v>
      </c>
      <c r="C54" s="6">
        <v>47100791</v>
      </c>
      <c r="D54" s="6"/>
      <c r="E54" s="6">
        <v>1007939408723</v>
      </c>
      <c r="F54" s="6"/>
      <c r="G54" s="6">
        <v>1649487669771.77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47100791</v>
      </c>
      <c r="R54" s="6"/>
      <c r="S54" s="6">
        <v>31550</v>
      </c>
      <c r="T54" s="6"/>
      <c r="U54" s="6">
        <v>1007939408723</v>
      </c>
      <c r="V54" s="6"/>
      <c r="W54" s="6">
        <v>1477188077811.5</v>
      </c>
      <c r="X54" s="6"/>
      <c r="Y54" s="8">
        <v>7.3780197465415989E-2</v>
      </c>
    </row>
    <row r="55" spans="1:25" x14ac:dyDescent="0.55000000000000004">
      <c r="A55" s="1" t="s">
        <v>61</v>
      </c>
      <c r="C55" s="6">
        <v>30485496</v>
      </c>
      <c r="D55" s="6"/>
      <c r="E55" s="6">
        <v>394777531861</v>
      </c>
      <c r="F55" s="6"/>
      <c r="G55" s="6">
        <v>213946997529.52802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30485496</v>
      </c>
      <c r="R55" s="6"/>
      <c r="S55" s="6">
        <v>6900</v>
      </c>
      <c r="T55" s="6"/>
      <c r="U55" s="6">
        <v>394777531861</v>
      </c>
      <c r="V55" s="6"/>
      <c r="W55" s="6">
        <v>209098340361.72</v>
      </c>
      <c r="X55" s="6"/>
      <c r="Y55" s="8">
        <v>1.0443705221636037E-2</v>
      </c>
    </row>
    <row r="56" spans="1:25" x14ac:dyDescent="0.55000000000000004">
      <c r="A56" s="1" t="s">
        <v>62</v>
      </c>
      <c r="C56" s="6">
        <v>522412</v>
      </c>
      <c r="D56" s="6"/>
      <c r="E56" s="6">
        <v>103818948042</v>
      </c>
      <c r="F56" s="6"/>
      <c r="G56" s="6">
        <v>83171153056.127396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522412</v>
      </c>
      <c r="R56" s="6"/>
      <c r="S56" s="6">
        <v>144105</v>
      </c>
      <c r="T56" s="6"/>
      <c r="U56" s="6">
        <v>103818948042</v>
      </c>
      <c r="V56" s="6"/>
      <c r="W56" s="6">
        <v>74834252281.503006</v>
      </c>
      <c r="X56" s="6"/>
      <c r="Y56" s="8">
        <v>3.7377000217101706E-3</v>
      </c>
    </row>
    <row r="57" spans="1:25" x14ac:dyDescent="0.55000000000000004">
      <c r="A57" s="1" t="s">
        <v>63</v>
      </c>
      <c r="C57" s="6">
        <v>11589687</v>
      </c>
      <c r="D57" s="6"/>
      <c r="E57" s="6">
        <v>150068256910</v>
      </c>
      <c r="F57" s="6"/>
      <c r="G57" s="6">
        <v>283640332281.05701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11589687</v>
      </c>
      <c r="R57" s="6"/>
      <c r="S57" s="6">
        <v>23470</v>
      </c>
      <c r="T57" s="6"/>
      <c r="U57" s="6">
        <v>150068256910</v>
      </c>
      <c r="V57" s="6"/>
      <c r="W57" s="6">
        <v>270391494664.354</v>
      </c>
      <c r="X57" s="6"/>
      <c r="Y57" s="8">
        <v>1.3505076414413574E-2</v>
      </c>
    </row>
    <row r="58" spans="1:25" x14ac:dyDescent="0.55000000000000004">
      <c r="A58" s="1" t="s">
        <v>64</v>
      </c>
      <c r="C58" s="6">
        <v>18769593</v>
      </c>
      <c r="D58" s="6"/>
      <c r="E58" s="6">
        <v>844454278420</v>
      </c>
      <c r="F58" s="6"/>
      <c r="G58" s="6">
        <v>391629613215.43298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18769593</v>
      </c>
      <c r="R58" s="6"/>
      <c r="S58" s="6">
        <v>20580</v>
      </c>
      <c r="T58" s="6"/>
      <c r="U58" s="6">
        <v>844454278420</v>
      </c>
      <c r="V58" s="6"/>
      <c r="W58" s="6">
        <v>383979868507.55701</v>
      </c>
      <c r="X58" s="6"/>
      <c r="Y58" s="8">
        <v>1.9178404528693436E-2</v>
      </c>
    </row>
    <row r="59" spans="1:25" x14ac:dyDescent="0.55000000000000004">
      <c r="A59" s="1" t="s">
        <v>65</v>
      </c>
      <c r="C59" s="6">
        <v>113548</v>
      </c>
      <c r="D59" s="6"/>
      <c r="E59" s="6">
        <v>366902065</v>
      </c>
      <c r="F59" s="6"/>
      <c r="G59" s="6">
        <v>2565589411.0619998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113548</v>
      </c>
      <c r="R59" s="6"/>
      <c r="S59" s="6">
        <v>23840</v>
      </c>
      <c r="T59" s="6"/>
      <c r="U59" s="6">
        <v>366902065</v>
      </c>
      <c r="V59" s="6"/>
      <c r="W59" s="6">
        <v>2690877763.296</v>
      </c>
      <c r="X59" s="6"/>
      <c r="Y59" s="8">
        <v>1.3439960402700333E-4</v>
      </c>
    </row>
    <row r="60" spans="1:25" x14ac:dyDescent="0.55000000000000004">
      <c r="A60" s="1" t="s">
        <v>66</v>
      </c>
      <c r="C60" s="6">
        <v>4233000</v>
      </c>
      <c r="D60" s="6"/>
      <c r="E60" s="6">
        <v>118821395479</v>
      </c>
      <c r="F60" s="6"/>
      <c r="G60" s="6">
        <v>117945016609.5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4233000</v>
      </c>
      <c r="R60" s="6"/>
      <c r="S60" s="6">
        <v>28320</v>
      </c>
      <c r="T60" s="6"/>
      <c r="U60" s="6">
        <v>118821395479</v>
      </c>
      <c r="V60" s="6"/>
      <c r="W60" s="6">
        <v>119165282568</v>
      </c>
      <c r="X60" s="6"/>
      <c r="Y60" s="8">
        <v>5.9518745181824199E-3</v>
      </c>
    </row>
    <row r="61" spans="1:25" x14ac:dyDescent="0.55000000000000004">
      <c r="A61" s="1" t="s">
        <v>67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585000</v>
      </c>
      <c r="J61" s="6"/>
      <c r="K61" s="6">
        <v>13743722207</v>
      </c>
      <c r="L61" s="6"/>
      <c r="M61" s="6">
        <v>0</v>
      </c>
      <c r="N61" s="6"/>
      <c r="O61" s="6">
        <v>0</v>
      </c>
      <c r="P61" s="6"/>
      <c r="Q61" s="6">
        <v>585000</v>
      </c>
      <c r="R61" s="6"/>
      <c r="S61" s="6">
        <v>24550</v>
      </c>
      <c r="T61" s="6"/>
      <c r="U61" s="6">
        <v>13743722207</v>
      </c>
      <c r="V61" s="6"/>
      <c r="W61" s="6">
        <v>14276297587.5</v>
      </c>
      <c r="X61" s="6"/>
      <c r="Y61" s="8">
        <v>7.1304938816003742E-4</v>
      </c>
    </row>
    <row r="62" spans="1:25" x14ac:dyDescent="0.55000000000000004">
      <c r="A62" s="1" t="s">
        <v>68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2761733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2761733</v>
      </c>
      <c r="R62" s="6"/>
      <c r="S62" s="6">
        <v>11527</v>
      </c>
      <c r="T62" s="6"/>
      <c r="U62" s="6">
        <v>30525434849</v>
      </c>
      <c r="V62" s="6"/>
      <c r="W62" s="6">
        <v>31645081038.0686</v>
      </c>
      <c r="X62" s="6"/>
      <c r="Y62" s="8">
        <v>1.5805572512180299E-3</v>
      </c>
    </row>
    <row r="63" spans="1:25" x14ac:dyDescent="0.55000000000000004">
      <c r="A63" s="1" t="s">
        <v>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8356206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8356206</v>
      </c>
      <c r="R63" s="6"/>
      <c r="S63" s="6">
        <v>11097</v>
      </c>
      <c r="T63" s="6"/>
      <c r="U63" s="6">
        <v>65028861475</v>
      </c>
      <c r="V63" s="6"/>
      <c r="W63" s="6">
        <v>92177081515.007095</v>
      </c>
      <c r="X63" s="6"/>
      <c r="Y63" s="8">
        <v>4.6039115655730376E-3</v>
      </c>
    </row>
    <row r="64" spans="1:25" ht="24.75" thickBot="1" x14ac:dyDescent="0.6">
      <c r="C64" s="6"/>
      <c r="D64" s="6"/>
      <c r="E64" s="7">
        <f>SUM(E9:E63)</f>
        <v>16513951525127</v>
      </c>
      <c r="F64" s="6"/>
      <c r="G64" s="7">
        <f>SUM(G9:G63)</f>
        <v>18030486781777.961</v>
      </c>
      <c r="H64" s="6"/>
      <c r="I64" s="6"/>
      <c r="J64" s="6"/>
      <c r="K64" s="7">
        <f>SUM(K9:K63)</f>
        <v>72106799780</v>
      </c>
      <c r="L64" s="6"/>
      <c r="M64" s="6"/>
      <c r="N64" s="6"/>
      <c r="O64" s="7">
        <f>SUM(O9:O63)</f>
        <v>34899771750</v>
      </c>
      <c r="P64" s="6"/>
      <c r="Q64" s="6"/>
      <c r="R64" s="6"/>
      <c r="S64" s="6"/>
      <c r="T64" s="6"/>
      <c r="U64" s="7">
        <f>SUM(U9:U63)</f>
        <v>16553750506104</v>
      </c>
      <c r="V64" s="6"/>
      <c r="W64" s="7">
        <f>SUM(W9:W63)</f>
        <v>17035321425197.371</v>
      </c>
      <c r="X64" s="6"/>
      <c r="Y64" s="9">
        <f>SUM(Y9:Y63)</f>
        <v>0.85085264193303345</v>
      </c>
    </row>
    <row r="65" spans="3:25" ht="24.75" thickTop="1" x14ac:dyDescent="0.55000000000000004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3:25" x14ac:dyDescent="0.55000000000000004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14"/>
    </row>
    <row r="67" spans="3:25" x14ac:dyDescent="0.55000000000000004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C9" sqref="C9"/>
    </sheetView>
  </sheetViews>
  <sheetFormatPr defaultRowHeight="24" x14ac:dyDescent="0.5500000000000000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17" ht="24.75" x14ac:dyDescent="0.55000000000000004"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</row>
    <row r="4" spans="1:17" ht="24.75" x14ac:dyDescent="0.55000000000000004"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6" spans="1:17" ht="24.75" x14ac:dyDescent="0.55000000000000004">
      <c r="A6" s="20" t="s">
        <v>3</v>
      </c>
      <c r="C6" s="21" t="s">
        <v>194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4.75" x14ac:dyDescent="0.55000000000000004">
      <c r="A7" s="21" t="s">
        <v>3</v>
      </c>
      <c r="C7" s="21" t="s">
        <v>73</v>
      </c>
      <c r="E7" s="21" t="s">
        <v>74</v>
      </c>
      <c r="G7" s="21" t="s">
        <v>75</v>
      </c>
      <c r="I7" s="21" t="s">
        <v>76</v>
      </c>
      <c r="K7" s="21" t="s">
        <v>73</v>
      </c>
      <c r="M7" s="21" t="s">
        <v>74</v>
      </c>
      <c r="O7" s="21" t="s">
        <v>75</v>
      </c>
      <c r="Q7" s="21" t="s">
        <v>76</v>
      </c>
    </row>
    <row r="8" spans="1:17" x14ac:dyDescent="0.55000000000000004">
      <c r="A8" s="1" t="s">
        <v>77</v>
      </c>
      <c r="C8" s="5">
        <v>2362689</v>
      </c>
      <c r="D8" s="4"/>
      <c r="E8" s="5">
        <v>34200</v>
      </c>
      <c r="F8" s="4"/>
      <c r="G8" s="4" t="s">
        <v>78</v>
      </c>
      <c r="H8" s="4"/>
      <c r="I8" s="5">
        <v>0</v>
      </c>
      <c r="J8" s="4"/>
      <c r="K8" s="5">
        <v>2362689</v>
      </c>
      <c r="L8" s="4"/>
      <c r="M8" s="5">
        <v>34200</v>
      </c>
      <c r="N8" s="4"/>
      <c r="O8" s="4" t="s">
        <v>78</v>
      </c>
      <c r="P8" s="4"/>
      <c r="Q8" s="5">
        <v>0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topLeftCell="H22" workbookViewId="0">
      <selection activeCell="Q29" sqref="Q29:AK29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42578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 x14ac:dyDescent="0.55000000000000004">
      <c r="A6" s="21" t="s">
        <v>79</v>
      </c>
      <c r="B6" s="21" t="s">
        <v>79</v>
      </c>
      <c r="C6" s="21" t="s">
        <v>79</v>
      </c>
      <c r="D6" s="21" t="s">
        <v>79</v>
      </c>
      <c r="E6" s="21" t="s">
        <v>79</v>
      </c>
      <c r="F6" s="21" t="s">
        <v>79</v>
      </c>
      <c r="G6" s="21" t="s">
        <v>79</v>
      </c>
      <c r="H6" s="21" t="s">
        <v>79</v>
      </c>
      <c r="I6" s="21" t="s">
        <v>79</v>
      </c>
      <c r="J6" s="21" t="s">
        <v>79</v>
      </c>
      <c r="K6" s="21" t="s">
        <v>79</v>
      </c>
      <c r="L6" s="21" t="s">
        <v>79</v>
      </c>
      <c r="M6" s="21" t="s">
        <v>79</v>
      </c>
      <c r="O6" s="21" t="s">
        <v>194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 x14ac:dyDescent="0.55000000000000004">
      <c r="A7" s="20" t="s">
        <v>80</v>
      </c>
      <c r="C7" s="20" t="s">
        <v>81</v>
      </c>
      <c r="E7" s="20" t="s">
        <v>82</v>
      </c>
      <c r="G7" s="20" t="s">
        <v>83</v>
      </c>
      <c r="I7" s="20" t="s">
        <v>84</v>
      </c>
      <c r="K7" s="20" t="s">
        <v>85</v>
      </c>
      <c r="M7" s="20" t="s">
        <v>76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86</v>
      </c>
      <c r="AG7" s="20" t="s">
        <v>8</v>
      </c>
      <c r="AI7" s="20" t="s">
        <v>9</v>
      </c>
      <c r="AK7" s="20" t="s">
        <v>13</v>
      </c>
    </row>
    <row r="8" spans="1:37" ht="24.75" x14ac:dyDescent="0.55000000000000004">
      <c r="A8" s="21" t="s">
        <v>80</v>
      </c>
      <c r="C8" s="21" t="s">
        <v>81</v>
      </c>
      <c r="E8" s="21" t="s">
        <v>82</v>
      </c>
      <c r="G8" s="21" t="s">
        <v>83</v>
      </c>
      <c r="I8" s="21" t="s">
        <v>84</v>
      </c>
      <c r="K8" s="21" t="s">
        <v>85</v>
      </c>
      <c r="M8" s="21" t="s">
        <v>76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86</v>
      </c>
      <c r="AG8" s="21" t="s">
        <v>8</v>
      </c>
      <c r="AI8" s="21" t="s">
        <v>9</v>
      </c>
      <c r="AK8" s="21" t="s">
        <v>13</v>
      </c>
    </row>
    <row r="9" spans="1:37" x14ac:dyDescent="0.55000000000000004">
      <c r="A9" s="1" t="s">
        <v>87</v>
      </c>
      <c r="C9" s="4" t="s">
        <v>88</v>
      </c>
      <c r="D9" s="4"/>
      <c r="E9" s="4" t="s">
        <v>88</v>
      </c>
      <c r="F9" s="4"/>
      <c r="G9" s="4" t="s">
        <v>89</v>
      </c>
      <c r="H9" s="4"/>
      <c r="I9" s="4" t="s">
        <v>90</v>
      </c>
      <c r="J9" s="4"/>
      <c r="K9" s="5">
        <v>0</v>
      </c>
      <c r="L9" s="4"/>
      <c r="M9" s="5">
        <v>0</v>
      </c>
      <c r="N9" s="4"/>
      <c r="O9" s="5">
        <v>130923</v>
      </c>
      <c r="P9" s="4"/>
      <c r="Q9" s="5">
        <v>107357930200</v>
      </c>
      <c r="R9" s="4"/>
      <c r="S9" s="5">
        <v>125984133509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130923</v>
      </c>
      <c r="AD9" s="4"/>
      <c r="AE9" s="5">
        <v>978243</v>
      </c>
      <c r="AF9" s="4"/>
      <c r="AG9" s="5">
        <v>107357930200</v>
      </c>
      <c r="AH9" s="4"/>
      <c r="AI9" s="5">
        <v>128051294784</v>
      </c>
      <c r="AJ9" s="4"/>
      <c r="AK9" s="8">
        <v>6.3956986634110258E-3</v>
      </c>
    </row>
    <row r="10" spans="1:37" x14ac:dyDescent="0.55000000000000004">
      <c r="A10" s="1" t="s">
        <v>91</v>
      </c>
      <c r="C10" s="4" t="s">
        <v>88</v>
      </c>
      <c r="D10" s="4"/>
      <c r="E10" s="4" t="s">
        <v>88</v>
      </c>
      <c r="F10" s="4"/>
      <c r="G10" s="4" t="s">
        <v>92</v>
      </c>
      <c r="H10" s="4"/>
      <c r="I10" s="4" t="s">
        <v>93</v>
      </c>
      <c r="J10" s="4"/>
      <c r="K10" s="5">
        <v>0</v>
      </c>
      <c r="L10" s="4"/>
      <c r="M10" s="5">
        <v>0</v>
      </c>
      <c r="N10" s="4"/>
      <c r="O10" s="5">
        <v>20000</v>
      </c>
      <c r="P10" s="4"/>
      <c r="Q10" s="5">
        <v>17416002743</v>
      </c>
      <c r="R10" s="4"/>
      <c r="S10" s="5">
        <v>19170644690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20000</v>
      </c>
      <c r="AD10" s="4"/>
      <c r="AE10" s="5">
        <v>973976</v>
      </c>
      <c r="AF10" s="4"/>
      <c r="AG10" s="5">
        <v>17416002743</v>
      </c>
      <c r="AH10" s="4"/>
      <c r="AI10" s="5">
        <v>19475989337</v>
      </c>
      <c r="AJ10" s="4"/>
      <c r="AK10" s="8">
        <v>9.7275516956992435E-4</v>
      </c>
    </row>
    <row r="11" spans="1:37" x14ac:dyDescent="0.55000000000000004">
      <c r="A11" s="1" t="s">
        <v>94</v>
      </c>
      <c r="C11" s="4" t="s">
        <v>88</v>
      </c>
      <c r="D11" s="4"/>
      <c r="E11" s="4" t="s">
        <v>88</v>
      </c>
      <c r="F11" s="4"/>
      <c r="G11" s="4" t="s">
        <v>95</v>
      </c>
      <c r="H11" s="4"/>
      <c r="I11" s="4" t="s">
        <v>96</v>
      </c>
      <c r="J11" s="4"/>
      <c r="K11" s="5">
        <v>0</v>
      </c>
      <c r="L11" s="4"/>
      <c r="M11" s="5">
        <v>0</v>
      </c>
      <c r="N11" s="4"/>
      <c r="O11" s="5">
        <v>151016</v>
      </c>
      <c r="P11" s="4"/>
      <c r="Q11" s="5">
        <v>126814637973</v>
      </c>
      <c r="R11" s="4"/>
      <c r="S11" s="5">
        <v>142424100384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151016</v>
      </c>
      <c r="AD11" s="4"/>
      <c r="AE11" s="5">
        <v>958973</v>
      </c>
      <c r="AF11" s="4"/>
      <c r="AG11" s="5">
        <v>126814637973</v>
      </c>
      <c r="AH11" s="4"/>
      <c r="AI11" s="5">
        <v>144794017894</v>
      </c>
      <c r="AJ11" s="4"/>
      <c r="AK11" s="8">
        <v>7.231937078626704E-3</v>
      </c>
    </row>
    <row r="12" spans="1:37" x14ac:dyDescent="0.55000000000000004">
      <c r="A12" s="1" t="s">
        <v>97</v>
      </c>
      <c r="C12" s="4" t="s">
        <v>88</v>
      </c>
      <c r="D12" s="4"/>
      <c r="E12" s="4" t="s">
        <v>88</v>
      </c>
      <c r="F12" s="4"/>
      <c r="G12" s="4" t="s">
        <v>98</v>
      </c>
      <c r="H12" s="4"/>
      <c r="I12" s="4" t="s">
        <v>99</v>
      </c>
      <c r="J12" s="4"/>
      <c r="K12" s="5">
        <v>0</v>
      </c>
      <c r="L12" s="4"/>
      <c r="M12" s="5">
        <v>0</v>
      </c>
      <c r="N12" s="4"/>
      <c r="O12" s="5">
        <v>89598</v>
      </c>
      <c r="P12" s="4"/>
      <c r="Q12" s="5">
        <v>67771980165</v>
      </c>
      <c r="R12" s="4"/>
      <c r="S12" s="5">
        <v>79930131919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89598</v>
      </c>
      <c r="AD12" s="4"/>
      <c r="AE12" s="5">
        <v>904547</v>
      </c>
      <c r="AF12" s="4"/>
      <c r="AG12" s="5">
        <v>67771980165</v>
      </c>
      <c r="AH12" s="4"/>
      <c r="AI12" s="5">
        <v>81030912590</v>
      </c>
      <c r="AJ12" s="4"/>
      <c r="AK12" s="8">
        <v>4.0472007738854496E-3</v>
      </c>
    </row>
    <row r="13" spans="1:37" x14ac:dyDescent="0.55000000000000004">
      <c r="A13" s="1" t="s">
        <v>100</v>
      </c>
      <c r="C13" s="4" t="s">
        <v>88</v>
      </c>
      <c r="D13" s="4"/>
      <c r="E13" s="4" t="s">
        <v>88</v>
      </c>
      <c r="F13" s="4"/>
      <c r="G13" s="4" t="s">
        <v>101</v>
      </c>
      <c r="H13" s="4"/>
      <c r="I13" s="4" t="s">
        <v>102</v>
      </c>
      <c r="J13" s="4"/>
      <c r="K13" s="5">
        <v>0</v>
      </c>
      <c r="L13" s="4"/>
      <c r="M13" s="5">
        <v>0</v>
      </c>
      <c r="N13" s="4"/>
      <c r="O13" s="5">
        <v>34851</v>
      </c>
      <c r="P13" s="4"/>
      <c r="Q13" s="5">
        <v>25628458926</v>
      </c>
      <c r="R13" s="4"/>
      <c r="S13" s="5">
        <v>30275012115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34851</v>
      </c>
      <c r="AD13" s="4"/>
      <c r="AE13" s="5">
        <v>876725</v>
      </c>
      <c r="AF13" s="4"/>
      <c r="AG13" s="5">
        <v>25628458926</v>
      </c>
      <c r="AH13" s="4"/>
      <c r="AI13" s="5">
        <v>30549204927</v>
      </c>
      <c r="AJ13" s="4"/>
      <c r="AK13" s="8">
        <v>1.5258222062452473E-3</v>
      </c>
    </row>
    <row r="14" spans="1:37" x14ac:dyDescent="0.55000000000000004">
      <c r="A14" s="1" t="s">
        <v>103</v>
      </c>
      <c r="C14" s="4" t="s">
        <v>88</v>
      </c>
      <c r="D14" s="4"/>
      <c r="E14" s="4" t="s">
        <v>88</v>
      </c>
      <c r="F14" s="4"/>
      <c r="G14" s="4" t="s">
        <v>104</v>
      </c>
      <c r="H14" s="4"/>
      <c r="I14" s="4" t="s">
        <v>105</v>
      </c>
      <c r="J14" s="4"/>
      <c r="K14" s="5">
        <v>0</v>
      </c>
      <c r="L14" s="4"/>
      <c r="M14" s="5">
        <v>0</v>
      </c>
      <c r="N14" s="4"/>
      <c r="O14" s="5">
        <v>7729</v>
      </c>
      <c r="P14" s="4"/>
      <c r="Q14" s="5">
        <v>6543250945</v>
      </c>
      <c r="R14" s="4"/>
      <c r="S14" s="5">
        <v>6606054020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7729</v>
      </c>
      <c r="AD14" s="4"/>
      <c r="AE14" s="5">
        <v>864000</v>
      </c>
      <c r="AF14" s="4"/>
      <c r="AG14" s="5">
        <v>6543250945</v>
      </c>
      <c r="AH14" s="4"/>
      <c r="AI14" s="5">
        <v>6676645638</v>
      </c>
      <c r="AJ14" s="4"/>
      <c r="AK14" s="8">
        <v>3.3347428196689536E-4</v>
      </c>
    </row>
    <row r="15" spans="1:37" x14ac:dyDescent="0.55000000000000004">
      <c r="A15" s="1" t="s">
        <v>106</v>
      </c>
      <c r="C15" s="4" t="s">
        <v>88</v>
      </c>
      <c r="D15" s="4"/>
      <c r="E15" s="4" t="s">
        <v>88</v>
      </c>
      <c r="F15" s="4"/>
      <c r="G15" s="4" t="s">
        <v>107</v>
      </c>
      <c r="H15" s="4"/>
      <c r="I15" s="4" t="s">
        <v>108</v>
      </c>
      <c r="J15" s="4"/>
      <c r="K15" s="5">
        <v>0</v>
      </c>
      <c r="L15" s="4"/>
      <c r="M15" s="5">
        <v>0</v>
      </c>
      <c r="N15" s="4"/>
      <c r="O15" s="5">
        <v>20000</v>
      </c>
      <c r="P15" s="4"/>
      <c r="Q15" s="5">
        <v>17002881206</v>
      </c>
      <c r="R15" s="4"/>
      <c r="S15" s="5">
        <v>17055468136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20000</v>
      </c>
      <c r="AD15" s="4"/>
      <c r="AE15" s="5">
        <v>858938</v>
      </c>
      <c r="AF15" s="4"/>
      <c r="AG15" s="5">
        <v>17002881206</v>
      </c>
      <c r="AH15" s="4"/>
      <c r="AI15" s="5">
        <v>17175646349</v>
      </c>
      <c r="AJ15" s="4"/>
      <c r="AK15" s="8">
        <v>8.5786136393870764E-4</v>
      </c>
    </row>
    <row r="16" spans="1:37" x14ac:dyDescent="0.55000000000000004">
      <c r="A16" s="1" t="s">
        <v>70</v>
      </c>
      <c r="C16" s="4" t="s">
        <v>88</v>
      </c>
      <c r="D16" s="4"/>
      <c r="E16" s="4" t="s">
        <v>88</v>
      </c>
      <c r="F16" s="4"/>
      <c r="G16" s="4" t="s">
        <v>109</v>
      </c>
      <c r="H16" s="4"/>
      <c r="I16" s="4" t="s">
        <v>110</v>
      </c>
      <c r="J16" s="4"/>
      <c r="K16" s="5">
        <v>0</v>
      </c>
      <c r="L16" s="4"/>
      <c r="M16" s="5">
        <v>0</v>
      </c>
      <c r="N16" s="4"/>
      <c r="O16" s="5">
        <v>1150</v>
      </c>
      <c r="P16" s="4"/>
      <c r="Q16" s="5">
        <v>811208652</v>
      </c>
      <c r="R16" s="4"/>
      <c r="S16" s="5">
        <v>964728011</v>
      </c>
      <c r="T16" s="4"/>
      <c r="U16" s="5">
        <v>100000</v>
      </c>
      <c r="V16" s="4"/>
      <c r="W16" s="5">
        <v>84015125000</v>
      </c>
      <c r="X16" s="4"/>
      <c r="Y16" s="5">
        <v>0</v>
      </c>
      <c r="Z16" s="4"/>
      <c r="AA16" s="5">
        <v>0</v>
      </c>
      <c r="AB16" s="5"/>
      <c r="AC16" s="5">
        <v>101150</v>
      </c>
      <c r="AD16" s="4"/>
      <c r="AE16" s="5">
        <v>842120</v>
      </c>
      <c r="AF16" s="4"/>
      <c r="AG16" s="5">
        <v>84826333652</v>
      </c>
      <c r="AH16" s="4"/>
      <c r="AI16" s="5">
        <v>85164999045</v>
      </c>
      <c r="AJ16" s="4"/>
      <c r="AK16" s="8">
        <v>4.2536834280379856E-3</v>
      </c>
    </row>
    <row r="17" spans="1:37" x14ac:dyDescent="0.55000000000000004">
      <c r="A17" s="1" t="s">
        <v>71</v>
      </c>
      <c r="C17" s="4" t="s">
        <v>88</v>
      </c>
      <c r="D17" s="4"/>
      <c r="E17" s="4" t="s">
        <v>88</v>
      </c>
      <c r="F17" s="4"/>
      <c r="G17" s="4" t="s">
        <v>111</v>
      </c>
      <c r="H17" s="4"/>
      <c r="I17" s="4" t="s">
        <v>112</v>
      </c>
      <c r="J17" s="4"/>
      <c r="K17" s="5">
        <v>0</v>
      </c>
      <c r="L17" s="4"/>
      <c r="M17" s="5">
        <v>0</v>
      </c>
      <c r="N17" s="4"/>
      <c r="O17" s="5">
        <v>22020</v>
      </c>
      <c r="P17" s="4"/>
      <c r="Q17" s="5">
        <v>19569376301</v>
      </c>
      <c r="R17" s="4"/>
      <c r="S17" s="5">
        <v>21687926316</v>
      </c>
      <c r="T17" s="4"/>
      <c r="U17" s="5">
        <v>0</v>
      </c>
      <c r="V17" s="4"/>
      <c r="W17" s="5">
        <v>0</v>
      </c>
      <c r="X17" s="4"/>
      <c r="Y17" s="5">
        <v>22020</v>
      </c>
      <c r="Z17" s="4"/>
      <c r="AA17" s="5">
        <v>22020000000</v>
      </c>
      <c r="AB17" s="5"/>
      <c r="AC17" s="5">
        <v>0</v>
      </c>
      <c r="AD17" s="4"/>
      <c r="AE17" s="5">
        <v>0</v>
      </c>
      <c r="AF17" s="4"/>
      <c r="AG17" s="5">
        <v>0</v>
      </c>
      <c r="AH17" s="4"/>
      <c r="AI17" s="5">
        <v>0</v>
      </c>
      <c r="AJ17" s="4"/>
      <c r="AK17" s="8">
        <v>0</v>
      </c>
    </row>
    <row r="18" spans="1:37" x14ac:dyDescent="0.55000000000000004">
      <c r="A18" s="1" t="s">
        <v>113</v>
      </c>
      <c r="C18" s="4" t="s">
        <v>88</v>
      </c>
      <c r="D18" s="4"/>
      <c r="E18" s="4" t="s">
        <v>88</v>
      </c>
      <c r="F18" s="4"/>
      <c r="G18" s="4" t="s">
        <v>114</v>
      </c>
      <c r="H18" s="4"/>
      <c r="I18" s="4" t="s">
        <v>115</v>
      </c>
      <c r="J18" s="4"/>
      <c r="K18" s="5">
        <v>0</v>
      </c>
      <c r="L18" s="4"/>
      <c r="M18" s="5">
        <v>0</v>
      </c>
      <c r="N18" s="4"/>
      <c r="O18" s="5">
        <v>95842</v>
      </c>
      <c r="P18" s="4"/>
      <c r="Q18" s="5">
        <v>74136273148</v>
      </c>
      <c r="R18" s="4"/>
      <c r="S18" s="5">
        <v>74678528712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95842</v>
      </c>
      <c r="AD18" s="4"/>
      <c r="AE18" s="5">
        <v>780379</v>
      </c>
      <c r="AF18" s="4"/>
      <c r="AG18" s="5">
        <v>74136273148</v>
      </c>
      <c r="AH18" s="4"/>
      <c r="AI18" s="5">
        <v>74779527878</v>
      </c>
      <c r="AJ18" s="4"/>
      <c r="AK18" s="8">
        <v>3.7349667354931088E-3</v>
      </c>
    </row>
    <row r="19" spans="1:37" x14ac:dyDescent="0.55000000000000004">
      <c r="A19" s="1" t="s">
        <v>116</v>
      </c>
      <c r="C19" s="4" t="s">
        <v>88</v>
      </c>
      <c r="D19" s="4"/>
      <c r="E19" s="4" t="s">
        <v>88</v>
      </c>
      <c r="F19" s="4"/>
      <c r="G19" s="4" t="s">
        <v>117</v>
      </c>
      <c r="H19" s="4"/>
      <c r="I19" s="4" t="s">
        <v>118</v>
      </c>
      <c r="J19" s="4"/>
      <c r="K19" s="5">
        <v>0</v>
      </c>
      <c r="L19" s="4"/>
      <c r="M19" s="5">
        <v>0</v>
      </c>
      <c r="N19" s="4"/>
      <c r="O19" s="5">
        <v>168668</v>
      </c>
      <c r="P19" s="4"/>
      <c r="Q19" s="5">
        <v>128747651499</v>
      </c>
      <c r="R19" s="4"/>
      <c r="S19" s="5">
        <v>129853181196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168668</v>
      </c>
      <c r="AD19" s="4"/>
      <c r="AE19" s="5">
        <v>770089</v>
      </c>
      <c r="AF19" s="4"/>
      <c r="AG19" s="5">
        <v>128747651499</v>
      </c>
      <c r="AH19" s="4"/>
      <c r="AI19" s="5">
        <v>129865829003</v>
      </c>
      <c r="AJ19" s="4"/>
      <c r="AK19" s="8">
        <v>6.4863280795270269E-3</v>
      </c>
    </row>
    <row r="20" spans="1:37" x14ac:dyDescent="0.55000000000000004">
      <c r="A20" s="1" t="s">
        <v>119</v>
      </c>
      <c r="C20" s="4" t="s">
        <v>88</v>
      </c>
      <c r="D20" s="4"/>
      <c r="E20" s="4" t="s">
        <v>88</v>
      </c>
      <c r="F20" s="4"/>
      <c r="G20" s="4" t="s">
        <v>120</v>
      </c>
      <c r="H20" s="4"/>
      <c r="I20" s="4" t="s">
        <v>121</v>
      </c>
      <c r="J20" s="4"/>
      <c r="K20" s="5">
        <v>0</v>
      </c>
      <c r="L20" s="4"/>
      <c r="M20" s="5">
        <v>0</v>
      </c>
      <c r="N20" s="4"/>
      <c r="O20" s="5">
        <v>16881</v>
      </c>
      <c r="P20" s="4"/>
      <c r="Q20" s="5">
        <v>12720281145</v>
      </c>
      <c r="R20" s="4"/>
      <c r="S20" s="5">
        <v>12735148599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16881</v>
      </c>
      <c r="AD20" s="4"/>
      <c r="AE20" s="5">
        <v>760297</v>
      </c>
      <c r="AF20" s="4"/>
      <c r="AG20" s="5">
        <v>12720281145</v>
      </c>
      <c r="AH20" s="4"/>
      <c r="AI20" s="5">
        <v>12832247390</v>
      </c>
      <c r="AJ20" s="4"/>
      <c r="AK20" s="8">
        <v>6.409243078660178E-4</v>
      </c>
    </row>
    <row r="21" spans="1:37" x14ac:dyDescent="0.55000000000000004">
      <c r="A21" s="1" t="s">
        <v>122</v>
      </c>
      <c r="C21" s="4" t="s">
        <v>88</v>
      </c>
      <c r="D21" s="4"/>
      <c r="E21" s="4" t="s">
        <v>88</v>
      </c>
      <c r="F21" s="4"/>
      <c r="G21" s="4" t="s">
        <v>123</v>
      </c>
      <c r="H21" s="4"/>
      <c r="I21" s="4" t="s">
        <v>124</v>
      </c>
      <c r="J21" s="4"/>
      <c r="K21" s="5">
        <v>0</v>
      </c>
      <c r="L21" s="4"/>
      <c r="M21" s="5">
        <v>0</v>
      </c>
      <c r="N21" s="4"/>
      <c r="O21" s="5">
        <v>78106</v>
      </c>
      <c r="P21" s="4"/>
      <c r="Q21" s="5">
        <v>56469619517</v>
      </c>
      <c r="R21" s="4"/>
      <c r="S21" s="5">
        <v>56929500399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78106</v>
      </c>
      <c r="AD21" s="4"/>
      <c r="AE21" s="5">
        <v>725112</v>
      </c>
      <c r="AF21" s="4"/>
      <c r="AG21" s="5">
        <v>56469619517</v>
      </c>
      <c r="AH21" s="4"/>
      <c r="AI21" s="5">
        <v>56625332669</v>
      </c>
      <c r="AJ21" s="4"/>
      <c r="AK21" s="8">
        <v>2.8282303984292056E-3</v>
      </c>
    </row>
    <row r="22" spans="1:37" x14ac:dyDescent="0.55000000000000004">
      <c r="A22" s="1" t="s">
        <v>72</v>
      </c>
      <c r="C22" s="4" t="s">
        <v>88</v>
      </c>
      <c r="D22" s="4"/>
      <c r="E22" s="4" t="s">
        <v>88</v>
      </c>
      <c r="F22" s="4"/>
      <c r="G22" s="4" t="s">
        <v>125</v>
      </c>
      <c r="H22" s="4"/>
      <c r="I22" s="4" t="s">
        <v>126</v>
      </c>
      <c r="J22" s="4"/>
      <c r="K22" s="5">
        <v>0</v>
      </c>
      <c r="L22" s="4"/>
      <c r="M22" s="5">
        <v>0</v>
      </c>
      <c r="N22" s="4"/>
      <c r="O22" s="5">
        <v>104664</v>
      </c>
      <c r="P22" s="4"/>
      <c r="Q22" s="5">
        <v>87006314799</v>
      </c>
      <c r="R22" s="4"/>
      <c r="S22" s="5">
        <v>103540919942</v>
      </c>
      <c r="T22" s="4"/>
      <c r="U22" s="5">
        <v>0</v>
      </c>
      <c r="V22" s="4"/>
      <c r="W22" s="5">
        <v>0</v>
      </c>
      <c r="X22" s="4"/>
      <c r="Y22" s="5">
        <v>104664</v>
      </c>
      <c r="Z22" s="4"/>
      <c r="AA22" s="5">
        <v>104664000000</v>
      </c>
      <c r="AB22" s="5"/>
      <c r="AC22" s="5">
        <v>0</v>
      </c>
      <c r="AD22" s="4"/>
      <c r="AE22" s="5">
        <v>0</v>
      </c>
      <c r="AF22" s="4"/>
      <c r="AG22" s="5">
        <v>0</v>
      </c>
      <c r="AH22" s="4"/>
      <c r="AI22" s="5">
        <v>0</v>
      </c>
      <c r="AJ22" s="4"/>
      <c r="AK22" s="8">
        <v>0</v>
      </c>
    </row>
    <row r="23" spans="1:37" x14ac:dyDescent="0.55000000000000004">
      <c r="A23" s="1" t="s">
        <v>127</v>
      </c>
      <c r="C23" s="4" t="s">
        <v>88</v>
      </c>
      <c r="D23" s="4"/>
      <c r="E23" s="4" t="s">
        <v>88</v>
      </c>
      <c r="F23" s="4"/>
      <c r="G23" s="4" t="s">
        <v>128</v>
      </c>
      <c r="H23" s="4"/>
      <c r="I23" s="4" t="s">
        <v>129</v>
      </c>
      <c r="J23" s="4"/>
      <c r="K23" s="5">
        <v>0</v>
      </c>
      <c r="L23" s="4"/>
      <c r="M23" s="5">
        <v>0</v>
      </c>
      <c r="N23" s="4"/>
      <c r="O23" s="5">
        <v>100332</v>
      </c>
      <c r="P23" s="4"/>
      <c r="Q23" s="5">
        <v>83813841303</v>
      </c>
      <c r="R23" s="4"/>
      <c r="S23" s="5">
        <v>97105177144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100332</v>
      </c>
      <c r="AD23" s="4"/>
      <c r="AE23" s="5">
        <v>987081</v>
      </c>
      <c r="AF23" s="4"/>
      <c r="AG23" s="5">
        <v>83813841303</v>
      </c>
      <c r="AH23" s="4"/>
      <c r="AI23" s="5">
        <v>99017860651</v>
      </c>
      <c r="AJ23" s="4"/>
      <c r="AK23" s="8">
        <v>4.9455837216458133E-3</v>
      </c>
    </row>
    <row r="24" spans="1:37" x14ac:dyDescent="0.55000000000000004">
      <c r="A24" s="1" t="s">
        <v>130</v>
      </c>
      <c r="C24" s="4" t="s">
        <v>88</v>
      </c>
      <c r="D24" s="4"/>
      <c r="E24" s="4" t="s">
        <v>88</v>
      </c>
      <c r="F24" s="4"/>
      <c r="G24" s="4" t="s">
        <v>131</v>
      </c>
      <c r="H24" s="4"/>
      <c r="I24" s="4" t="s">
        <v>132</v>
      </c>
      <c r="J24" s="4"/>
      <c r="K24" s="5">
        <v>15</v>
      </c>
      <c r="L24" s="4"/>
      <c r="M24" s="5">
        <v>15</v>
      </c>
      <c r="N24" s="4"/>
      <c r="O24" s="5">
        <v>200000</v>
      </c>
      <c r="P24" s="4"/>
      <c r="Q24" s="5">
        <v>194435235000</v>
      </c>
      <c r="R24" s="4"/>
      <c r="S24" s="5">
        <v>195964475000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5"/>
      <c r="AC24" s="5">
        <v>200000</v>
      </c>
      <c r="AD24" s="4"/>
      <c r="AE24" s="5">
        <v>1000000</v>
      </c>
      <c r="AF24" s="4"/>
      <c r="AG24" s="5">
        <v>194435235000</v>
      </c>
      <c r="AH24" s="4"/>
      <c r="AI24" s="5">
        <v>199963750000</v>
      </c>
      <c r="AJ24" s="4"/>
      <c r="AK24" s="8">
        <v>9.9874654978143636E-3</v>
      </c>
    </row>
    <row r="25" spans="1:37" x14ac:dyDescent="0.55000000000000004">
      <c r="A25" s="1" t="s">
        <v>133</v>
      </c>
      <c r="C25" s="4" t="s">
        <v>88</v>
      </c>
      <c r="D25" s="4"/>
      <c r="E25" s="4" t="s">
        <v>88</v>
      </c>
      <c r="F25" s="4"/>
      <c r="G25" s="4" t="s">
        <v>134</v>
      </c>
      <c r="H25" s="4"/>
      <c r="I25" s="4" t="s">
        <v>135</v>
      </c>
      <c r="J25" s="4"/>
      <c r="K25" s="5">
        <v>16</v>
      </c>
      <c r="L25" s="4"/>
      <c r="M25" s="5">
        <v>16</v>
      </c>
      <c r="N25" s="4"/>
      <c r="O25" s="5">
        <v>200000</v>
      </c>
      <c r="P25" s="4"/>
      <c r="Q25" s="5">
        <v>187082000000</v>
      </c>
      <c r="R25" s="4"/>
      <c r="S25" s="5">
        <v>187186066375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5"/>
      <c r="AC25" s="5">
        <v>200000</v>
      </c>
      <c r="AD25" s="4"/>
      <c r="AE25" s="5">
        <v>960000</v>
      </c>
      <c r="AF25" s="4"/>
      <c r="AG25" s="5">
        <v>187082000000</v>
      </c>
      <c r="AH25" s="4"/>
      <c r="AI25" s="5">
        <v>191965200000</v>
      </c>
      <c r="AJ25" s="4"/>
      <c r="AK25" s="8">
        <v>9.5879668779017893E-3</v>
      </c>
    </row>
    <row r="26" spans="1:37" ht="24.75" thickBot="1" x14ac:dyDescent="0.6">
      <c r="Q26" s="11">
        <f>SUM(Q9:Q25)</f>
        <v>1213326943522</v>
      </c>
      <c r="S26" s="11">
        <f>SUM(S9:S25)</f>
        <v>1302091196467</v>
      </c>
      <c r="W26" s="11">
        <f>SUM(W9:W25)</f>
        <v>84015125000</v>
      </c>
      <c r="AA26" s="11">
        <f>SUM(AA9:AA25)</f>
        <v>126684000000</v>
      </c>
      <c r="AG26" s="11">
        <f>SUM(AG9:AG25)</f>
        <v>1190766377422</v>
      </c>
      <c r="AI26" s="11">
        <f>SUM(AI9:AI25)</f>
        <v>1277968458155</v>
      </c>
      <c r="AK26" s="10">
        <f>SUM(AK9:AK25)</f>
        <v>6.3829898584359279E-2</v>
      </c>
    </row>
    <row r="27" spans="1:37" s="12" customFormat="1" ht="24.75" thickTop="1" x14ac:dyDescent="0.55000000000000004">
      <c r="Q27" s="13"/>
      <c r="S27" s="13"/>
      <c r="AG27" s="13"/>
      <c r="AI27" s="13"/>
    </row>
    <row r="28" spans="1:37" s="12" customFormat="1" x14ac:dyDescent="0.55000000000000004"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K28" s="1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K17" sqref="K1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0" t="s">
        <v>137</v>
      </c>
      <c r="C6" s="21" t="s">
        <v>138</v>
      </c>
      <c r="D6" s="21" t="s">
        <v>138</v>
      </c>
      <c r="E6" s="21" t="s">
        <v>138</v>
      </c>
      <c r="F6" s="21" t="s">
        <v>138</v>
      </c>
      <c r="G6" s="21" t="s">
        <v>138</v>
      </c>
      <c r="H6" s="21" t="s">
        <v>138</v>
      </c>
      <c r="I6" s="21" t="s">
        <v>138</v>
      </c>
      <c r="K6" s="21" t="s">
        <v>194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 x14ac:dyDescent="0.55000000000000004">
      <c r="A7" s="21" t="s">
        <v>137</v>
      </c>
      <c r="C7" s="21" t="s">
        <v>139</v>
      </c>
      <c r="E7" s="21" t="s">
        <v>140</v>
      </c>
      <c r="G7" s="21" t="s">
        <v>141</v>
      </c>
      <c r="I7" s="21" t="s">
        <v>85</v>
      </c>
      <c r="K7" s="21" t="s">
        <v>142</v>
      </c>
      <c r="M7" s="21" t="s">
        <v>143</v>
      </c>
      <c r="O7" s="21" t="s">
        <v>144</v>
      </c>
      <c r="Q7" s="21" t="s">
        <v>142</v>
      </c>
      <c r="S7" s="21" t="s">
        <v>136</v>
      </c>
    </row>
    <row r="8" spans="1:19" x14ac:dyDescent="0.55000000000000004">
      <c r="A8" s="1" t="s">
        <v>145</v>
      </c>
      <c r="C8" s="4" t="s">
        <v>146</v>
      </c>
      <c r="D8" s="4"/>
      <c r="E8" s="4" t="s">
        <v>147</v>
      </c>
      <c r="F8" s="4"/>
      <c r="G8" s="4" t="s">
        <v>148</v>
      </c>
      <c r="H8" s="4"/>
      <c r="I8" s="4">
        <v>8</v>
      </c>
      <c r="J8" s="4"/>
      <c r="K8" s="5">
        <v>844301029148</v>
      </c>
      <c r="L8" s="4"/>
      <c r="M8" s="5">
        <v>591209759816</v>
      </c>
      <c r="N8" s="4"/>
      <c r="O8" s="5">
        <v>1165266726000</v>
      </c>
      <c r="P8" s="4"/>
      <c r="Q8" s="5">
        <v>270244062964</v>
      </c>
      <c r="R8" s="4"/>
      <c r="S8" s="8">
        <v>1.3497712734643768E-2</v>
      </c>
    </row>
    <row r="9" spans="1:19" x14ac:dyDescent="0.55000000000000004">
      <c r="A9" s="1" t="s">
        <v>149</v>
      </c>
      <c r="C9" s="4" t="s">
        <v>150</v>
      </c>
      <c r="D9" s="4"/>
      <c r="E9" s="4" t="s">
        <v>147</v>
      </c>
      <c r="F9" s="4"/>
      <c r="G9" s="4" t="s">
        <v>151</v>
      </c>
      <c r="H9" s="4"/>
      <c r="I9" s="4">
        <v>10</v>
      </c>
      <c r="J9" s="4"/>
      <c r="K9" s="5">
        <v>171709025736</v>
      </c>
      <c r="L9" s="4"/>
      <c r="M9" s="5">
        <v>651293417634</v>
      </c>
      <c r="N9" s="4"/>
      <c r="O9" s="5">
        <v>556395097469</v>
      </c>
      <c r="P9" s="4"/>
      <c r="Q9" s="5">
        <v>266607345901</v>
      </c>
      <c r="R9" s="4"/>
      <c r="S9" s="8">
        <v>1.3316071881278969E-2</v>
      </c>
    </row>
    <row r="10" spans="1:19" ht="24.75" thickBot="1" x14ac:dyDescent="0.6">
      <c r="K10" s="11">
        <f>SUM(K8:K9)</f>
        <v>1016010054884</v>
      </c>
      <c r="M10" s="11">
        <f>SUM(M8:M9)</f>
        <v>1242503177450</v>
      </c>
      <c r="O10" s="11">
        <f>SUM(O8:O9)</f>
        <v>1721661823469</v>
      </c>
      <c r="Q10" s="11">
        <f>SUM(Q8:Q9)</f>
        <v>536851408865</v>
      </c>
      <c r="S10" s="10">
        <f>SUM(S8:S9)</f>
        <v>2.6813784615922737E-2</v>
      </c>
    </row>
    <row r="11" spans="1:19" ht="24.75" thickTop="1" x14ac:dyDescent="0.55000000000000004"/>
    <row r="12" spans="1:19" x14ac:dyDescent="0.55000000000000004">
      <c r="S12" s="14"/>
    </row>
  </sheetData>
  <mergeCells count="17">
    <mergeCell ref="G7"/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E18" sqref="E18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9.7109375" style="1" bestFit="1" customWidth="1"/>
    <col min="11" max="16384" width="9.140625" style="1"/>
  </cols>
  <sheetData>
    <row r="2" spans="1:10" ht="24.75" x14ac:dyDescent="0.55000000000000004">
      <c r="A2" s="19" t="s">
        <v>0</v>
      </c>
      <c r="B2" s="19"/>
      <c r="C2" s="19"/>
      <c r="D2" s="19"/>
      <c r="E2" s="19"/>
      <c r="F2" s="19"/>
      <c r="G2" s="19"/>
    </row>
    <row r="3" spans="1:10" ht="24.75" x14ac:dyDescent="0.55000000000000004">
      <c r="A3" s="19" t="s">
        <v>152</v>
      </c>
      <c r="B3" s="19"/>
      <c r="C3" s="19"/>
      <c r="D3" s="19"/>
      <c r="E3" s="19"/>
      <c r="F3" s="19"/>
      <c r="G3" s="19"/>
    </row>
    <row r="4" spans="1:10" ht="24.75" x14ac:dyDescent="0.55000000000000004">
      <c r="A4" s="19" t="s">
        <v>2</v>
      </c>
      <c r="B4" s="19"/>
      <c r="C4" s="19"/>
      <c r="D4" s="19"/>
      <c r="E4" s="19"/>
      <c r="F4" s="19"/>
      <c r="G4" s="19"/>
    </row>
    <row r="6" spans="1:10" ht="24.75" x14ac:dyDescent="0.55000000000000004">
      <c r="A6" s="21" t="s">
        <v>156</v>
      </c>
      <c r="C6" s="21" t="s">
        <v>142</v>
      </c>
      <c r="E6" s="21" t="s">
        <v>183</v>
      </c>
      <c r="G6" s="21" t="s">
        <v>13</v>
      </c>
    </row>
    <row r="7" spans="1:10" x14ac:dyDescent="0.55000000000000004">
      <c r="A7" s="1" t="s">
        <v>191</v>
      </c>
      <c r="C7" s="6">
        <f>'سرمایه‌گذاری در سهام'!I66</f>
        <v>-1040728590590</v>
      </c>
      <c r="D7" s="6"/>
      <c r="E7" s="8">
        <f>C7/$C$11</f>
        <v>1.0365973148014718</v>
      </c>
      <c r="F7" s="6"/>
      <c r="G7" s="8">
        <v>-5.1980625943985323E-2</v>
      </c>
      <c r="J7" s="3"/>
    </row>
    <row r="8" spans="1:10" x14ac:dyDescent="0.55000000000000004">
      <c r="A8" s="1" t="s">
        <v>192</v>
      </c>
      <c r="C8" s="6">
        <f>'سرمایه‌گذاری در اوراق بهادار'!I27</f>
        <v>23847909657</v>
      </c>
      <c r="D8" s="6"/>
      <c r="E8" s="8">
        <f t="shared" ref="E8:E10" si="0">C8/$C$11</f>
        <v>-2.3753243004556911E-2</v>
      </c>
      <c r="F8" s="6"/>
      <c r="G8" s="8">
        <v>1.1911167640852739E-3</v>
      </c>
      <c r="J8" s="3"/>
    </row>
    <row r="9" spans="1:10" x14ac:dyDescent="0.55000000000000004">
      <c r="A9" s="1" t="s">
        <v>193</v>
      </c>
      <c r="C9" s="6">
        <f>'درآمد سپرده بانکی'!E10</f>
        <v>4912970590</v>
      </c>
      <c r="D9" s="6"/>
      <c r="E9" s="8">
        <f t="shared" si="0"/>
        <v>-4.8934680639507143E-3</v>
      </c>
      <c r="F9" s="6"/>
      <c r="G9" s="8">
        <v>2.4538509734590232E-4</v>
      </c>
      <c r="J9" s="3"/>
    </row>
    <row r="10" spans="1:10" x14ac:dyDescent="0.55000000000000004">
      <c r="A10" s="1" t="s">
        <v>190</v>
      </c>
      <c r="C10" s="6">
        <f>'سایر درآمدها'!C9</f>
        <v>7982290229</v>
      </c>
      <c r="D10" s="6"/>
      <c r="E10" s="8">
        <f t="shared" si="0"/>
        <v>-7.9506037329642003E-3</v>
      </c>
      <c r="F10" s="6"/>
      <c r="G10" s="8">
        <v>3.9868650320709739E-4</v>
      </c>
      <c r="J10" s="3"/>
    </row>
    <row r="11" spans="1:10" ht="24.75" thickBot="1" x14ac:dyDescent="0.6">
      <c r="C11" s="7">
        <f>SUM(C7:C10)</f>
        <v>-1003985420114</v>
      </c>
      <c r="D11" s="6"/>
      <c r="E11" s="9">
        <f>SUM(E7:E10)</f>
        <v>1</v>
      </c>
      <c r="F11" s="16"/>
      <c r="G11" s="9">
        <f>SUM(G7:G10)</f>
        <v>-5.0145437579347051E-2</v>
      </c>
    </row>
    <row r="12" spans="1:10" ht="24.75" thickTop="1" x14ac:dyDescent="0.55000000000000004"/>
    <row r="13" spans="1:10" x14ac:dyDescent="0.55000000000000004">
      <c r="G13" s="18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G20" sqref="G20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1" t="s">
        <v>153</v>
      </c>
      <c r="B6" s="21" t="s">
        <v>153</v>
      </c>
      <c r="C6" s="21" t="s">
        <v>153</v>
      </c>
      <c r="D6" s="21" t="s">
        <v>153</v>
      </c>
      <c r="E6" s="21" t="s">
        <v>153</v>
      </c>
      <c r="F6" s="21" t="s">
        <v>153</v>
      </c>
      <c r="G6" s="21" t="s">
        <v>153</v>
      </c>
      <c r="I6" s="21" t="s">
        <v>154</v>
      </c>
      <c r="J6" s="21" t="s">
        <v>154</v>
      </c>
      <c r="K6" s="21" t="s">
        <v>154</v>
      </c>
      <c r="L6" s="21" t="s">
        <v>154</v>
      </c>
      <c r="M6" s="21" t="s">
        <v>154</v>
      </c>
      <c r="O6" s="21" t="s">
        <v>155</v>
      </c>
      <c r="P6" s="21" t="s">
        <v>155</v>
      </c>
      <c r="Q6" s="21" t="s">
        <v>155</v>
      </c>
      <c r="R6" s="21" t="s">
        <v>155</v>
      </c>
      <c r="S6" s="21" t="s">
        <v>155</v>
      </c>
    </row>
    <row r="7" spans="1:19" ht="24.75" x14ac:dyDescent="0.55000000000000004">
      <c r="A7" s="21" t="s">
        <v>156</v>
      </c>
      <c r="C7" s="21" t="s">
        <v>157</v>
      </c>
      <c r="E7" s="21" t="s">
        <v>84</v>
      </c>
      <c r="G7" s="21" t="s">
        <v>85</v>
      </c>
      <c r="I7" s="21" t="s">
        <v>158</v>
      </c>
      <c r="K7" s="21" t="s">
        <v>159</v>
      </c>
      <c r="M7" s="21" t="s">
        <v>160</v>
      </c>
      <c r="O7" s="21" t="s">
        <v>158</v>
      </c>
      <c r="Q7" s="21" t="s">
        <v>159</v>
      </c>
      <c r="S7" s="21" t="s">
        <v>160</v>
      </c>
    </row>
    <row r="8" spans="1:19" x14ac:dyDescent="0.55000000000000004">
      <c r="A8" s="1" t="s">
        <v>133</v>
      </c>
      <c r="C8" s="4" t="s">
        <v>195</v>
      </c>
      <c r="D8" s="4"/>
      <c r="E8" s="4" t="s">
        <v>135</v>
      </c>
      <c r="F8" s="4"/>
      <c r="G8" s="5">
        <v>16</v>
      </c>
      <c r="H8" s="4"/>
      <c r="I8" s="5">
        <v>2798005840</v>
      </c>
      <c r="J8" s="4"/>
      <c r="K8" s="5">
        <v>0</v>
      </c>
      <c r="L8" s="4"/>
      <c r="M8" s="5">
        <v>2798005840</v>
      </c>
      <c r="N8" s="4"/>
      <c r="O8" s="5">
        <v>5527024480</v>
      </c>
      <c r="P8" s="4"/>
      <c r="Q8" s="5">
        <v>0</v>
      </c>
      <c r="R8" s="4"/>
      <c r="S8" s="5">
        <v>5527024480</v>
      </c>
    </row>
    <row r="9" spans="1:19" x14ac:dyDescent="0.55000000000000004">
      <c r="A9" s="1" t="s">
        <v>130</v>
      </c>
      <c r="C9" s="4" t="s">
        <v>195</v>
      </c>
      <c r="D9" s="4"/>
      <c r="E9" s="4" t="s">
        <v>132</v>
      </c>
      <c r="F9" s="4"/>
      <c r="G9" s="5">
        <v>15</v>
      </c>
      <c r="H9" s="4"/>
      <c r="I9" s="5">
        <v>2503767123</v>
      </c>
      <c r="J9" s="4"/>
      <c r="K9" s="5">
        <v>0</v>
      </c>
      <c r="L9" s="4"/>
      <c r="M9" s="5">
        <v>2503767123</v>
      </c>
      <c r="N9" s="4"/>
      <c r="O9" s="5">
        <v>4945890411</v>
      </c>
      <c r="P9" s="4"/>
      <c r="Q9" s="5">
        <v>0</v>
      </c>
      <c r="R9" s="4"/>
      <c r="S9" s="5">
        <v>4945890411</v>
      </c>
    </row>
    <row r="10" spans="1:19" x14ac:dyDescent="0.55000000000000004">
      <c r="A10" s="1" t="s">
        <v>145</v>
      </c>
      <c r="C10" s="5">
        <v>1</v>
      </c>
      <c r="D10" s="4"/>
      <c r="E10" s="4" t="s">
        <v>195</v>
      </c>
      <c r="F10" s="4"/>
      <c r="G10" s="4">
        <v>8</v>
      </c>
      <c r="H10" s="4"/>
      <c r="I10" s="5">
        <v>4616220956</v>
      </c>
      <c r="J10" s="4"/>
      <c r="K10" s="5">
        <v>0</v>
      </c>
      <c r="L10" s="4"/>
      <c r="M10" s="5">
        <v>4616220956</v>
      </c>
      <c r="N10" s="4"/>
      <c r="O10" s="5">
        <v>7513786694</v>
      </c>
      <c r="P10" s="4"/>
      <c r="Q10" s="5">
        <v>0</v>
      </c>
      <c r="R10" s="4"/>
      <c r="S10" s="5">
        <v>7513786694</v>
      </c>
    </row>
    <row r="11" spans="1:19" x14ac:dyDescent="0.55000000000000004">
      <c r="A11" s="1" t="s">
        <v>149</v>
      </c>
      <c r="C11" s="5">
        <v>17</v>
      </c>
      <c r="D11" s="4"/>
      <c r="E11" s="4" t="s">
        <v>195</v>
      </c>
      <c r="F11" s="4"/>
      <c r="G11" s="4">
        <v>10</v>
      </c>
      <c r="H11" s="4"/>
      <c r="I11" s="5">
        <v>296749634</v>
      </c>
      <c r="J11" s="4"/>
      <c r="K11" s="5">
        <v>0</v>
      </c>
      <c r="L11" s="4"/>
      <c r="M11" s="5">
        <v>296749634</v>
      </c>
      <c r="N11" s="4"/>
      <c r="O11" s="5">
        <v>443732453</v>
      </c>
      <c r="P11" s="4"/>
      <c r="Q11" s="5">
        <v>0</v>
      </c>
      <c r="R11" s="4"/>
      <c r="S11" s="5">
        <v>443732453</v>
      </c>
    </row>
    <row r="12" spans="1:19" ht="24.75" thickBot="1" x14ac:dyDescent="0.6">
      <c r="I12" s="15">
        <f>SUM(I8:I11)</f>
        <v>10214743553</v>
      </c>
      <c r="K12" s="15">
        <f>SUM(K8:K11)</f>
        <v>0</v>
      </c>
      <c r="M12" s="15">
        <f>SUM(M8:M11)</f>
        <v>10214743553</v>
      </c>
      <c r="O12" s="15">
        <f>SUM(O8:O11)</f>
        <v>18430434038</v>
      </c>
      <c r="Q12" s="15">
        <f>SUM(Q8:Q11)</f>
        <v>0</v>
      </c>
      <c r="S12" s="15">
        <f>SUM(S8:S11)</f>
        <v>18430434038</v>
      </c>
    </row>
    <row r="13" spans="1:19" ht="24.75" thickTop="1" x14ac:dyDescent="0.55000000000000004">
      <c r="M13" s="3"/>
      <c r="N13" s="3"/>
      <c r="O13" s="3"/>
      <c r="P13" s="3"/>
      <c r="Q13" s="3"/>
      <c r="R13" s="3"/>
      <c r="S13" s="3"/>
    </row>
    <row r="14" spans="1:19" x14ac:dyDescent="0.55000000000000004">
      <c r="M14" s="3"/>
      <c r="S14" s="3"/>
    </row>
    <row r="17" spans="13:19" x14ac:dyDescent="0.55000000000000004">
      <c r="M17" s="3"/>
      <c r="N17" s="3"/>
      <c r="O17" s="3"/>
      <c r="P17" s="3"/>
      <c r="Q17" s="3"/>
      <c r="R17" s="3"/>
      <c r="S17" s="3"/>
    </row>
    <row r="18" spans="13:19" x14ac:dyDescent="0.55000000000000004">
      <c r="M18" s="3"/>
      <c r="S1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13"/>
  <sheetViews>
    <sheetView rightToLeft="1" workbookViewId="0">
      <selection activeCell="O12" sqref="O12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5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5" ht="24.75" x14ac:dyDescent="0.55000000000000004">
      <c r="A6" s="20" t="s">
        <v>3</v>
      </c>
      <c r="C6" s="21" t="s">
        <v>162</v>
      </c>
      <c r="D6" s="21" t="s">
        <v>162</v>
      </c>
      <c r="E6" s="21" t="s">
        <v>162</v>
      </c>
      <c r="F6" s="21" t="s">
        <v>162</v>
      </c>
      <c r="G6" s="21" t="s">
        <v>162</v>
      </c>
      <c r="I6" s="21" t="s">
        <v>154</v>
      </c>
      <c r="J6" s="21" t="s">
        <v>154</v>
      </c>
      <c r="K6" s="21" t="s">
        <v>154</v>
      </c>
      <c r="L6" s="21" t="s">
        <v>154</v>
      </c>
      <c r="M6" s="21" t="s">
        <v>154</v>
      </c>
      <c r="O6" s="21" t="s">
        <v>155</v>
      </c>
      <c r="P6" s="21" t="s">
        <v>155</v>
      </c>
      <c r="Q6" s="21" t="s">
        <v>155</v>
      </c>
      <c r="R6" s="21" t="s">
        <v>155</v>
      </c>
      <c r="S6" s="21" t="s">
        <v>155</v>
      </c>
    </row>
    <row r="7" spans="1:25" ht="24.75" x14ac:dyDescent="0.55000000000000004">
      <c r="A7" s="21" t="s">
        <v>3</v>
      </c>
      <c r="C7" s="21" t="s">
        <v>163</v>
      </c>
      <c r="E7" s="21" t="s">
        <v>164</v>
      </c>
      <c r="G7" s="21" t="s">
        <v>165</v>
      </c>
      <c r="I7" s="21" t="s">
        <v>166</v>
      </c>
      <c r="K7" s="21" t="s">
        <v>159</v>
      </c>
      <c r="M7" s="21" t="s">
        <v>167</v>
      </c>
      <c r="O7" s="21" t="s">
        <v>166</v>
      </c>
      <c r="Q7" s="21" t="s">
        <v>159</v>
      </c>
      <c r="S7" s="21" t="s">
        <v>167</v>
      </c>
    </row>
    <row r="8" spans="1:25" x14ac:dyDescent="0.55000000000000004">
      <c r="A8" s="1" t="s">
        <v>58</v>
      </c>
      <c r="C8" s="4" t="s">
        <v>168</v>
      </c>
      <c r="D8" s="4"/>
      <c r="E8" s="5">
        <v>10000000</v>
      </c>
      <c r="F8" s="4"/>
      <c r="G8" s="5">
        <v>150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1500000000</v>
      </c>
      <c r="P8" s="4"/>
      <c r="Q8" s="5">
        <v>30201342</v>
      </c>
      <c r="R8" s="4"/>
      <c r="S8" s="5">
        <f>O8-Q8</f>
        <v>1469798658</v>
      </c>
      <c r="T8" s="4"/>
      <c r="U8" s="4"/>
      <c r="V8" s="4"/>
      <c r="W8" s="4"/>
      <c r="X8" s="4"/>
      <c r="Y8" s="4"/>
    </row>
    <row r="9" spans="1:25" x14ac:dyDescent="0.55000000000000004">
      <c r="A9" s="1" t="s">
        <v>48</v>
      </c>
      <c r="C9" s="4" t="s">
        <v>169</v>
      </c>
      <c r="D9" s="4"/>
      <c r="E9" s="5">
        <v>20000000</v>
      </c>
      <c r="F9" s="4"/>
      <c r="G9" s="5">
        <v>600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12000000000</v>
      </c>
      <c r="P9" s="4"/>
      <c r="Q9" s="5">
        <v>241610738</v>
      </c>
      <c r="R9" s="4"/>
      <c r="S9" s="5">
        <f t="shared" ref="S9:S10" si="0">O9-Q9</f>
        <v>11758389262</v>
      </c>
      <c r="T9" s="4"/>
      <c r="U9" s="4"/>
      <c r="V9" s="4"/>
      <c r="W9" s="4"/>
      <c r="X9" s="4"/>
      <c r="Y9" s="4"/>
    </row>
    <row r="10" spans="1:25" x14ac:dyDescent="0.55000000000000004">
      <c r="A10" s="1" t="s">
        <v>62</v>
      </c>
      <c r="C10" s="4" t="s">
        <v>170</v>
      </c>
      <c r="D10" s="4"/>
      <c r="E10" s="5">
        <v>522412</v>
      </c>
      <c r="F10" s="4"/>
      <c r="G10" s="5">
        <v>2600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1358271200</v>
      </c>
      <c r="P10" s="4"/>
      <c r="Q10" s="5">
        <v>78867360</v>
      </c>
      <c r="R10" s="4"/>
      <c r="S10" s="5">
        <f t="shared" si="0"/>
        <v>1279403840</v>
      </c>
      <c r="T10" s="4"/>
      <c r="U10" s="4"/>
      <c r="V10" s="4"/>
      <c r="W10" s="4"/>
      <c r="X10" s="4"/>
      <c r="Y10" s="4"/>
    </row>
    <row r="11" spans="1:25" ht="24.75" thickBot="1" x14ac:dyDescent="0.6">
      <c r="C11" s="4"/>
      <c r="D11" s="4"/>
      <c r="E11" s="4"/>
      <c r="F11" s="4"/>
      <c r="G11" s="4"/>
      <c r="H11" s="4"/>
      <c r="I11" s="15">
        <f>SUM(I8:I10)</f>
        <v>0</v>
      </c>
      <c r="J11" s="4"/>
      <c r="K11" s="15">
        <f>SUM(K8:K10)</f>
        <v>0</v>
      </c>
      <c r="L11" s="4"/>
      <c r="M11" s="15">
        <f>SUM(M8:M10)</f>
        <v>0</v>
      </c>
      <c r="N11" s="4"/>
      <c r="O11" s="15">
        <f>SUM(O8:O10)</f>
        <v>14858271200</v>
      </c>
      <c r="P11" s="4"/>
      <c r="Q11" s="15">
        <f>SUM(Q8:Q10)</f>
        <v>350679440</v>
      </c>
      <c r="R11" s="4"/>
      <c r="S11" s="15">
        <f>SUM(S8:S10)</f>
        <v>14507591760</v>
      </c>
      <c r="T11" s="4"/>
      <c r="U11" s="4"/>
      <c r="V11" s="4"/>
      <c r="W11" s="4"/>
      <c r="X11" s="4"/>
      <c r="Y11" s="4"/>
    </row>
    <row r="12" spans="1:25" ht="24.75" thickTop="1" x14ac:dyDescent="0.55000000000000004">
      <c r="O12" s="3"/>
      <c r="Q12" s="3"/>
    </row>
    <row r="13" spans="1:25" x14ac:dyDescent="0.55000000000000004">
      <c r="O1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opLeftCell="A70" workbookViewId="0">
      <selection activeCell="O82" sqref="O82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3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H6" s="21" t="s">
        <v>154</v>
      </c>
      <c r="I6" s="21" t="s">
        <v>154</v>
      </c>
      <c r="K6" s="21" t="s">
        <v>155</v>
      </c>
      <c r="L6" s="21" t="s">
        <v>155</v>
      </c>
      <c r="M6" s="21" t="s">
        <v>155</v>
      </c>
      <c r="N6" s="21" t="s">
        <v>155</v>
      </c>
      <c r="O6" s="21" t="s">
        <v>155</v>
      </c>
      <c r="P6" s="21" t="s">
        <v>155</v>
      </c>
      <c r="Q6" s="21" t="s">
        <v>155</v>
      </c>
    </row>
    <row r="7" spans="1:17" ht="24.75" x14ac:dyDescent="0.55000000000000004">
      <c r="A7" s="21" t="s">
        <v>3</v>
      </c>
      <c r="C7" s="21" t="s">
        <v>7</v>
      </c>
      <c r="E7" s="21" t="s">
        <v>171</v>
      </c>
      <c r="G7" s="21" t="s">
        <v>172</v>
      </c>
      <c r="I7" s="21" t="s">
        <v>173</v>
      </c>
      <c r="K7" s="21" t="s">
        <v>7</v>
      </c>
      <c r="M7" s="21" t="s">
        <v>171</v>
      </c>
      <c r="O7" s="21" t="s">
        <v>172</v>
      </c>
      <c r="Q7" s="21" t="s">
        <v>173</v>
      </c>
    </row>
    <row r="8" spans="1:17" x14ac:dyDescent="0.55000000000000004">
      <c r="A8" s="1" t="s">
        <v>68</v>
      </c>
      <c r="C8" s="6">
        <v>2761733</v>
      </c>
      <c r="D8" s="6"/>
      <c r="E8" s="6">
        <v>31645081038</v>
      </c>
      <c r="F8" s="6"/>
      <c r="G8" s="6">
        <v>30525434849</v>
      </c>
      <c r="H8" s="6"/>
      <c r="I8" s="6">
        <f>E8-G8</f>
        <v>1119646189</v>
      </c>
      <c r="J8" s="6"/>
      <c r="K8" s="6">
        <v>2761733</v>
      </c>
      <c r="L8" s="6"/>
      <c r="M8" s="6">
        <v>31645081038</v>
      </c>
      <c r="N8" s="6"/>
      <c r="O8" s="6">
        <v>30525434849</v>
      </c>
      <c r="P8" s="6"/>
      <c r="Q8" s="6">
        <f>M8-O8</f>
        <v>1119646189</v>
      </c>
    </row>
    <row r="9" spans="1:17" x14ac:dyDescent="0.55000000000000004">
      <c r="A9" s="1" t="s">
        <v>17</v>
      </c>
      <c r="C9" s="6">
        <v>83671122</v>
      </c>
      <c r="D9" s="6"/>
      <c r="E9" s="6">
        <v>533140717262</v>
      </c>
      <c r="F9" s="6"/>
      <c r="G9" s="6">
        <v>550504087956</v>
      </c>
      <c r="H9" s="6"/>
      <c r="I9" s="6">
        <f t="shared" ref="I9:I72" si="0">E9-G9</f>
        <v>-17363370694</v>
      </c>
      <c r="J9" s="6"/>
      <c r="K9" s="6">
        <v>83671122</v>
      </c>
      <c r="L9" s="6"/>
      <c r="M9" s="6">
        <v>533140717262</v>
      </c>
      <c r="N9" s="6"/>
      <c r="O9" s="6">
        <v>496544474437</v>
      </c>
      <c r="P9" s="6"/>
      <c r="Q9" s="6">
        <f t="shared" ref="Q9:Q72" si="1">M9-O9</f>
        <v>36596242825</v>
      </c>
    </row>
    <row r="10" spans="1:17" x14ac:dyDescent="0.55000000000000004">
      <c r="A10" s="1" t="s">
        <v>60</v>
      </c>
      <c r="C10" s="6">
        <v>47100791</v>
      </c>
      <c r="D10" s="6"/>
      <c r="E10" s="6">
        <v>1477188077811</v>
      </c>
      <c r="F10" s="6"/>
      <c r="G10" s="6">
        <v>1649487669771</v>
      </c>
      <c r="H10" s="6"/>
      <c r="I10" s="6">
        <f t="shared" si="0"/>
        <v>-172299591960</v>
      </c>
      <c r="J10" s="6"/>
      <c r="K10" s="6">
        <v>47100791</v>
      </c>
      <c r="L10" s="6"/>
      <c r="M10" s="6">
        <v>1477188077811</v>
      </c>
      <c r="N10" s="6"/>
      <c r="O10" s="6">
        <v>1348899794667</v>
      </c>
      <c r="P10" s="6"/>
      <c r="Q10" s="6">
        <f t="shared" si="1"/>
        <v>128288283144</v>
      </c>
    </row>
    <row r="11" spans="1:17" x14ac:dyDescent="0.55000000000000004">
      <c r="A11" s="1" t="s">
        <v>19</v>
      </c>
      <c r="C11" s="6">
        <v>3921979</v>
      </c>
      <c r="D11" s="6"/>
      <c r="E11" s="6">
        <v>705732396580</v>
      </c>
      <c r="F11" s="6"/>
      <c r="G11" s="6">
        <v>740274375553</v>
      </c>
      <c r="H11" s="6"/>
      <c r="I11" s="6">
        <f t="shared" si="0"/>
        <v>-34541978973</v>
      </c>
      <c r="J11" s="6"/>
      <c r="K11" s="6">
        <v>3921979</v>
      </c>
      <c r="L11" s="6"/>
      <c r="M11" s="6">
        <v>705732396580</v>
      </c>
      <c r="N11" s="6"/>
      <c r="O11" s="6">
        <v>603431998357</v>
      </c>
      <c r="P11" s="6"/>
      <c r="Q11" s="6">
        <f t="shared" si="1"/>
        <v>102300398223</v>
      </c>
    </row>
    <row r="12" spans="1:17" x14ac:dyDescent="0.55000000000000004">
      <c r="A12" s="1" t="s">
        <v>49</v>
      </c>
      <c r="C12" s="6">
        <v>7691309</v>
      </c>
      <c r="D12" s="6"/>
      <c r="E12" s="6">
        <v>418517172244</v>
      </c>
      <c r="F12" s="6"/>
      <c r="G12" s="6">
        <v>400091407080</v>
      </c>
      <c r="H12" s="6"/>
      <c r="I12" s="6">
        <f t="shared" si="0"/>
        <v>18425765164</v>
      </c>
      <c r="J12" s="6"/>
      <c r="K12" s="6">
        <v>7691309</v>
      </c>
      <c r="L12" s="6"/>
      <c r="M12" s="6">
        <v>418517172244</v>
      </c>
      <c r="N12" s="6"/>
      <c r="O12" s="6">
        <v>339332445707</v>
      </c>
      <c r="P12" s="6"/>
      <c r="Q12" s="6">
        <f t="shared" si="1"/>
        <v>79184726537</v>
      </c>
    </row>
    <row r="13" spans="1:17" x14ac:dyDescent="0.55000000000000004">
      <c r="A13" s="1" t="s">
        <v>21</v>
      </c>
      <c r="C13" s="6">
        <v>1889027</v>
      </c>
      <c r="D13" s="6"/>
      <c r="E13" s="6">
        <v>470466460835</v>
      </c>
      <c r="F13" s="6"/>
      <c r="G13" s="6">
        <v>595313026555</v>
      </c>
      <c r="H13" s="6"/>
      <c r="I13" s="6">
        <f t="shared" si="0"/>
        <v>-124846565720</v>
      </c>
      <c r="J13" s="6"/>
      <c r="K13" s="6">
        <v>1889027</v>
      </c>
      <c r="L13" s="6"/>
      <c r="M13" s="6">
        <v>470466460835</v>
      </c>
      <c r="N13" s="6"/>
      <c r="O13" s="6">
        <v>453339162969</v>
      </c>
      <c r="P13" s="6"/>
      <c r="Q13" s="6">
        <f t="shared" si="1"/>
        <v>17127297866</v>
      </c>
    </row>
    <row r="14" spans="1:17" x14ac:dyDescent="0.55000000000000004">
      <c r="A14" s="1" t="s">
        <v>34</v>
      </c>
      <c r="C14" s="6">
        <v>3898275</v>
      </c>
      <c r="D14" s="6"/>
      <c r="E14" s="6">
        <v>85871778644</v>
      </c>
      <c r="F14" s="6"/>
      <c r="G14" s="6">
        <v>87731817171</v>
      </c>
      <c r="H14" s="6"/>
      <c r="I14" s="6">
        <f t="shared" si="0"/>
        <v>-1860038527</v>
      </c>
      <c r="J14" s="6"/>
      <c r="K14" s="6">
        <v>3898275</v>
      </c>
      <c r="L14" s="6"/>
      <c r="M14" s="6">
        <v>85871778644</v>
      </c>
      <c r="N14" s="6"/>
      <c r="O14" s="6">
        <v>79555397814</v>
      </c>
      <c r="P14" s="6"/>
      <c r="Q14" s="6">
        <f t="shared" si="1"/>
        <v>6316380830</v>
      </c>
    </row>
    <row r="15" spans="1:17" x14ac:dyDescent="0.55000000000000004">
      <c r="A15" s="1" t="s">
        <v>37</v>
      </c>
      <c r="C15" s="6">
        <v>7297155</v>
      </c>
      <c r="D15" s="6"/>
      <c r="E15" s="6">
        <v>85906006435</v>
      </c>
      <c r="F15" s="6"/>
      <c r="G15" s="6">
        <v>99158583802</v>
      </c>
      <c r="H15" s="6"/>
      <c r="I15" s="6">
        <f t="shared" si="0"/>
        <v>-13252577367</v>
      </c>
      <c r="J15" s="6"/>
      <c r="K15" s="6">
        <v>7297155</v>
      </c>
      <c r="L15" s="6"/>
      <c r="M15" s="6">
        <v>85906006435</v>
      </c>
      <c r="N15" s="6"/>
      <c r="O15" s="6">
        <v>111968683216</v>
      </c>
      <c r="P15" s="6"/>
      <c r="Q15" s="6">
        <f t="shared" si="1"/>
        <v>-26062676781</v>
      </c>
    </row>
    <row r="16" spans="1:17" x14ac:dyDescent="0.55000000000000004">
      <c r="A16" s="1" t="s">
        <v>43</v>
      </c>
      <c r="C16" s="6">
        <v>5156472</v>
      </c>
      <c r="D16" s="6"/>
      <c r="E16" s="6">
        <v>122198857239</v>
      </c>
      <c r="F16" s="6"/>
      <c r="G16" s="6">
        <v>128298548519</v>
      </c>
      <c r="H16" s="6"/>
      <c r="I16" s="6">
        <f t="shared" si="0"/>
        <v>-6099691280</v>
      </c>
      <c r="J16" s="6"/>
      <c r="K16" s="6">
        <v>5156472</v>
      </c>
      <c r="L16" s="6"/>
      <c r="M16" s="6">
        <v>122198857239</v>
      </c>
      <c r="N16" s="6"/>
      <c r="O16" s="6">
        <v>117534387437</v>
      </c>
      <c r="P16" s="6"/>
      <c r="Q16" s="6">
        <f t="shared" si="1"/>
        <v>4664469802</v>
      </c>
    </row>
    <row r="17" spans="1:17" x14ac:dyDescent="0.55000000000000004">
      <c r="A17" s="1" t="s">
        <v>25</v>
      </c>
      <c r="C17" s="6">
        <v>36998234</v>
      </c>
      <c r="D17" s="6"/>
      <c r="E17" s="6">
        <v>681498091227</v>
      </c>
      <c r="F17" s="6"/>
      <c r="G17" s="6">
        <v>670832443820</v>
      </c>
      <c r="H17" s="6"/>
      <c r="I17" s="6">
        <f t="shared" si="0"/>
        <v>10665647407</v>
      </c>
      <c r="J17" s="6"/>
      <c r="K17" s="6">
        <v>36998234</v>
      </c>
      <c r="L17" s="6"/>
      <c r="M17" s="6">
        <v>681498091227</v>
      </c>
      <c r="N17" s="6"/>
      <c r="O17" s="6">
        <v>445755444873</v>
      </c>
      <c r="P17" s="6"/>
      <c r="Q17" s="6">
        <f t="shared" si="1"/>
        <v>235742646354</v>
      </c>
    </row>
    <row r="18" spans="1:17" x14ac:dyDescent="0.55000000000000004">
      <c r="A18" s="1" t="s">
        <v>62</v>
      </c>
      <c r="C18" s="6">
        <v>522412</v>
      </c>
      <c r="D18" s="6"/>
      <c r="E18" s="6">
        <v>74834252281</v>
      </c>
      <c r="F18" s="6"/>
      <c r="G18" s="6">
        <v>83171153056</v>
      </c>
      <c r="H18" s="6"/>
      <c r="I18" s="6">
        <f t="shared" si="0"/>
        <v>-8336900775</v>
      </c>
      <c r="J18" s="6"/>
      <c r="K18" s="6">
        <v>522412</v>
      </c>
      <c r="L18" s="6"/>
      <c r="M18" s="6">
        <v>74834252281</v>
      </c>
      <c r="N18" s="6"/>
      <c r="O18" s="6">
        <v>83686821579</v>
      </c>
      <c r="P18" s="6"/>
      <c r="Q18" s="6">
        <f t="shared" si="1"/>
        <v>-8852569298</v>
      </c>
    </row>
    <row r="19" spans="1:17" x14ac:dyDescent="0.55000000000000004">
      <c r="A19" s="1" t="s">
        <v>56</v>
      </c>
      <c r="C19" s="6">
        <v>28760545</v>
      </c>
      <c r="D19" s="6"/>
      <c r="E19" s="6">
        <v>443421900434</v>
      </c>
      <c r="F19" s="6"/>
      <c r="G19" s="6">
        <v>490594443034</v>
      </c>
      <c r="H19" s="6"/>
      <c r="I19" s="6">
        <f t="shared" si="0"/>
        <v>-47172542600</v>
      </c>
      <c r="J19" s="6"/>
      <c r="K19" s="6">
        <v>28760545</v>
      </c>
      <c r="L19" s="6"/>
      <c r="M19" s="6">
        <v>443421900434</v>
      </c>
      <c r="N19" s="6"/>
      <c r="O19" s="6">
        <v>506318623900</v>
      </c>
      <c r="P19" s="6"/>
      <c r="Q19" s="6">
        <f t="shared" si="1"/>
        <v>-62896723466</v>
      </c>
    </row>
    <row r="20" spans="1:17" x14ac:dyDescent="0.55000000000000004">
      <c r="A20" s="1" t="s">
        <v>33</v>
      </c>
      <c r="C20" s="6">
        <v>14000000</v>
      </c>
      <c r="D20" s="6"/>
      <c r="E20" s="6">
        <v>236249899200</v>
      </c>
      <c r="F20" s="6"/>
      <c r="G20" s="6">
        <v>269803062900</v>
      </c>
      <c r="H20" s="6"/>
      <c r="I20" s="6">
        <f t="shared" si="0"/>
        <v>-33553163700</v>
      </c>
      <c r="J20" s="6"/>
      <c r="K20" s="6">
        <v>14000000</v>
      </c>
      <c r="L20" s="6"/>
      <c r="M20" s="6">
        <v>236249899200</v>
      </c>
      <c r="N20" s="6"/>
      <c r="O20" s="6">
        <v>231295554000</v>
      </c>
      <c r="P20" s="6"/>
      <c r="Q20" s="6">
        <f t="shared" si="1"/>
        <v>4954345200</v>
      </c>
    </row>
    <row r="21" spans="1:17" x14ac:dyDescent="0.55000000000000004">
      <c r="A21" s="1" t="s">
        <v>29</v>
      </c>
      <c r="C21" s="6">
        <v>1500747</v>
      </c>
      <c r="D21" s="6"/>
      <c r="E21" s="6">
        <v>18687998515</v>
      </c>
      <c r="F21" s="6"/>
      <c r="G21" s="6">
        <v>21330143374</v>
      </c>
      <c r="H21" s="6"/>
      <c r="I21" s="6">
        <f t="shared" si="0"/>
        <v>-2642144859</v>
      </c>
      <c r="J21" s="6"/>
      <c r="K21" s="6">
        <v>1500747</v>
      </c>
      <c r="L21" s="6"/>
      <c r="M21" s="6">
        <v>18687998515</v>
      </c>
      <c r="N21" s="6"/>
      <c r="O21" s="6">
        <v>8078328029</v>
      </c>
      <c r="P21" s="6"/>
      <c r="Q21" s="6">
        <f t="shared" si="1"/>
        <v>10609670486</v>
      </c>
    </row>
    <row r="22" spans="1:17" x14ac:dyDescent="0.55000000000000004">
      <c r="A22" s="1" t="s">
        <v>63</v>
      </c>
      <c r="C22" s="6">
        <v>11589687</v>
      </c>
      <c r="D22" s="6"/>
      <c r="E22" s="6">
        <v>270391494664</v>
      </c>
      <c r="F22" s="6"/>
      <c r="G22" s="6">
        <v>283640332281</v>
      </c>
      <c r="H22" s="6"/>
      <c r="I22" s="6">
        <f t="shared" si="0"/>
        <v>-13248837617</v>
      </c>
      <c r="J22" s="6"/>
      <c r="K22" s="6">
        <v>11589687</v>
      </c>
      <c r="L22" s="6"/>
      <c r="M22" s="6">
        <v>270391494664</v>
      </c>
      <c r="N22" s="6"/>
      <c r="O22" s="6">
        <v>255875376927</v>
      </c>
      <c r="P22" s="6"/>
      <c r="Q22" s="6">
        <f t="shared" si="1"/>
        <v>14516117737</v>
      </c>
    </row>
    <row r="23" spans="1:17" x14ac:dyDescent="0.55000000000000004">
      <c r="A23" s="1" t="s">
        <v>20</v>
      </c>
      <c r="C23" s="6">
        <v>2741383</v>
      </c>
      <c r="D23" s="6"/>
      <c r="E23" s="6">
        <v>131811721570</v>
      </c>
      <c r="F23" s="6"/>
      <c r="G23" s="6">
        <v>139414671812</v>
      </c>
      <c r="H23" s="6"/>
      <c r="I23" s="6">
        <f t="shared" si="0"/>
        <v>-7602950242</v>
      </c>
      <c r="J23" s="6"/>
      <c r="K23" s="6">
        <v>2741383</v>
      </c>
      <c r="L23" s="6"/>
      <c r="M23" s="6">
        <v>131811721570</v>
      </c>
      <c r="N23" s="6"/>
      <c r="O23" s="6">
        <v>128269128268</v>
      </c>
      <c r="P23" s="6"/>
      <c r="Q23" s="6">
        <f t="shared" si="1"/>
        <v>3542593302</v>
      </c>
    </row>
    <row r="24" spans="1:17" x14ac:dyDescent="0.55000000000000004">
      <c r="A24" s="1" t="s">
        <v>64</v>
      </c>
      <c r="C24" s="6">
        <v>18769593</v>
      </c>
      <c r="D24" s="6"/>
      <c r="E24" s="6">
        <v>383979868507</v>
      </c>
      <c r="F24" s="6"/>
      <c r="G24" s="6">
        <v>391629613215</v>
      </c>
      <c r="H24" s="6"/>
      <c r="I24" s="6">
        <f t="shared" si="0"/>
        <v>-7649744708</v>
      </c>
      <c r="J24" s="6"/>
      <c r="K24" s="6">
        <v>18769593</v>
      </c>
      <c r="L24" s="6"/>
      <c r="M24" s="6">
        <v>383979868507</v>
      </c>
      <c r="N24" s="6"/>
      <c r="O24" s="6">
        <v>393681983746</v>
      </c>
      <c r="P24" s="6"/>
      <c r="Q24" s="6">
        <f t="shared" si="1"/>
        <v>-9702115239</v>
      </c>
    </row>
    <row r="25" spans="1:17" x14ac:dyDescent="0.55000000000000004">
      <c r="A25" s="1" t="s">
        <v>69</v>
      </c>
      <c r="C25" s="6">
        <v>8356206</v>
      </c>
      <c r="D25" s="6"/>
      <c r="E25" s="6">
        <v>92177081515</v>
      </c>
      <c r="F25" s="6"/>
      <c r="G25" s="6">
        <v>65028861475</v>
      </c>
      <c r="H25" s="6"/>
      <c r="I25" s="6">
        <f t="shared" si="0"/>
        <v>27148220040</v>
      </c>
      <c r="J25" s="6"/>
      <c r="K25" s="6">
        <v>8356206</v>
      </c>
      <c r="L25" s="6"/>
      <c r="M25" s="6">
        <v>92177081515</v>
      </c>
      <c r="N25" s="6"/>
      <c r="O25" s="6">
        <v>65028861475</v>
      </c>
      <c r="P25" s="6"/>
      <c r="Q25" s="6">
        <f t="shared" si="1"/>
        <v>27148220040</v>
      </c>
    </row>
    <row r="26" spans="1:17" x14ac:dyDescent="0.55000000000000004">
      <c r="A26" s="1" t="s">
        <v>53</v>
      </c>
      <c r="C26" s="6">
        <v>8990376</v>
      </c>
      <c r="D26" s="6"/>
      <c r="E26" s="6">
        <v>406896294955</v>
      </c>
      <c r="F26" s="6"/>
      <c r="G26" s="6">
        <v>464360454335</v>
      </c>
      <c r="H26" s="6"/>
      <c r="I26" s="6">
        <f t="shared" si="0"/>
        <v>-57464159380</v>
      </c>
      <c r="J26" s="6"/>
      <c r="K26" s="6">
        <v>8990376</v>
      </c>
      <c r="L26" s="6"/>
      <c r="M26" s="6">
        <v>406896294955</v>
      </c>
      <c r="N26" s="6"/>
      <c r="O26" s="6">
        <v>474905976587</v>
      </c>
      <c r="P26" s="6"/>
      <c r="Q26" s="6">
        <f t="shared" si="1"/>
        <v>-68009681632</v>
      </c>
    </row>
    <row r="27" spans="1:17" x14ac:dyDescent="0.55000000000000004">
      <c r="A27" s="1" t="s">
        <v>67</v>
      </c>
      <c r="C27" s="6">
        <v>585000</v>
      </c>
      <c r="D27" s="6"/>
      <c r="E27" s="6">
        <v>14276297587</v>
      </c>
      <c r="F27" s="6"/>
      <c r="G27" s="6">
        <v>13743722207</v>
      </c>
      <c r="H27" s="6"/>
      <c r="I27" s="6">
        <f t="shared" si="0"/>
        <v>532575380</v>
      </c>
      <c r="J27" s="6"/>
      <c r="K27" s="6">
        <v>585000</v>
      </c>
      <c r="L27" s="6"/>
      <c r="M27" s="6">
        <v>14276297587</v>
      </c>
      <c r="N27" s="6"/>
      <c r="O27" s="6">
        <v>13743722207</v>
      </c>
      <c r="P27" s="6"/>
      <c r="Q27" s="6">
        <f t="shared" si="1"/>
        <v>532575380</v>
      </c>
    </row>
    <row r="28" spans="1:17" x14ac:dyDescent="0.55000000000000004">
      <c r="A28" s="1" t="s">
        <v>23</v>
      </c>
      <c r="C28" s="6">
        <v>72485116</v>
      </c>
      <c r="D28" s="6"/>
      <c r="E28" s="6">
        <v>383326373258</v>
      </c>
      <c r="F28" s="6"/>
      <c r="G28" s="6">
        <v>412868443377</v>
      </c>
      <c r="H28" s="6"/>
      <c r="I28" s="6">
        <f t="shared" si="0"/>
        <v>-29542070119</v>
      </c>
      <c r="J28" s="6"/>
      <c r="K28" s="6">
        <v>72485116</v>
      </c>
      <c r="L28" s="6"/>
      <c r="M28" s="6">
        <v>383326373258</v>
      </c>
      <c r="N28" s="6"/>
      <c r="O28" s="6">
        <v>476275813390</v>
      </c>
      <c r="P28" s="6"/>
      <c r="Q28" s="6">
        <f t="shared" si="1"/>
        <v>-92949440132</v>
      </c>
    </row>
    <row r="29" spans="1:17" x14ac:dyDescent="0.55000000000000004">
      <c r="A29" s="1" t="s">
        <v>36</v>
      </c>
      <c r="C29" s="6">
        <v>3583604</v>
      </c>
      <c r="D29" s="6"/>
      <c r="E29" s="6">
        <v>32167402452</v>
      </c>
      <c r="F29" s="6"/>
      <c r="G29" s="6">
        <v>34625376726</v>
      </c>
      <c r="H29" s="6"/>
      <c r="I29" s="6">
        <f t="shared" si="0"/>
        <v>-2457974274</v>
      </c>
      <c r="J29" s="6"/>
      <c r="K29" s="6">
        <v>3583604</v>
      </c>
      <c r="L29" s="6"/>
      <c r="M29" s="6">
        <v>32167402452</v>
      </c>
      <c r="N29" s="6"/>
      <c r="O29" s="6">
        <v>33521069443</v>
      </c>
      <c r="P29" s="6"/>
      <c r="Q29" s="6">
        <f t="shared" si="1"/>
        <v>-1353666991</v>
      </c>
    </row>
    <row r="30" spans="1:17" x14ac:dyDescent="0.55000000000000004">
      <c r="A30" s="1" t="s">
        <v>32</v>
      </c>
      <c r="C30" s="6">
        <v>7825000</v>
      </c>
      <c r="D30" s="6"/>
      <c r="E30" s="6">
        <v>41443534980</v>
      </c>
      <c r="F30" s="6"/>
      <c r="G30" s="6">
        <v>70138204751</v>
      </c>
      <c r="H30" s="6"/>
      <c r="I30" s="6">
        <f t="shared" si="0"/>
        <v>-28694669771</v>
      </c>
      <c r="J30" s="6"/>
      <c r="K30" s="6">
        <v>7825000</v>
      </c>
      <c r="L30" s="6"/>
      <c r="M30" s="6">
        <v>41443534980</v>
      </c>
      <c r="N30" s="6"/>
      <c r="O30" s="6">
        <v>70138204751</v>
      </c>
      <c r="P30" s="6"/>
      <c r="Q30" s="6">
        <f t="shared" si="1"/>
        <v>-28694669771</v>
      </c>
    </row>
    <row r="31" spans="1:17" x14ac:dyDescent="0.55000000000000004">
      <c r="A31" s="1" t="s">
        <v>44</v>
      </c>
      <c r="C31" s="6">
        <v>1014534</v>
      </c>
      <c r="D31" s="6"/>
      <c r="E31" s="6">
        <v>45926977183</v>
      </c>
      <c r="F31" s="6"/>
      <c r="G31" s="6">
        <v>51466654075</v>
      </c>
      <c r="H31" s="6"/>
      <c r="I31" s="6">
        <f t="shared" si="0"/>
        <v>-5539676892</v>
      </c>
      <c r="J31" s="6"/>
      <c r="K31" s="6">
        <v>1014534</v>
      </c>
      <c r="L31" s="6"/>
      <c r="M31" s="6">
        <v>45926977183</v>
      </c>
      <c r="N31" s="6"/>
      <c r="O31" s="6">
        <v>52896703563</v>
      </c>
      <c r="P31" s="6"/>
      <c r="Q31" s="6">
        <f t="shared" si="1"/>
        <v>-6969726380</v>
      </c>
    </row>
    <row r="32" spans="1:17" x14ac:dyDescent="0.55000000000000004">
      <c r="A32" s="1" t="s">
        <v>35</v>
      </c>
      <c r="C32" s="6">
        <v>10000000</v>
      </c>
      <c r="D32" s="6"/>
      <c r="E32" s="6">
        <v>61104253500</v>
      </c>
      <c r="F32" s="6"/>
      <c r="G32" s="6">
        <v>62505864000</v>
      </c>
      <c r="H32" s="6"/>
      <c r="I32" s="6">
        <f t="shared" si="0"/>
        <v>-1401610500</v>
      </c>
      <c r="J32" s="6"/>
      <c r="K32" s="6">
        <v>10000000</v>
      </c>
      <c r="L32" s="6"/>
      <c r="M32" s="6">
        <v>61104253500</v>
      </c>
      <c r="N32" s="6"/>
      <c r="O32" s="6">
        <v>67038732000</v>
      </c>
      <c r="P32" s="6"/>
      <c r="Q32" s="6">
        <f t="shared" si="1"/>
        <v>-5934478500</v>
      </c>
    </row>
    <row r="33" spans="1:17" x14ac:dyDescent="0.55000000000000004">
      <c r="A33" s="1" t="s">
        <v>50</v>
      </c>
      <c r="C33" s="6">
        <v>2362689</v>
      </c>
      <c r="D33" s="6"/>
      <c r="E33" s="6">
        <v>112217589201</v>
      </c>
      <c r="F33" s="6"/>
      <c r="G33" s="6">
        <v>110103821301</v>
      </c>
      <c r="H33" s="6"/>
      <c r="I33" s="6">
        <f t="shared" si="0"/>
        <v>2113767900</v>
      </c>
      <c r="J33" s="6"/>
      <c r="K33" s="6">
        <v>2362689</v>
      </c>
      <c r="L33" s="6"/>
      <c r="M33" s="6">
        <v>112217589201</v>
      </c>
      <c r="N33" s="6"/>
      <c r="O33" s="6">
        <v>103574627119</v>
      </c>
      <c r="P33" s="6"/>
      <c r="Q33" s="6">
        <f t="shared" si="1"/>
        <v>8642962082</v>
      </c>
    </row>
    <row r="34" spans="1:17" x14ac:dyDescent="0.55000000000000004">
      <c r="A34" s="1" t="s">
        <v>31</v>
      </c>
      <c r="C34" s="6">
        <v>4301406</v>
      </c>
      <c r="D34" s="6"/>
      <c r="E34" s="6">
        <v>133332665375</v>
      </c>
      <c r="F34" s="6"/>
      <c r="G34" s="6">
        <v>143983714647</v>
      </c>
      <c r="H34" s="6"/>
      <c r="I34" s="6">
        <f t="shared" si="0"/>
        <v>-10651049272</v>
      </c>
      <c r="J34" s="6"/>
      <c r="K34" s="6">
        <v>4301406</v>
      </c>
      <c r="L34" s="6"/>
      <c r="M34" s="6">
        <v>133332665375</v>
      </c>
      <c r="N34" s="6"/>
      <c r="O34" s="6">
        <v>151325284940</v>
      </c>
      <c r="P34" s="6"/>
      <c r="Q34" s="6">
        <f t="shared" si="1"/>
        <v>-17992619565</v>
      </c>
    </row>
    <row r="35" spans="1:17" x14ac:dyDescent="0.55000000000000004">
      <c r="A35" s="1" t="s">
        <v>30</v>
      </c>
      <c r="C35" s="6">
        <v>1394767</v>
      </c>
      <c r="D35" s="6"/>
      <c r="E35" s="6">
        <v>8275828305</v>
      </c>
      <c r="F35" s="6"/>
      <c r="G35" s="6">
        <v>6125416226</v>
      </c>
      <c r="H35" s="6"/>
      <c r="I35" s="6">
        <f t="shared" si="0"/>
        <v>2150412079</v>
      </c>
      <c r="J35" s="6"/>
      <c r="K35" s="6">
        <v>1394767</v>
      </c>
      <c r="L35" s="6"/>
      <c r="M35" s="6">
        <v>8275828305</v>
      </c>
      <c r="N35" s="6"/>
      <c r="O35" s="6">
        <v>6411028662</v>
      </c>
      <c r="P35" s="6"/>
      <c r="Q35" s="6">
        <f t="shared" si="1"/>
        <v>1864799643</v>
      </c>
    </row>
    <row r="36" spans="1:17" x14ac:dyDescent="0.55000000000000004">
      <c r="A36" s="1" t="s">
        <v>57</v>
      </c>
      <c r="C36" s="6">
        <v>200000</v>
      </c>
      <c r="D36" s="6"/>
      <c r="E36" s="6">
        <v>867209220</v>
      </c>
      <c r="F36" s="6"/>
      <c r="G36" s="6">
        <v>886294980</v>
      </c>
      <c r="H36" s="6"/>
      <c r="I36" s="6">
        <f t="shared" si="0"/>
        <v>-19085760</v>
      </c>
      <c r="J36" s="6"/>
      <c r="K36" s="6">
        <v>200000</v>
      </c>
      <c r="L36" s="6"/>
      <c r="M36" s="6">
        <v>867209220</v>
      </c>
      <c r="N36" s="6"/>
      <c r="O36" s="6">
        <v>936395100</v>
      </c>
      <c r="P36" s="6"/>
      <c r="Q36" s="6">
        <f t="shared" si="1"/>
        <v>-69185880</v>
      </c>
    </row>
    <row r="37" spans="1:17" x14ac:dyDescent="0.55000000000000004">
      <c r="A37" s="1" t="s">
        <v>24</v>
      </c>
      <c r="C37" s="6">
        <v>325402</v>
      </c>
      <c r="D37" s="6"/>
      <c r="E37" s="6">
        <v>6641400998</v>
      </c>
      <c r="F37" s="6"/>
      <c r="G37" s="6">
        <v>4792470153</v>
      </c>
      <c r="H37" s="6"/>
      <c r="I37" s="6">
        <f t="shared" si="0"/>
        <v>1848930845</v>
      </c>
      <c r="J37" s="6"/>
      <c r="K37" s="6">
        <v>325402</v>
      </c>
      <c r="L37" s="6"/>
      <c r="M37" s="6">
        <v>6641400998</v>
      </c>
      <c r="N37" s="6"/>
      <c r="O37" s="6">
        <v>3095244802</v>
      </c>
      <c r="P37" s="6"/>
      <c r="Q37" s="6">
        <f t="shared" si="1"/>
        <v>3546156196</v>
      </c>
    </row>
    <row r="38" spans="1:17" x14ac:dyDescent="0.55000000000000004">
      <c r="A38" s="1" t="s">
        <v>40</v>
      </c>
      <c r="C38" s="6">
        <v>12780811</v>
      </c>
      <c r="D38" s="6"/>
      <c r="E38" s="6">
        <v>180026522523</v>
      </c>
      <c r="F38" s="6"/>
      <c r="G38" s="6">
        <v>195780431339</v>
      </c>
      <c r="H38" s="6"/>
      <c r="I38" s="6">
        <f t="shared" si="0"/>
        <v>-15753908816</v>
      </c>
      <c r="J38" s="6"/>
      <c r="K38" s="6">
        <v>12780811</v>
      </c>
      <c r="L38" s="6"/>
      <c r="M38" s="6">
        <v>180026522523</v>
      </c>
      <c r="N38" s="6"/>
      <c r="O38" s="6">
        <v>203784433399</v>
      </c>
      <c r="P38" s="6"/>
      <c r="Q38" s="6">
        <f t="shared" si="1"/>
        <v>-23757910876</v>
      </c>
    </row>
    <row r="39" spans="1:17" x14ac:dyDescent="0.55000000000000004">
      <c r="A39" s="1" t="s">
        <v>39</v>
      </c>
      <c r="C39" s="6">
        <v>124663271</v>
      </c>
      <c r="D39" s="6"/>
      <c r="E39" s="6">
        <v>987654550564</v>
      </c>
      <c r="F39" s="6"/>
      <c r="G39" s="6">
        <v>1019874146944</v>
      </c>
      <c r="H39" s="6"/>
      <c r="I39" s="6">
        <f t="shared" si="0"/>
        <v>-32219596380</v>
      </c>
      <c r="J39" s="6"/>
      <c r="K39" s="6">
        <v>124663271</v>
      </c>
      <c r="L39" s="6"/>
      <c r="M39" s="6">
        <v>987654550564</v>
      </c>
      <c r="N39" s="6"/>
      <c r="O39" s="6">
        <v>1005003563999</v>
      </c>
      <c r="P39" s="6"/>
      <c r="Q39" s="6">
        <f t="shared" si="1"/>
        <v>-17349013435</v>
      </c>
    </row>
    <row r="40" spans="1:17" x14ac:dyDescent="0.55000000000000004">
      <c r="A40" s="1" t="s">
        <v>38</v>
      </c>
      <c r="C40" s="6">
        <v>54555603</v>
      </c>
      <c r="D40" s="6"/>
      <c r="E40" s="6">
        <v>322132123143</v>
      </c>
      <c r="F40" s="6"/>
      <c r="G40" s="6">
        <v>338401422291</v>
      </c>
      <c r="H40" s="6"/>
      <c r="I40" s="6">
        <f t="shared" si="0"/>
        <v>-16269299148</v>
      </c>
      <c r="J40" s="6"/>
      <c r="K40" s="6">
        <v>54555603</v>
      </c>
      <c r="L40" s="6"/>
      <c r="M40" s="6">
        <v>322132123143</v>
      </c>
      <c r="N40" s="6"/>
      <c r="O40" s="6">
        <v>357924581270</v>
      </c>
      <c r="P40" s="6"/>
      <c r="Q40" s="6">
        <f t="shared" si="1"/>
        <v>-35792458127</v>
      </c>
    </row>
    <row r="41" spans="1:17" x14ac:dyDescent="0.55000000000000004">
      <c r="A41" s="1" t="s">
        <v>58</v>
      </c>
      <c r="C41" s="6">
        <v>10000000</v>
      </c>
      <c r="D41" s="6"/>
      <c r="E41" s="6">
        <v>157457520000</v>
      </c>
      <c r="F41" s="6"/>
      <c r="G41" s="6">
        <v>162328365000</v>
      </c>
      <c r="H41" s="6"/>
      <c r="I41" s="6">
        <f t="shared" si="0"/>
        <v>-4870845000</v>
      </c>
      <c r="J41" s="6"/>
      <c r="K41" s="6">
        <v>10000000</v>
      </c>
      <c r="L41" s="6"/>
      <c r="M41" s="6">
        <v>157457520000</v>
      </c>
      <c r="N41" s="6"/>
      <c r="O41" s="6">
        <v>178233165000</v>
      </c>
      <c r="P41" s="6"/>
      <c r="Q41" s="6">
        <f t="shared" si="1"/>
        <v>-20775645000</v>
      </c>
    </row>
    <row r="42" spans="1:17" x14ac:dyDescent="0.55000000000000004">
      <c r="A42" s="1" t="s">
        <v>41</v>
      </c>
      <c r="C42" s="6">
        <v>21052995</v>
      </c>
      <c r="D42" s="6"/>
      <c r="E42" s="6">
        <v>395324813650</v>
      </c>
      <c r="F42" s="6"/>
      <c r="G42" s="6">
        <v>416671097923</v>
      </c>
      <c r="H42" s="6"/>
      <c r="I42" s="6">
        <f t="shared" si="0"/>
        <v>-21346284273</v>
      </c>
      <c r="J42" s="6"/>
      <c r="K42" s="6">
        <v>21052995</v>
      </c>
      <c r="L42" s="6"/>
      <c r="M42" s="6">
        <v>395324813650</v>
      </c>
      <c r="N42" s="6"/>
      <c r="O42" s="6">
        <v>363096109943</v>
      </c>
      <c r="P42" s="6"/>
      <c r="Q42" s="6">
        <f t="shared" si="1"/>
        <v>32228703707</v>
      </c>
    </row>
    <row r="43" spans="1:17" x14ac:dyDescent="0.55000000000000004">
      <c r="A43" s="1" t="s">
        <v>42</v>
      </c>
      <c r="C43" s="6">
        <v>44507942</v>
      </c>
      <c r="D43" s="6"/>
      <c r="E43" s="6">
        <v>642410098698</v>
      </c>
      <c r="F43" s="6"/>
      <c r="G43" s="6">
        <v>713641521488</v>
      </c>
      <c r="H43" s="6"/>
      <c r="I43" s="6">
        <f t="shared" si="0"/>
        <v>-71231422790</v>
      </c>
      <c r="J43" s="6"/>
      <c r="K43" s="6">
        <v>44507942</v>
      </c>
      <c r="L43" s="6"/>
      <c r="M43" s="6">
        <v>642410098698</v>
      </c>
      <c r="N43" s="6"/>
      <c r="O43" s="6">
        <v>610555052482</v>
      </c>
      <c r="P43" s="6"/>
      <c r="Q43" s="6">
        <f t="shared" si="1"/>
        <v>31855046216</v>
      </c>
    </row>
    <row r="44" spans="1:17" x14ac:dyDescent="0.55000000000000004">
      <c r="A44" s="1" t="s">
        <v>59</v>
      </c>
      <c r="C44" s="6">
        <v>46851062</v>
      </c>
      <c r="D44" s="6"/>
      <c r="E44" s="6">
        <v>607768491263</v>
      </c>
      <c r="F44" s="6"/>
      <c r="G44" s="6">
        <v>601714092499</v>
      </c>
      <c r="H44" s="6"/>
      <c r="I44" s="6">
        <f t="shared" si="0"/>
        <v>6054398764</v>
      </c>
      <c r="J44" s="6"/>
      <c r="K44" s="6">
        <v>46851062</v>
      </c>
      <c r="L44" s="6"/>
      <c r="M44" s="6">
        <v>607768491263</v>
      </c>
      <c r="N44" s="6"/>
      <c r="O44" s="6">
        <v>569409498968</v>
      </c>
      <c r="P44" s="6"/>
      <c r="Q44" s="6">
        <f t="shared" si="1"/>
        <v>38358992295</v>
      </c>
    </row>
    <row r="45" spans="1:17" x14ac:dyDescent="0.55000000000000004">
      <c r="A45" s="1" t="s">
        <v>61</v>
      </c>
      <c r="C45" s="6">
        <v>30485496</v>
      </c>
      <c r="D45" s="6"/>
      <c r="E45" s="6">
        <v>209098340361</v>
      </c>
      <c r="F45" s="6"/>
      <c r="G45" s="6">
        <v>213946997529</v>
      </c>
      <c r="H45" s="6"/>
      <c r="I45" s="6">
        <f t="shared" si="0"/>
        <v>-4848657168</v>
      </c>
      <c r="J45" s="6"/>
      <c r="K45" s="6">
        <v>30485496</v>
      </c>
      <c r="L45" s="6"/>
      <c r="M45" s="6">
        <v>209098340361</v>
      </c>
      <c r="N45" s="6"/>
      <c r="O45" s="6">
        <v>226977763668</v>
      </c>
      <c r="P45" s="6"/>
      <c r="Q45" s="6">
        <f t="shared" si="1"/>
        <v>-17879423307</v>
      </c>
    </row>
    <row r="46" spans="1:17" x14ac:dyDescent="0.55000000000000004">
      <c r="A46" s="1" t="s">
        <v>22</v>
      </c>
      <c r="C46" s="6">
        <v>3759913</v>
      </c>
      <c r="D46" s="6"/>
      <c r="E46" s="6">
        <v>316943520696</v>
      </c>
      <c r="F46" s="6"/>
      <c r="G46" s="6">
        <v>337761626950</v>
      </c>
      <c r="H46" s="6"/>
      <c r="I46" s="6">
        <f t="shared" si="0"/>
        <v>-20818106254</v>
      </c>
      <c r="J46" s="6"/>
      <c r="K46" s="6">
        <v>3759913</v>
      </c>
      <c r="L46" s="6"/>
      <c r="M46" s="6">
        <v>316943520696</v>
      </c>
      <c r="N46" s="6"/>
      <c r="O46" s="6">
        <v>286706809818</v>
      </c>
      <c r="P46" s="6"/>
      <c r="Q46" s="6">
        <f t="shared" si="1"/>
        <v>30236710878</v>
      </c>
    </row>
    <row r="47" spans="1:17" x14ac:dyDescent="0.55000000000000004">
      <c r="A47" s="1" t="s">
        <v>51</v>
      </c>
      <c r="C47" s="6">
        <v>2585956</v>
      </c>
      <c r="D47" s="6"/>
      <c r="E47" s="6">
        <v>71821713556</v>
      </c>
      <c r="F47" s="6"/>
      <c r="G47" s="6">
        <v>74109520466</v>
      </c>
      <c r="H47" s="6"/>
      <c r="I47" s="6">
        <f t="shared" si="0"/>
        <v>-2287806910</v>
      </c>
      <c r="J47" s="6"/>
      <c r="K47" s="6">
        <v>2585956</v>
      </c>
      <c r="L47" s="6"/>
      <c r="M47" s="6">
        <v>71821713556</v>
      </c>
      <c r="N47" s="6"/>
      <c r="O47" s="6">
        <v>77348438114</v>
      </c>
      <c r="P47" s="6"/>
      <c r="Q47" s="6">
        <f t="shared" si="1"/>
        <v>-5526724558</v>
      </c>
    </row>
    <row r="48" spans="1:17" x14ac:dyDescent="0.55000000000000004">
      <c r="A48" s="1" t="s">
        <v>52</v>
      </c>
      <c r="C48" s="6">
        <v>1965291</v>
      </c>
      <c r="D48" s="6"/>
      <c r="E48" s="6">
        <v>36200162018</v>
      </c>
      <c r="F48" s="6"/>
      <c r="G48" s="6">
        <v>36576306845</v>
      </c>
      <c r="H48" s="6"/>
      <c r="I48" s="6">
        <f t="shared" si="0"/>
        <v>-376144827</v>
      </c>
      <c r="J48" s="6"/>
      <c r="K48" s="6">
        <v>1965291</v>
      </c>
      <c r="L48" s="6"/>
      <c r="M48" s="6">
        <v>36200162018</v>
      </c>
      <c r="N48" s="6"/>
      <c r="O48" s="6">
        <v>40308258118</v>
      </c>
      <c r="P48" s="6"/>
      <c r="Q48" s="6">
        <f t="shared" si="1"/>
        <v>-4108096100</v>
      </c>
    </row>
    <row r="49" spans="1:17" x14ac:dyDescent="0.55000000000000004">
      <c r="A49" s="1" t="s">
        <v>16</v>
      </c>
      <c r="C49" s="6">
        <v>15829799</v>
      </c>
      <c r="D49" s="6"/>
      <c r="E49" s="6">
        <v>507630833311</v>
      </c>
      <c r="F49" s="6"/>
      <c r="G49" s="6">
        <v>518645761498</v>
      </c>
      <c r="H49" s="6"/>
      <c r="I49" s="6">
        <f t="shared" si="0"/>
        <v>-11014928187</v>
      </c>
      <c r="J49" s="6"/>
      <c r="K49" s="6">
        <v>15829799</v>
      </c>
      <c r="L49" s="6"/>
      <c r="M49" s="6">
        <v>507630833311</v>
      </c>
      <c r="N49" s="6"/>
      <c r="O49" s="6">
        <v>571202704562</v>
      </c>
      <c r="P49" s="6"/>
      <c r="Q49" s="6">
        <f t="shared" si="1"/>
        <v>-63571871251</v>
      </c>
    </row>
    <row r="50" spans="1:17" x14ac:dyDescent="0.55000000000000004">
      <c r="A50" s="1" t="s">
        <v>28</v>
      </c>
      <c r="C50" s="6">
        <v>19394410</v>
      </c>
      <c r="D50" s="6"/>
      <c r="E50" s="6">
        <v>609216819031</v>
      </c>
      <c r="F50" s="6"/>
      <c r="G50" s="6">
        <v>592444077495</v>
      </c>
      <c r="H50" s="6"/>
      <c r="I50" s="6">
        <f t="shared" si="0"/>
        <v>16772741536</v>
      </c>
      <c r="J50" s="6"/>
      <c r="K50" s="6">
        <v>19394410</v>
      </c>
      <c r="L50" s="6"/>
      <c r="M50" s="6">
        <v>609216819031</v>
      </c>
      <c r="N50" s="6"/>
      <c r="O50" s="6">
        <v>540621655338</v>
      </c>
      <c r="P50" s="6"/>
      <c r="Q50" s="6">
        <f t="shared" si="1"/>
        <v>68595163693</v>
      </c>
    </row>
    <row r="51" spans="1:17" x14ac:dyDescent="0.55000000000000004">
      <c r="A51" s="1" t="s">
        <v>46</v>
      </c>
      <c r="C51" s="6">
        <v>13771083</v>
      </c>
      <c r="D51" s="6"/>
      <c r="E51" s="6">
        <v>110608292053</v>
      </c>
      <c r="F51" s="6"/>
      <c r="G51" s="6">
        <v>115947058625</v>
      </c>
      <c r="H51" s="6"/>
      <c r="I51" s="6">
        <f t="shared" si="0"/>
        <v>-5338766572</v>
      </c>
      <c r="J51" s="6"/>
      <c r="K51" s="6">
        <v>13771083</v>
      </c>
      <c r="L51" s="6"/>
      <c r="M51" s="6">
        <v>110608292053</v>
      </c>
      <c r="N51" s="6"/>
      <c r="O51" s="6">
        <v>130064519514</v>
      </c>
      <c r="P51" s="6"/>
      <c r="Q51" s="6">
        <f t="shared" si="1"/>
        <v>-19456227461</v>
      </c>
    </row>
    <row r="52" spans="1:17" x14ac:dyDescent="0.55000000000000004">
      <c r="A52" s="1" t="s">
        <v>47</v>
      </c>
      <c r="C52" s="6">
        <v>554212</v>
      </c>
      <c r="D52" s="6"/>
      <c r="E52" s="6">
        <v>22901513212</v>
      </c>
      <c r="F52" s="6"/>
      <c r="G52" s="6">
        <v>21458117383</v>
      </c>
      <c r="H52" s="6"/>
      <c r="I52" s="6">
        <f t="shared" si="0"/>
        <v>1443395829</v>
      </c>
      <c r="J52" s="6"/>
      <c r="K52" s="6">
        <v>554212</v>
      </c>
      <c r="L52" s="6"/>
      <c r="M52" s="6">
        <v>22901513212</v>
      </c>
      <c r="N52" s="6"/>
      <c r="O52" s="6">
        <v>21375480217</v>
      </c>
      <c r="P52" s="6"/>
      <c r="Q52" s="6">
        <f t="shared" si="1"/>
        <v>1526032995</v>
      </c>
    </row>
    <row r="53" spans="1:17" x14ac:dyDescent="0.55000000000000004">
      <c r="A53" s="1" t="s">
        <v>18</v>
      </c>
      <c r="C53" s="6">
        <v>27825120</v>
      </c>
      <c r="D53" s="6"/>
      <c r="E53" s="6">
        <v>908616563607</v>
      </c>
      <c r="F53" s="6"/>
      <c r="G53" s="6">
        <v>1052312081647</v>
      </c>
      <c r="H53" s="6"/>
      <c r="I53" s="6">
        <f t="shared" si="0"/>
        <v>-143695518040</v>
      </c>
      <c r="J53" s="6"/>
      <c r="K53" s="6">
        <v>27825120</v>
      </c>
      <c r="L53" s="6"/>
      <c r="M53" s="6">
        <v>908616563607</v>
      </c>
      <c r="N53" s="6"/>
      <c r="O53" s="6">
        <v>1059914359742</v>
      </c>
      <c r="P53" s="6"/>
      <c r="Q53" s="6">
        <f t="shared" si="1"/>
        <v>-151297796135</v>
      </c>
    </row>
    <row r="54" spans="1:17" x14ac:dyDescent="0.55000000000000004">
      <c r="A54" s="1" t="s">
        <v>66</v>
      </c>
      <c r="C54" s="6">
        <v>4233000</v>
      </c>
      <c r="D54" s="6"/>
      <c r="E54" s="6">
        <v>119165282568</v>
      </c>
      <c r="F54" s="6"/>
      <c r="G54" s="6">
        <v>117945016609</v>
      </c>
      <c r="H54" s="6"/>
      <c r="I54" s="6">
        <f t="shared" si="0"/>
        <v>1220265959</v>
      </c>
      <c r="J54" s="6"/>
      <c r="K54" s="6">
        <v>4233000</v>
      </c>
      <c r="L54" s="6"/>
      <c r="M54" s="6">
        <v>119165282568</v>
      </c>
      <c r="N54" s="6"/>
      <c r="O54" s="6">
        <v>111128358496</v>
      </c>
      <c r="P54" s="6"/>
      <c r="Q54" s="6">
        <f t="shared" si="1"/>
        <v>8036924072</v>
      </c>
    </row>
    <row r="55" spans="1:17" x14ac:dyDescent="0.55000000000000004">
      <c r="A55" s="1" t="s">
        <v>65</v>
      </c>
      <c r="C55" s="6">
        <v>113548</v>
      </c>
      <c r="D55" s="6"/>
      <c r="E55" s="6">
        <v>2690877788</v>
      </c>
      <c r="F55" s="6"/>
      <c r="G55" s="6">
        <v>2565589411</v>
      </c>
      <c r="H55" s="6"/>
      <c r="I55" s="6">
        <f t="shared" si="0"/>
        <v>125288377</v>
      </c>
      <c r="J55" s="6"/>
      <c r="K55" s="6">
        <v>113548</v>
      </c>
      <c r="L55" s="6"/>
      <c r="M55" s="6">
        <v>2690877788</v>
      </c>
      <c r="N55" s="6"/>
      <c r="O55" s="6">
        <v>2412082961</v>
      </c>
      <c r="P55" s="6"/>
      <c r="Q55" s="6">
        <f t="shared" si="1"/>
        <v>278794827</v>
      </c>
    </row>
    <row r="56" spans="1:17" x14ac:dyDescent="0.55000000000000004">
      <c r="A56" s="1" t="s">
        <v>55</v>
      </c>
      <c r="C56" s="6">
        <v>139279052</v>
      </c>
      <c r="D56" s="6"/>
      <c r="E56" s="6">
        <v>1506339717049</v>
      </c>
      <c r="F56" s="6"/>
      <c r="G56" s="6">
        <v>1460651104308</v>
      </c>
      <c r="H56" s="6"/>
      <c r="I56" s="6">
        <f t="shared" si="0"/>
        <v>45688612741</v>
      </c>
      <c r="J56" s="6"/>
      <c r="K56" s="6">
        <v>139279052</v>
      </c>
      <c r="L56" s="6"/>
      <c r="M56" s="6">
        <v>1506339717049</v>
      </c>
      <c r="N56" s="6"/>
      <c r="O56" s="6">
        <v>1398348450570</v>
      </c>
      <c r="P56" s="6"/>
      <c r="Q56" s="6">
        <f t="shared" si="1"/>
        <v>107991266479</v>
      </c>
    </row>
    <row r="57" spans="1:17" x14ac:dyDescent="0.55000000000000004">
      <c r="A57" s="1" t="s">
        <v>54</v>
      </c>
      <c r="C57" s="6">
        <v>78611772</v>
      </c>
      <c r="D57" s="6"/>
      <c r="E57" s="6">
        <v>508717648037</v>
      </c>
      <c r="F57" s="6"/>
      <c r="G57" s="6">
        <v>542449821832</v>
      </c>
      <c r="H57" s="6"/>
      <c r="I57" s="6">
        <f t="shared" si="0"/>
        <v>-33732173795</v>
      </c>
      <c r="J57" s="6"/>
      <c r="K57" s="6">
        <v>78611772</v>
      </c>
      <c r="L57" s="6"/>
      <c r="M57" s="6">
        <v>508717648037</v>
      </c>
      <c r="N57" s="6"/>
      <c r="O57" s="6">
        <v>521937013443</v>
      </c>
      <c r="P57" s="6"/>
      <c r="Q57" s="6">
        <f t="shared" si="1"/>
        <v>-13219365406</v>
      </c>
    </row>
    <row r="58" spans="1:17" x14ac:dyDescent="0.55000000000000004">
      <c r="A58" s="1" t="s">
        <v>15</v>
      </c>
      <c r="C58" s="6">
        <v>144236996</v>
      </c>
      <c r="D58" s="6"/>
      <c r="E58" s="6">
        <v>437735433272</v>
      </c>
      <c r="F58" s="6"/>
      <c r="G58" s="6">
        <v>502255886915</v>
      </c>
      <c r="H58" s="6"/>
      <c r="I58" s="6">
        <f t="shared" si="0"/>
        <v>-64520453643</v>
      </c>
      <c r="J58" s="6"/>
      <c r="K58" s="6">
        <v>144236996</v>
      </c>
      <c r="L58" s="6"/>
      <c r="M58" s="6">
        <v>437735433272</v>
      </c>
      <c r="N58" s="6"/>
      <c r="O58" s="6">
        <v>525053113869</v>
      </c>
      <c r="P58" s="6"/>
      <c r="Q58" s="6">
        <f t="shared" si="1"/>
        <v>-87317680597</v>
      </c>
    </row>
    <row r="59" spans="1:17" x14ac:dyDescent="0.55000000000000004">
      <c r="A59" s="1" t="s">
        <v>45</v>
      </c>
      <c r="C59" s="6">
        <v>19324849</v>
      </c>
      <c r="D59" s="6"/>
      <c r="E59" s="6">
        <v>44086642810</v>
      </c>
      <c r="F59" s="6"/>
      <c r="G59" s="6">
        <v>53960514010</v>
      </c>
      <c r="H59" s="6"/>
      <c r="I59" s="6">
        <f t="shared" si="0"/>
        <v>-9873871200</v>
      </c>
      <c r="J59" s="6"/>
      <c r="K59" s="6">
        <v>19324849</v>
      </c>
      <c r="L59" s="6"/>
      <c r="M59" s="6">
        <v>44086642810</v>
      </c>
      <c r="N59" s="6"/>
      <c r="O59" s="6">
        <v>73669836690</v>
      </c>
      <c r="P59" s="6"/>
      <c r="Q59" s="6">
        <f t="shared" si="1"/>
        <v>-29583193880</v>
      </c>
    </row>
    <row r="60" spans="1:17" x14ac:dyDescent="0.55000000000000004">
      <c r="A60" s="1" t="s">
        <v>48</v>
      </c>
      <c r="C60" s="6">
        <v>20000000</v>
      </c>
      <c r="D60" s="6"/>
      <c r="E60" s="6">
        <v>211732650000</v>
      </c>
      <c r="F60" s="6"/>
      <c r="G60" s="6">
        <v>245927970000</v>
      </c>
      <c r="H60" s="6"/>
      <c r="I60" s="6">
        <f t="shared" si="0"/>
        <v>-34195320000</v>
      </c>
      <c r="J60" s="6"/>
      <c r="K60" s="6">
        <v>20000000</v>
      </c>
      <c r="L60" s="6"/>
      <c r="M60" s="6">
        <v>211732650000</v>
      </c>
      <c r="N60" s="6"/>
      <c r="O60" s="6">
        <v>240560100000</v>
      </c>
      <c r="P60" s="6"/>
      <c r="Q60" s="6">
        <f t="shared" si="1"/>
        <v>-28827450000</v>
      </c>
    </row>
    <row r="61" spans="1:17" x14ac:dyDescent="0.55000000000000004">
      <c r="A61" s="1" t="s">
        <v>27</v>
      </c>
      <c r="C61" s="6">
        <v>0</v>
      </c>
      <c r="D61" s="6"/>
      <c r="E61" s="6">
        <v>0</v>
      </c>
      <c r="F61" s="6"/>
      <c r="G61" s="6">
        <v>-12315280</v>
      </c>
      <c r="H61" s="6"/>
      <c r="I61" s="6">
        <f t="shared" si="0"/>
        <v>12315280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f t="shared" si="1"/>
        <v>0</v>
      </c>
    </row>
    <row r="62" spans="1:17" x14ac:dyDescent="0.55000000000000004">
      <c r="A62" s="1" t="s">
        <v>26</v>
      </c>
      <c r="C62" s="6">
        <v>61930327</v>
      </c>
      <c r="D62" s="6"/>
      <c r="E62" s="6">
        <v>608846612972</v>
      </c>
      <c r="F62" s="6"/>
      <c r="G62" s="6">
        <v>667330362449</v>
      </c>
      <c r="H62" s="6"/>
      <c r="I62" s="6">
        <f t="shared" si="0"/>
        <v>-58483749477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f t="shared" si="1"/>
        <v>0</v>
      </c>
    </row>
    <row r="63" spans="1:17" x14ac:dyDescent="0.55000000000000004">
      <c r="A63" s="1" t="s">
        <v>100</v>
      </c>
      <c r="C63" s="6">
        <v>34851</v>
      </c>
      <c r="D63" s="6"/>
      <c r="E63" s="6">
        <v>30549204927</v>
      </c>
      <c r="F63" s="6"/>
      <c r="G63" s="6">
        <v>30275012115</v>
      </c>
      <c r="H63" s="6"/>
      <c r="I63" s="6">
        <f t="shared" si="0"/>
        <v>274192812</v>
      </c>
      <c r="J63" s="6"/>
      <c r="K63" s="6">
        <v>34851</v>
      </c>
      <c r="L63" s="6"/>
      <c r="M63" s="6">
        <v>30549204927</v>
      </c>
      <c r="N63" s="6"/>
      <c r="O63" s="6">
        <v>29902104315</v>
      </c>
      <c r="P63" s="6"/>
      <c r="Q63" s="6">
        <f t="shared" si="1"/>
        <v>647100612</v>
      </c>
    </row>
    <row r="64" spans="1:17" x14ac:dyDescent="0.55000000000000004">
      <c r="A64" s="1" t="s">
        <v>91</v>
      </c>
      <c r="C64" s="6">
        <v>20000</v>
      </c>
      <c r="D64" s="6"/>
      <c r="E64" s="6">
        <v>19475989337</v>
      </c>
      <c r="F64" s="6"/>
      <c r="G64" s="6">
        <v>19170644690</v>
      </c>
      <c r="H64" s="6"/>
      <c r="I64" s="6">
        <f t="shared" si="0"/>
        <v>305344647</v>
      </c>
      <c r="J64" s="6"/>
      <c r="K64" s="6">
        <v>20000</v>
      </c>
      <c r="L64" s="6"/>
      <c r="M64" s="6">
        <v>19475989337</v>
      </c>
      <c r="N64" s="6"/>
      <c r="O64" s="6">
        <v>18876877945</v>
      </c>
      <c r="P64" s="6"/>
      <c r="Q64" s="6">
        <f t="shared" si="1"/>
        <v>599111392</v>
      </c>
    </row>
    <row r="65" spans="1:17" x14ac:dyDescent="0.55000000000000004">
      <c r="A65" s="1" t="s">
        <v>127</v>
      </c>
      <c r="C65" s="6">
        <v>100332</v>
      </c>
      <c r="D65" s="6"/>
      <c r="E65" s="6">
        <v>99017860651</v>
      </c>
      <c r="F65" s="6"/>
      <c r="G65" s="6">
        <v>97105177144</v>
      </c>
      <c r="H65" s="6"/>
      <c r="I65" s="6">
        <f t="shared" si="0"/>
        <v>1912683507</v>
      </c>
      <c r="J65" s="6"/>
      <c r="K65" s="6">
        <v>100332</v>
      </c>
      <c r="L65" s="6"/>
      <c r="M65" s="6">
        <v>99017860651</v>
      </c>
      <c r="N65" s="6"/>
      <c r="O65" s="6">
        <v>95505673366</v>
      </c>
      <c r="P65" s="6"/>
      <c r="Q65" s="6">
        <f t="shared" si="1"/>
        <v>3512187285</v>
      </c>
    </row>
    <row r="66" spans="1:17" x14ac:dyDescent="0.55000000000000004">
      <c r="A66" s="1" t="s">
        <v>103</v>
      </c>
      <c r="C66" s="6">
        <v>7729</v>
      </c>
      <c r="D66" s="6"/>
      <c r="E66" s="6">
        <v>6676645638</v>
      </c>
      <c r="F66" s="6"/>
      <c r="G66" s="6">
        <v>6606054020</v>
      </c>
      <c r="H66" s="6"/>
      <c r="I66" s="6">
        <f t="shared" si="0"/>
        <v>70591618</v>
      </c>
      <c r="J66" s="6"/>
      <c r="K66" s="6">
        <v>7729</v>
      </c>
      <c r="L66" s="6"/>
      <c r="M66" s="6">
        <v>6676645638</v>
      </c>
      <c r="N66" s="6"/>
      <c r="O66" s="6">
        <v>6534372811</v>
      </c>
      <c r="P66" s="6"/>
      <c r="Q66" s="6">
        <f t="shared" si="1"/>
        <v>142272827</v>
      </c>
    </row>
    <row r="67" spans="1:17" x14ac:dyDescent="0.55000000000000004">
      <c r="A67" s="1" t="s">
        <v>97</v>
      </c>
      <c r="C67" s="6">
        <v>89598</v>
      </c>
      <c r="D67" s="6"/>
      <c r="E67" s="6">
        <v>81030912590</v>
      </c>
      <c r="F67" s="6"/>
      <c r="G67" s="6">
        <v>79930131919</v>
      </c>
      <c r="H67" s="6"/>
      <c r="I67" s="6">
        <f t="shared" si="0"/>
        <v>1100780671</v>
      </c>
      <c r="J67" s="6"/>
      <c r="K67" s="6">
        <v>89598</v>
      </c>
      <c r="L67" s="6"/>
      <c r="M67" s="6">
        <v>81030912590</v>
      </c>
      <c r="N67" s="6"/>
      <c r="O67" s="6">
        <v>78931384873</v>
      </c>
      <c r="P67" s="6"/>
      <c r="Q67" s="6">
        <f t="shared" si="1"/>
        <v>2099527717</v>
      </c>
    </row>
    <row r="68" spans="1:17" x14ac:dyDescent="0.55000000000000004">
      <c r="A68" s="1" t="s">
        <v>94</v>
      </c>
      <c r="C68" s="6">
        <v>151016</v>
      </c>
      <c r="D68" s="6"/>
      <c r="E68" s="6">
        <v>144794017894</v>
      </c>
      <c r="F68" s="6"/>
      <c r="G68" s="6">
        <v>142424100384</v>
      </c>
      <c r="H68" s="6"/>
      <c r="I68" s="6">
        <f t="shared" si="0"/>
        <v>2369917510</v>
      </c>
      <c r="J68" s="6"/>
      <c r="K68" s="6">
        <v>151016</v>
      </c>
      <c r="L68" s="6"/>
      <c r="M68" s="6">
        <v>144794017894</v>
      </c>
      <c r="N68" s="6"/>
      <c r="O68" s="6">
        <v>140499750315</v>
      </c>
      <c r="P68" s="6"/>
      <c r="Q68" s="6">
        <f t="shared" si="1"/>
        <v>4294267579</v>
      </c>
    </row>
    <row r="69" spans="1:17" x14ac:dyDescent="0.55000000000000004">
      <c r="A69" s="1" t="s">
        <v>87</v>
      </c>
      <c r="C69" s="6">
        <v>130923</v>
      </c>
      <c r="D69" s="6"/>
      <c r="E69" s="6">
        <v>128051294784</v>
      </c>
      <c r="F69" s="6"/>
      <c r="G69" s="6">
        <v>125984133509</v>
      </c>
      <c r="H69" s="6"/>
      <c r="I69" s="6">
        <f t="shared" si="0"/>
        <v>2067161275</v>
      </c>
      <c r="J69" s="6"/>
      <c r="K69" s="6">
        <v>130923</v>
      </c>
      <c r="L69" s="6"/>
      <c r="M69" s="6">
        <v>128051294784</v>
      </c>
      <c r="N69" s="6"/>
      <c r="O69" s="6">
        <v>125094672968</v>
      </c>
      <c r="P69" s="6"/>
      <c r="Q69" s="6">
        <f t="shared" si="1"/>
        <v>2956621816</v>
      </c>
    </row>
    <row r="70" spans="1:17" x14ac:dyDescent="0.55000000000000004">
      <c r="A70" s="1" t="s">
        <v>106</v>
      </c>
      <c r="C70" s="6">
        <v>20000</v>
      </c>
      <c r="D70" s="6"/>
      <c r="E70" s="6">
        <v>17175646349</v>
      </c>
      <c r="F70" s="6"/>
      <c r="G70" s="6">
        <v>17055468136</v>
      </c>
      <c r="H70" s="6"/>
      <c r="I70" s="6">
        <f t="shared" si="0"/>
        <v>120178213</v>
      </c>
      <c r="J70" s="6"/>
      <c r="K70" s="6">
        <v>20000</v>
      </c>
      <c r="L70" s="6"/>
      <c r="M70" s="6">
        <v>17175646349</v>
      </c>
      <c r="N70" s="6"/>
      <c r="O70" s="6">
        <v>17002881206</v>
      </c>
      <c r="P70" s="6"/>
      <c r="Q70" s="6">
        <f t="shared" si="1"/>
        <v>172765143</v>
      </c>
    </row>
    <row r="71" spans="1:17" x14ac:dyDescent="0.55000000000000004">
      <c r="A71" s="1" t="s">
        <v>70</v>
      </c>
      <c r="C71" s="6">
        <v>101150</v>
      </c>
      <c r="D71" s="6"/>
      <c r="E71" s="6">
        <v>85164999045</v>
      </c>
      <c r="F71" s="6"/>
      <c r="G71" s="6">
        <v>84979853011</v>
      </c>
      <c r="H71" s="6"/>
      <c r="I71" s="6">
        <f t="shared" si="0"/>
        <v>185146034</v>
      </c>
      <c r="J71" s="6"/>
      <c r="K71" s="6">
        <v>101150</v>
      </c>
      <c r="L71" s="6"/>
      <c r="M71" s="6">
        <v>85164999045</v>
      </c>
      <c r="N71" s="6"/>
      <c r="O71" s="6">
        <v>84969062217</v>
      </c>
      <c r="P71" s="6"/>
      <c r="Q71" s="6">
        <f t="shared" si="1"/>
        <v>195936828</v>
      </c>
    </row>
    <row r="72" spans="1:17" x14ac:dyDescent="0.55000000000000004">
      <c r="A72" s="1" t="s">
        <v>130</v>
      </c>
      <c r="C72" s="6">
        <v>200000</v>
      </c>
      <c r="D72" s="6"/>
      <c r="E72" s="6">
        <v>199963750000</v>
      </c>
      <c r="F72" s="6"/>
      <c r="G72" s="6">
        <v>195964475000</v>
      </c>
      <c r="H72" s="6"/>
      <c r="I72" s="6">
        <f t="shared" si="0"/>
        <v>3999275000</v>
      </c>
      <c r="J72" s="6"/>
      <c r="K72" s="6">
        <v>200000</v>
      </c>
      <c r="L72" s="6"/>
      <c r="M72" s="6">
        <v>199963750000</v>
      </c>
      <c r="N72" s="6"/>
      <c r="O72" s="6">
        <v>195964475000</v>
      </c>
      <c r="P72" s="6"/>
      <c r="Q72" s="6">
        <f t="shared" si="1"/>
        <v>3999275000</v>
      </c>
    </row>
    <row r="73" spans="1:17" x14ac:dyDescent="0.55000000000000004">
      <c r="A73" s="1" t="s">
        <v>113</v>
      </c>
      <c r="C73" s="6">
        <v>95842</v>
      </c>
      <c r="D73" s="6"/>
      <c r="E73" s="6">
        <v>74779527878</v>
      </c>
      <c r="F73" s="6"/>
      <c r="G73" s="6">
        <v>74678528712</v>
      </c>
      <c r="H73" s="6"/>
      <c r="I73" s="6">
        <f t="shared" ref="I73:I79" si="2">E73-G73</f>
        <v>100999166</v>
      </c>
      <c r="J73" s="6"/>
      <c r="K73" s="6">
        <v>95842</v>
      </c>
      <c r="L73" s="6"/>
      <c r="M73" s="6">
        <v>74779527878</v>
      </c>
      <c r="N73" s="6"/>
      <c r="O73" s="6">
        <v>74138779927</v>
      </c>
      <c r="P73" s="6"/>
      <c r="Q73" s="6">
        <f t="shared" ref="Q73:Q79" si="3">M73-O73</f>
        <v>640747951</v>
      </c>
    </row>
    <row r="74" spans="1:17" x14ac:dyDescent="0.55000000000000004">
      <c r="A74" s="1" t="s">
        <v>116</v>
      </c>
      <c r="C74" s="6">
        <v>168668</v>
      </c>
      <c r="D74" s="6"/>
      <c r="E74" s="6">
        <v>129865829003</v>
      </c>
      <c r="F74" s="6"/>
      <c r="G74" s="6">
        <v>129853181196</v>
      </c>
      <c r="H74" s="6"/>
      <c r="I74" s="6">
        <f t="shared" si="2"/>
        <v>12647807</v>
      </c>
      <c r="J74" s="6"/>
      <c r="K74" s="6">
        <v>168668</v>
      </c>
      <c r="L74" s="6"/>
      <c r="M74" s="6">
        <v>129865829003</v>
      </c>
      <c r="N74" s="6"/>
      <c r="O74" s="6">
        <v>128764126155</v>
      </c>
      <c r="P74" s="6"/>
      <c r="Q74" s="6">
        <f t="shared" si="3"/>
        <v>1101702848</v>
      </c>
    </row>
    <row r="75" spans="1:17" x14ac:dyDescent="0.55000000000000004">
      <c r="A75" s="1" t="s">
        <v>119</v>
      </c>
      <c r="C75" s="6">
        <v>16881</v>
      </c>
      <c r="D75" s="6"/>
      <c r="E75" s="6">
        <v>12832247390</v>
      </c>
      <c r="F75" s="6"/>
      <c r="G75" s="6">
        <v>12735148599</v>
      </c>
      <c r="H75" s="6"/>
      <c r="I75" s="6">
        <f t="shared" si="2"/>
        <v>97098791</v>
      </c>
      <c r="J75" s="6"/>
      <c r="K75" s="6">
        <v>16881</v>
      </c>
      <c r="L75" s="6"/>
      <c r="M75" s="6">
        <v>12832247390</v>
      </c>
      <c r="N75" s="6"/>
      <c r="O75" s="6">
        <v>12717289363</v>
      </c>
      <c r="P75" s="6"/>
      <c r="Q75" s="6">
        <f t="shared" si="3"/>
        <v>114958027</v>
      </c>
    </row>
    <row r="76" spans="1:17" x14ac:dyDescent="0.55000000000000004">
      <c r="A76" s="1" t="s">
        <v>122</v>
      </c>
      <c r="C76" s="6">
        <v>78106</v>
      </c>
      <c r="D76" s="6"/>
      <c r="E76" s="6">
        <v>56625332669</v>
      </c>
      <c r="F76" s="6"/>
      <c r="G76" s="6">
        <v>56929500399</v>
      </c>
      <c r="H76" s="6"/>
      <c r="I76" s="6">
        <f t="shared" si="2"/>
        <v>-304167730</v>
      </c>
      <c r="J76" s="6"/>
      <c r="K76" s="6">
        <v>78106</v>
      </c>
      <c r="L76" s="6"/>
      <c r="M76" s="6">
        <v>56625332669</v>
      </c>
      <c r="N76" s="6"/>
      <c r="O76" s="6">
        <v>56495647479</v>
      </c>
      <c r="P76" s="6"/>
      <c r="Q76" s="6">
        <f t="shared" si="3"/>
        <v>129685190</v>
      </c>
    </row>
    <row r="77" spans="1:17" x14ac:dyDescent="0.55000000000000004">
      <c r="A77" s="1" t="s">
        <v>133</v>
      </c>
      <c r="C77" s="6">
        <v>200000</v>
      </c>
      <c r="D77" s="6"/>
      <c r="E77" s="6">
        <v>191965200000</v>
      </c>
      <c r="F77" s="6"/>
      <c r="G77" s="6">
        <v>187186066375</v>
      </c>
      <c r="H77" s="6"/>
      <c r="I77" s="6">
        <f t="shared" si="2"/>
        <v>4779133625</v>
      </c>
      <c r="J77" s="6"/>
      <c r="K77" s="6">
        <v>200000</v>
      </c>
      <c r="L77" s="6"/>
      <c r="M77" s="6">
        <v>191965200000</v>
      </c>
      <c r="N77" s="6"/>
      <c r="O77" s="6">
        <v>187186066375</v>
      </c>
      <c r="P77" s="6"/>
      <c r="Q77" s="6">
        <f t="shared" si="3"/>
        <v>4779133625</v>
      </c>
    </row>
    <row r="78" spans="1:17" x14ac:dyDescent="0.55000000000000004">
      <c r="A78" s="1" t="s">
        <v>71</v>
      </c>
      <c r="C78" s="6">
        <v>0</v>
      </c>
      <c r="D78" s="6"/>
      <c r="E78" s="6">
        <v>0</v>
      </c>
      <c r="F78" s="6"/>
      <c r="G78" s="6">
        <v>361921170</v>
      </c>
      <c r="H78" s="6"/>
      <c r="I78" s="6">
        <f t="shared" si="2"/>
        <v>-361921170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f t="shared" si="3"/>
        <v>0</v>
      </c>
    </row>
    <row r="79" spans="1:17" x14ac:dyDescent="0.55000000000000004">
      <c r="A79" s="1" t="s">
        <v>72</v>
      </c>
      <c r="C79" s="6">
        <v>0</v>
      </c>
      <c r="D79" s="6"/>
      <c r="E79" s="6">
        <v>0</v>
      </c>
      <c r="F79" s="6"/>
      <c r="G79" s="6">
        <v>1683843172</v>
      </c>
      <c r="H79" s="6"/>
      <c r="I79" s="6">
        <f t="shared" si="2"/>
        <v>-1683843172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f t="shared" si="3"/>
        <v>0</v>
      </c>
    </row>
    <row r="80" spans="1:17" ht="24.75" thickBot="1" x14ac:dyDescent="0.6">
      <c r="C80" s="6"/>
      <c r="D80" s="6"/>
      <c r="E80" s="7">
        <f>SUM(E8:E79)</f>
        <v>18313289883352</v>
      </c>
      <c r="F80" s="6"/>
      <c r="G80" s="7">
        <f>SUM(G8:G79)</f>
        <v>19340039928728</v>
      </c>
      <c r="H80" s="6"/>
      <c r="I80" s="7">
        <f>SUM(I8:I79)</f>
        <v>-1026750045376</v>
      </c>
      <c r="J80" s="6"/>
      <c r="K80" s="6"/>
      <c r="L80" s="6"/>
      <c r="M80" s="7">
        <f>SUM(M8:M79)</f>
        <v>17704443270380</v>
      </c>
      <c r="N80" s="6"/>
      <c r="O80" s="7">
        <f>SUM(O8:O79)</f>
        <v>17521203219310</v>
      </c>
      <c r="P80" s="6"/>
      <c r="Q80" s="7">
        <f>SUM(Q8:Q79)</f>
        <v>183240051070</v>
      </c>
    </row>
    <row r="81" spans="7:17" ht="24.75" thickTop="1" x14ac:dyDescent="0.55000000000000004"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7:17" x14ac:dyDescent="0.55000000000000004">
      <c r="G82" s="3"/>
      <c r="I82" s="3"/>
      <c r="O82" s="3"/>
      <c r="Q82" s="3"/>
    </row>
    <row r="83" spans="7:17" x14ac:dyDescent="0.55000000000000004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5" spans="7:17" x14ac:dyDescent="0.55000000000000004"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7:17" x14ac:dyDescent="0.55000000000000004">
      <c r="G86" s="3"/>
      <c r="I86" s="3"/>
      <c r="O86" s="3"/>
      <c r="Q86" s="3"/>
    </row>
    <row r="87" spans="7:17" x14ac:dyDescent="0.55000000000000004"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2021-11-27T05:09:02Z</dcterms:created>
  <dcterms:modified xsi:type="dcterms:W3CDTF">2021-11-30T11:55:11Z</dcterms:modified>
</cp:coreProperties>
</file>