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ghayouri\Desktop\پرتفوی نهایی\"/>
    </mc:Choice>
  </mc:AlternateContent>
  <xr:revisionPtr revIDLastSave="0" documentId="13_ncr:1_{33E1F47D-2247-4201-A11E-E0B3D5BF2A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تاییدیه" sheetId="16" r:id="rId1"/>
    <sheet name="سهام" sheetId="1" r:id="rId2"/>
    <sheet name="تبعی" sheetId="2" r:id="rId3"/>
    <sheet name="اوراق مشارکت" sheetId="3" r:id="rId4"/>
    <sheet name="سپرده" sheetId="6" r:id="rId5"/>
    <sheet name="جمع درآمدها" sheetId="15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  <sheet name="سایر درآمدها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5" l="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8" i="11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8" i="12"/>
  <c r="S65" i="11"/>
  <c r="S66" i="11"/>
  <c r="S9" i="11"/>
  <c r="S10" i="11"/>
  <c r="S11" i="11"/>
  <c r="S12" i="11"/>
  <c r="S68" i="11" s="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7" i="11"/>
  <c r="S8" i="11"/>
  <c r="K68" i="11"/>
  <c r="C9" i="14"/>
  <c r="E9" i="14"/>
  <c r="K8" i="13"/>
  <c r="K10" i="13" s="1"/>
  <c r="E10" i="13"/>
  <c r="G9" i="13" s="1"/>
  <c r="I10" i="13"/>
  <c r="K9" i="13" s="1"/>
  <c r="O27" i="12"/>
  <c r="M27" i="12"/>
  <c r="K27" i="12"/>
  <c r="G27" i="12"/>
  <c r="E27" i="12"/>
  <c r="C27" i="12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8" i="12"/>
  <c r="Q27" i="12" s="1"/>
  <c r="M68" i="11"/>
  <c r="Q68" i="11"/>
  <c r="G68" i="11"/>
  <c r="E68" i="11"/>
  <c r="C68" i="11"/>
  <c r="O68" i="11"/>
  <c r="E30" i="10"/>
  <c r="G30" i="10"/>
  <c r="M30" i="10"/>
  <c r="O30" i="10"/>
  <c r="Q9" i="10"/>
  <c r="Q10" i="10"/>
  <c r="Q11" i="10"/>
  <c r="Q12" i="10"/>
  <c r="Q30" i="10" s="1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8" i="10"/>
  <c r="I30" i="10" s="1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8" i="9"/>
  <c r="E79" i="9"/>
  <c r="G79" i="9"/>
  <c r="M79" i="9"/>
  <c r="O79" i="9"/>
  <c r="S11" i="8"/>
  <c r="Q11" i="8"/>
  <c r="O11" i="8"/>
  <c r="M11" i="8"/>
  <c r="K11" i="8"/>
  <c r="I11" i="8"/>
  <c r="T13" i="7"/>
  <c r="I12" i="7"/>
  <c r="K12" i="7"/>
  <c r="M12" i="7"/>
  <c r="O12" i="7"/>
  <c r="Q12" i="7"/>
  <c r="S12" i="7"/>
  <c r="M10" i="6"/>
  <c r="K10" i="6"/>
  <c r="S10" i="6"/>
  <c r="O10" i="6"/>
  <c r="Q10" i="6"/>
  <c r="AK24" i="3"/>
  <c r="AI24" i="3"/>
  <c r="AG24" i="3"/>
  <c r="AE24" i="3"/>
  <c r="AA24" i="3"/>
  <c r="W24" i="3"/>
  <c r="S24" i="3"/>
  <c r="Q24" i="3"/>
  <c r="W65" i="1"/>
  <c r="U65" i="1"/>
  <c r="O65" i="1"/>
  <c r="K65" i="1"/>
  <c r="G65" i="1"/>
  <c r="E65" i="1"/>
  <c r="G8" i="13" l="1"/>
  <c r="G10" i="13" s="1"/>
  <c r="I27" i="12"/>
  <c r="C8" i="15" s="1"/>
  <c r="I68" i="11"/>
  <c r="C7" i="15" s="1"/>
  <c r="C9" i="15"/>
  <c r="G11" i="15"/>
  <c r="U9" i="11"/>
  <c r="U13" i="11"/>
  <c r="U17" i="11"/>
  <c r="U21" i="11"/>
  <c r="U25" i="11"/>
  <c r="U29" i="11"/>
  <c r="U33" i="11"/>
  <c r="U37" i="11"/>
  <c r="U41" i="11"/>
  <c r="U45" i="11"/>
  <c r="U49" i="11"/>
  <c r="U53" i="11"/>
  <c r="U57" i="11"/>
  <c r="U61" i="11"/>
  <c r="U65" i="11"/>
  <c r="U10" i="11"/>
  <c r="U14" i="11"/>
  <c r="U18" i="11"/>
  <c r="U22" i="11"/>
  <c r="U26" i="11"/>
  <c r="U30" i="11"/>
  <c r="U34" i="11"/>
  <c r="U38" i="11"/>
  <c r="U42" i="11"/>
  <c r="U46" i="11"/>
  <c r="U50" i="11"/>
  <c r="U54" i="11"/>
  <c r="U58" i="11"/>
  <c r="U62" i="11"/>
  <c r="U11" i="11"/>
  <c r="U15" i="11"/>
  <c r="U19" i="11"/>
  <c r="U23" i="11"/>
  <c r="U27" i="11"/>
  <c r="U31" i="11"/>
  <c r="U35" i="11"/>
  <c r="U39" i="11"/>
  <c r="U43" i="11"/>
  <c r="U47" i="11"/>
  <c r="U51" i="11"/>
  <c r="U55" i="11"/>
  <c r="U59" i="11"/>
  <c r="U63" i="11"/>
  <c r="U67" i="11"/>
  <c r="U12" i="11"/>
  <c r="U16" i="11"/>
  <c r="U20" i="11"/>
  <c r="U24" i="11"/>
  <c r="U28" i="11"/>
  <c r="U32" i="11"/>
  <c r="U36" i="11"/>
  <c r="U40" i="11"/>
  <c r="U44" i="11"/>
  <c r="U48" i="11"/>
  <c r="U52" i="11"/>
  <c r="U56" i="11"/>
  <c r="U60" i="11"/>
  <c r="U64" i="11"/>
  <c r="U8" i="11"/>
  <c r="U66" i="11"/>
  <c r="Q79" i="9"/>
  <c r="I79" i="9"/>
  <c r="Y65" i="1"/>
  <c r="C11" i="15" l="1"/>
  <c r="E8" i="15" s="1"/>
  <c r="E9" i="15"/>
  <c r="E7" i="15"/>
  <c r="E10" i="15"/>
  <c r="U68" i="11"/>
  <c r="E11" i="15" l="1"/>
</calcChain>
</file>

<file path=xl/sharedStrings.xml><?xml version="1.0" encoding="utf-8"?>
<sst xmlns="http://schemas.openxmlformats.org/spreadsheetml/2006/main" count="733" uniqueCount="197">
  <si>
    <t>صندوق سرمایه‌گذاری مشترک امید توسعه</t>
  </si>
  <si>
    <t>صورت وضعیت پورتفوی</t>
  </si>
  <si>
    <t>برای ماه منتهی به 1400/09/30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</si>
  <si>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</si>
  <si>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</si>
  <si>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</si>
  <si>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</si>
  <si>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</si>
  <si>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</si>
  <si>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</si>
  <si>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</si>
  <si>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</si>
  <si>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</si>
  <si>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</si>
  <si>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</si>
  <si>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ملت</t>
  </si>
  <si>
    <t>پارس‌ دارو</t>
  </si>
  <si>
    <t>پالایش نفت بندرعباس</t>
  </si>
  <si>
    <t>پالایش نفت تبریز</t>
  </si>
  <si>
    <t>پتروشیمی پردیس</t>
  </si>
  <si>
    <t>پتروشیمی جم</t>
  </si>
  <si>
    <t>پتروشیمی زاگرس</t>
  </si>
  <si>
    <t>پتروشیمی‌شیراز</t>
  </si>
  <si>
    <t>تامین سرمایه نوین</t>
  </si>
  <si>
    <t>توسعه سامانه ی نرم افزاری نگین</t>
  </si>
  <si>
    <t>توسعه معدنی و صنعتی صبانور</t>
  </si>
  <si>
    <t>توسعه‌معادن‌وفلزات‌</t>
  </si>
  <si>
    <t>ح.دریایی وکشتیرانی خط دریابندر</t>
  </si>
  <si>
    <t>داروپخش‌ (هلدینگ‌</t>
  </si>
  <si>
    <t>دریایی و کشتیرانی خط دریابندر</t>
  </si>
  <si>
    <t>ریل پرداز نو آفرین</t>
  </si>
  <si>
    <t>زغال سنگ پروده طبس</t>
  </si>
  <si>
    <t>سخت آژند</t>
  </si>
  <si>
    <t>سرمایه گذاری پارس آریان</t>
  </si>
  <si>
    <t>سرمایه گذاری دارویی تامین</t>
  </si>
  <si>
    <t>سرمایه گذاری صبا تامین</t>
  </si>
  <si>
    <t>سرمایه گذاری صدرتامین</t>
  </si>
  <si>
    <t>سرمایه گذاری نیروگاهی ایران</t>
  </si>
  <si>
    <t>سرمایه‌ گذاری‌ پارس‌ توشه‌</t>
  </si>
  <si>
    <t>سرمایه‌گذاری‌ سپه‌</t>
  </si>
  <si>
    <t>سرمایه‌گذاری‌ صنعت‌ نفت‌</t>
  </si>
  <si>
    <t>سرمایه‌گذاری‌صندوق‌بازنشستگی‌</t>
  </si>
  <si>
    <t>سرمایه‌گذاری‌غدیر(هلدینگ‌</t>
  </si>
  <si>
    <t>سیمان خوزستان</t>
  </si>
  <si>
    <t>سیمان ساوه</t>
  </si>
  <si>
    <t>سیمان لار سبزوار</t>
  </si>
  <si>
    <t>سیمان‌ شمال‌</t>
  </si>
  <si>
    <t>سیمان‌ارومیه‌</t>
  </si>
  <si>
    <t>سیمرغ</t>
  </si>
  <si>
    <t>شیشه سازی مینا</t>
  </si>
  <si>
    <t>صنایع پتروشیمی خلیج فارس</t>
  </si>
  <si>
    <t>صنایع پتروشیمی کرمانشاه</t>
  </si>
  <si>
    <t>صنعت غذایی کورش</t>
  </si>
  <si>
    <t>فرآورده‌های‌ تزریقی‌ ایران‌</t>
  </si>
  <si>
    <t>فراورده‌ های‌ نسوزایران‌</t>
  </si>
  <si>
    <t>فروشگاههای زنجیره ای افق کوروش</t>
  </si>
  <si>
    <t>فولاد  خوزستان</t>
  </si>
  <si>
    <t>فولاد مبارکه اصفهان</t>
  </si>
  <si>
    <t>فولاد کاوه جنوب کیش</t>
  </si>
  <si>
    <t>گ.مدیریت ارزش سرمایه ص ب کشوری</t>
  </si>
  <si>
    <t>گروه مپنا (سهامی عام)</t>
  </si>
  <si>
    <t>گروه مدیریت سرمایه گذاری امید</t>
  </si>
  <si>
    <t>گسترش نفت و گاز پارسیان</t>
  </si>
  <si>
    <t>گلتاش‌</t>
  </si>
  <si>
    <t>م .صنایع و معادن احیاء سپاهان</t>
  </si>
  <si>
    <t>مبین انرژی خلیج فارس</t>
  </si>
  <si>
    <t>مدیریت صنعت شوینده ت.ص.بهشهر</t>
  </si>
  <si>
    <t>معدنی و صنعتی گل گهر</t>
  </si>
  <si>
    <t>معدنی‌وصنعتی‌چادرملو</t>
  </si>
  <si>
    <t>ح . فراورده‌ های‌ نسوزایران‌</t>
  </si>
  <si>
    <t>ح.سرمایه گذاری صندوق بازنشستگی</t>
  </si>
  <si>
    <t>تعداد اوراق تبعی</t>
  </si>
  <si>
    <t>قیمت اعمال</t>
  </si>
  <si>
    <t>تاریخ اعمال</t>
  </si>
  <si>
    <t>نرخ موثر</t>
  </si>
  <si>
    <t>اختیارف ت غکورش34200-01/03/04</t>
  </si>
  <si>
    <t>1401/03/04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</si>
  <si>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</si>
  <si>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</si>
  <si>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</si>
  <si>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</si>
  <si>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</si>
  <si>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</si>
  <si>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</si>
  <si>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</si>
  <si>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اسنادخزانه-م10بودجه98-001006</t>
  </si>
  <si>
    <t>بله</t>
  </si>
  <si>
    <t>1398/09/20</t>
  </si>
  <si>
    <t>1400/10/06</t>
  </si>
  <si>
    <t>اسنادخزانه-م11بودجه98-001013</t>
  </si>
  <si>
    <t>1398/07/09</t>
  </si>
  <si>
    <t>1400/10/13</t>
  </si>
  <si>
    <t>اسنادخزانه-م12بودجه98-001111</t>
  </si>
  <si>
    <t>1398/09/13</t>
  </si>
  <si>
    <t>1400/11/11</t>
  </si>
  <si>
    <t>اسنادخزانه-م13بودجه98-010219</t>
  </si>
  <si>
    <t>1398/09/06</t>
  </si>
  <si>
    <t>1401/02/19</t>
  </si>
  <si>
    <t>اسنادخزانه-م15بودجه98-010406</t>
  </si>
  <si>
    <t>1398/07/13</t>
  </si>
  <si>
    <t>1401/04/13</t>
  </si>
  <si>
    <t>اسنادخزانه-م16بودجه98-010503</t>
  </si>
  <si>
    <t>1398/09/24</t>
  </si>
  <si>
    <t>1401/05/03</t>
  </si>
  <si>
    <t>اسنادخزانه-م17بودجه98-010512</t>
  </si>
  <si>
    <t>1398/11/07</t>
  </si>
  <si>
    <t>1401/05/12</t>
  </si>
  <si>
    <t>اسنادخزانه-م18بودجه98-010614</t>
  </si>
  <si>
    <t>1398/11/12</t>
  </si>
  <si>
    <t>1401/06/14</t>
  </si>
  <si>
    <t>اسنادخزانه-م2بودجه99-011019</t>
  </si>
  <si>
    <t>1399/06/19</t>
  </si>
  <si>
    <t>1401/10/19</t>
  </si>
  <si>
    <t>اسنادخزانه-م3بودجه99-011110</t>
  </si>
  <si>
    <t>1399/06/22</t>
  </si>
  <si>
    <t>1401/11/10</t>
  </si>
  <si>
    <t>اسنادخزانه-م4بودجه99-011215</t>
  </si>
  <si>
    <t>1399/07/23</t>
  </si>
  <si>
    <t>1401/12/15</t>
  </si>
  <si>
    <t>اسنادخزانه-م5بودجه99-020218</t>
  </si>
  <si>
    <t>1399/09/05</t>
  </si>
  <si>
    <t>1402/02/18</t>
  </si>
  <si>
    <t>اسنادخزانه-م9بودجه98-000923</t>
  </si>
  <si>
    <t>1398/07/23</t>
  </si>
  <si>
    <t>1400/09/23</t>
  </si>
  <si>
    <t>مرابحه عام دولت4-ش.خ 0009</t>
  </si>
  <si>
    <t>1399/06/12</t>
  </si>
  <si>
    <t>1400/09/12</t>
  </si>
  <si>
    <t>مرابحه عام دولت86-ش.خ020404</t>
  </si>
  <si>
    <t>1400/03/04</t>
  </si>
  <si>
    <t>1402/04/04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</si>
  <si>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</si>
  <si>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</si>
  <si>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</si>
  <si>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</si>
  <si>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</si>
  <si>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</si>
  <si>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</si>
  <si>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</si>
  <si>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</si>
  <si>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</si>
  <si>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4491619461</t>
  </si>
  <si>
    <t>سپرده کوتاه مدت</t>
  </si>
  <si>
    <t>1391/11/11</t>
  </si>
  <si>
    <t>بانک پاسارگاد هفت تیر</t>
  </si>
  <si>
    <t>207-8100-15888888-1</t>
  </si>
  <si>
    <t>1399/04/16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</si>
  <si>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</si>
  <si>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</si>
  <si>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</si>
  <si>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</si>
  <si>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</si>
  <si>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</si>
  <si>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</si>
  <si>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</si>
  <si>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</si>
  <si>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</si>
  <si>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</si>
  <si>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</si>
  <si>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</si>
  <si>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</si>
  <si>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</si>
  <si>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</si>
  <si>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1400/07/14</t>
  </si>
  <si>
    <t>1400/07/25</t>
  </si>
  <si>
    <t>1400/07/27</t>
  </si>
  <si>
    <t>بهای فروش</t>
  </si>
  <si>
    <t>ارزش دفتری</t>
  </si>
  <si>
    <t>سود و زیان ناشی از تغییر قیمت</t>
  </si>
  <si>
    <t>سود و زیان ناشی از فروش</t>
  </si>
  <si>
    <t>آریان کیمیا تک</t>
  </si>
  <si>
    <t>ح . داروپخش‌ (هلدینگ‌</t>
  </si>
  <si>
    <t>ح توسعه معدنی و صنعتی صبانور</t>
  </si>
  <si>
    <t>ح . شیشه سازی مینا</t>
  </si>
  <si>
    <t>اسنادخزانه-م21بودجه97-000728</t>
  </si>
  <si>
    <t>اسنادخزانه-م8بودجه98-000817</t>
  </si>
  <si>
    <t>اسنادخزانه-م23بودجه97-000824</t>
  </si>
  <si>
    <t>اسنادخزانه-م7بودجه98-000719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</si>
  <si>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</si>
  <si>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</si>
  <si>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</si>
  <si>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</si>
  <si>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</si>
  <si>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</si>
  <si>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</si>
  <si>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</si>
  <si>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</si>
  <si>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</si>
  <si>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</si>
  <si>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سرمایه‌گذاری در سهام</t>
  </si>
  <si>
    <t>سرمایه‌گذاری در اوراق بهادار</t>
  </si>
  <si>
    <t>درآمد سپرده بانکی</t>
  </si>
  <si>
    <t>1400/09/01</t>
  </si>
  <si>
    <t>-</t>
  </si>
  <si>
    <t>سایر درآمدهای تنزیل سود سهام</t>
  </si>
  <si>
    <t>تا پایان ماه</t>
  </si>
  <si>
    <t>از ابتدای سال مالی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</si>
</sst>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4">
    <font>
      <sz val="11"/>
      <name val="Calibri"/>
    </font>
    <font>
      <sz val="16"/>
      <name val="B Mitra"/>
      <charset val="178"/>
    </font>
    <font>
      <b/>
      <sz val="16"/>
      <color rgb="FF000000"/>
      <name val="B Mitra"/>
      <charset val="178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1" fillId="0" borderId="0" xfId="0" applyFont="1" applyAlignment="1">
      <alignment horizontal="center"/>
    </xf>
    <xf numFmtId="37" fontId="1" fillId="0" borderId="0" xfId="0" applyNumberFormat="1" applyFont="1"/>
    <xf numFmtId="37" fontId="1" fillId="0" borderId="0" xfId="0" applyNumberFormat="1" applyFont="1" applyAlignment="1">
      <alignment horizontal="center"/>
    </xf>
    <xf numFmtId="37" fontId="1" fillId="0" borderId="2" xfId="0" applyNumberFormat="1" applyFont="1" applyBorder="1" applyAlignment="1">
      <alignment horizontal="center"/>
    </xf>
    <xf numFmtId="10" fontId="1" fillId="0" borderId="0" xfId="1" applyNumberFormat="1" applyFont="1" applyAlignment="1">
      <alignment horizontal="center"/>
    </xf>
    <xf numFmtId="10" fontId="1" fillId="0" borderId="2" xfId="1" applyNumberFormat="1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2" xfId="0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10" fontId="1" fillId="0" borderId="2" xfId="0" applyNumberFormat="1" applyFont="1" applyBorder="1" applyAlignment="1">
      <alignment horizontal="center"/>
    </xf>
    <xf numFmtId="164" fontId="1" fillId="0" borderId="0" xfId="1" applyNumberFormat="1" applyFont="1" applyAlignment="1">
      <alignment horizontal="center"/>
    </xf>
    <xf numFmtId="3" fontId="1" fillId="0" borderId="2" xfId="0" applyNumberFormat="1" applyFont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10</xdr:col>
          <xdr:colOff>228600</xdr:colOff>
          <xdr:row>32</xdr:row>
          <xdr:rowOff>152400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F187B8EF-BFE4-4B02-AD82-66AF6AF7AF1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08D37-4F54-466F-B795-03B8200C3486}">
  <dimension ref="A1"/>
  <sheetViews>
    <sheetView rightToLeft="1" tabSelected="1" workbookViewId="0"/>
  </sheetViews>
  <sheetFormatPr defaultRowHeight="15"/>
  <sheetData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025" r:id="rId4">
          <object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10</xdr:col>
                <xdr:colOff>228600</xdr:colOff>
                <xdr:row>32</xdr:row>
                <xdr:rowOff>152400</xdr:rowOff>
              </to>
            </anchor>
          </objectPr>
        </oleObject>
      </mc:Choice>
      <mc:Fallback>
        <oleObject progId="Document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36"/>
  <sheetViews>
    <sheetView rightToLeft="1" topLeftCell="A22" workbookViewId="0">
      <selection activeCell="I33" sqref="I33"/>
    </sheetView>
  </sheetViews>
  <sheetFormatPr defaultRowHeight="24"/>
  <cols>
    <col min="1" max="1" width="35.7109375" style="1" bestFit="1" customWidth="1"/>
    <col min="2" max="2" width="1" style="1" customWidth="1"/>
    <col min="3" max="3" width="12.5703125" style="1" bestFit="1" customWidth="1"/>
    <col min="4" max="4" width="1" style="1" customWidth="1"/>
    <col min="5" max="5" width="17.42578125" style="1" bestFit="1" customWidth="1"/>
    <col min="6" max="6" width="1" style="1" customWidth="1"/>
    <col min="7" max="7" width="17.42578125" style="1" bestFit="1" customWidth="1"/>
    <col min="8" max="8" width="1" style="1" customWidth="1"/>
    <col min="9" max="9" width="29.5703125" style="1" bestFit="1" customWidth="1"/>
    <col min="10" max="10" width="1" style="1" customWidth="1"/>
    <col min="11" max="11" width="12.5703125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29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24.75">
      <c r="A3" s="16" t="s">
        <v>147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7" ht="24.7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6" spans="1:17" ht="24.75">
      <c r="A6" s="17" t="s">
        <v>3</v>
      </c>
      <c r="C6" s="18" t="s">
        <v>149</v>
      </c>
      <c r="D6" s="18" t="s">
        <v>149</v>
      </c>
      <c r="E6" s="18" t="s">
        <v>149</v>
      </c>
      <c r="F6" s="18" t="s">
        <v>149</v>
      </c>
      <c r="G6" s="18" t="s">
        <v>149</v>
      </c>
      <c r="H6" s="18" t="s">
        <v>149</v>
      </c>
      <c r="I6" s="18" t="s">
        <v>149</v>
      </c>
      <c r="K6" s="18" t="s">
        <v>150</v>
      </c>
      <c r="L6" s="18" t="s">
        <v>150</v>
      </c>
      <c r="M6" s="18" t="s">
        <v>150</v>
      </c>
      <c r="N6" s="18" t="s">
        <v>150</v>
      </c>
      <c r="O6" s="18" t="s">
        <v>150</v>
      </c>
      <c r="P6" s="18" t="s">
        <v>150</v>
      </c>
      <c r="Q6" s="18" t="s">
        <v>150</v>
      </c>
    </row>
    <row r="7" spans="1:17" ht="24.75">
      <c r="A7" s="18" t="s">
        <v>3</v>
      </c>
      <c r="C7" s="18" t="s">
        <v>7</v>
      </c>
      <c r="E7" s="18" t="s">
        <v>166</v>
      </c>
      <c r="G7" s="18" t="s">
        <v>167</v>
      </c>
      <c r="I7" s="18" t="s">
        <v>169</v>
      </c>
      <c r="K7" s="18" t="s">
        <v>7</v>
      </c>
      <c r="M7" s="18" t="s">
        <v>166</v>
      </c>
      <c r="O7" s="18" t="s">
        <v>167</v>
      </c>
      <c r="Q7" s="18" t="s">
        <v>169</v>
      </c>
    </row>
    <row r="8" spans="1:17">
      <c r="A8" s="1" t="s">
        <v>68</v>
      </c>
      <c r="C8" s="5">
        <v>4233000</v>
      </c>
      <c r="D8" s="5"/>
      <c r="E8" s="5">
        <v>113744879609</v>
      </c>
      <c r="F8" s="5"/>
      <c r="G8" s="5">
        <v>111128358496</v>
      </c>
      <c r="H8" s="5"/>
      <c r="I8" s="5">
        <f>E8-G8</f>
        <v>2616521113</v>
      </c>
      <c r="J8" s="5"/>
      <c r="K8" s="5">
        <v>4233000</v>
      </c>
      <c r="L8" s="5"/>
      <c r="M8" s="5">
        <v>113744879609</v>
      </c>
      <c r="N8" s="5"/>
      <c r="O8" s="5">
        <v>111128358496</v>
      </c>
      <c r="P8" s="5"/>
      <c r="Q8" s="5">
        <f>M8-O8</f>
        <v>2616521113</v>
      </c>
    </row>
    <row r="9" spans="1:17">
      <c r="A9" s="1" t="s">
        <v>58</v>
      </c>
      <c r="C9" s="5">
        <v>28760545</v>
      </c>
      <c r="D9" s="5"/>
      <c r="E9" s="5">
        <v>396293686278</v>
      </c>
      <c r="F9" s="5"/>
      <c r="G9" s="5">
        <v>506318623900</v>
      </c>
      <c r="H9" s="5"/>
      <c r="I9" s="5">
        <f t="shared" ref="I9:I29" si="0">E9-G9</f>
        <v>-110024937622</v>
      </c>
      <c r="J9" s="5"/>
      <c r="K9" s="5">
        <v>28760545</v>
      </c>
      <c r="L9" s="5"/>
      <c r="M9" s="5">
        <v>396293686278</v>
      </c>
      <c r="N9" s="5"/>
      <c r="O9" s="5">
        <v>506318623900</v>
      </c>
      <c r="P9" s="5"/>
      <c r="Q9" s="5">
        <f t="shared" ref="Q9:Q29" si="1">M9-O9</f>
        <v>-110024937622</v>
      </c>
    </row>
    <row r="10" spans="1:17">
      <c r="A10" s="1" t="s">
        <v>28</v>
      </c>
      <c r="C10" s="5">
        <v>100000</v>
      </c>
      <c r="D10" s="5"/>
      <c r="E10" s="5">
        <v>3549752573</v>
      </c>
      <c r="F10" s="5"/>
      <c r="G10" s="5">
        <v>2787512769</v>
      </c>
      <c r="H10" s="5"/>
      <c r="I10" s="5">
        <f t="shared" si="0"/>
        <v>762239804</v>
      </c>
      <c r="J10" s="5"/>
      <c r="K10" s="5">
        <v>100000</v>
      </c>
      <c r="L10" s="5"/>
      <c r="M10" s="5">
        <v>3549752573</v>
      </c>
      <c r="N10" s="5"/>
      <c r="O10" s="5">
        <v>2787512769</v>
      </c>
      <c r="P10" s="5"/>
      <c r="Q10" s="5">
        <f t="shared" si="1"/>
        <v>762239804</v>
      </c>
    </row>
    <row r="11" spans="1:17">
      <c r="A11" s="1" t="s">
        <v>59</v>
      </c>
      <c r="C11" s="5">
        <v>200000</v>
      </c>
      <c r="D11" s="5"/>
      <c r="E11" s="5">
        <v>847406944</v>
      </c>
      <c r="F11" s="5"/>
      <c r="G11" s="5">
        <v>936395100</v>
      </c>
      <c r="H11" s="5"/>
      <c r="I11" s="5">
        <f t="shared" si="0"/>
        <v>-88988156</v>
      </c>
      <c r="J11" s="5"/>
      <c r="K11" s="5">
        <v>200000</v>
      </c>
      <c r="L11" s="5"/>
      <c r="M11" s="5">
        <v>847406944</v>
      </c>
      <c r="N11" s="5"/>
      <c r="O11" s="5">
        <v>936395100</v>
      </c>
      <c r="P11" s="5"/>
      <c r="Q11" s="5">
        <f t="shared" si="1"/>
        <v>-88988156</v>
      </c>
    </row>
    <row r="12" spans="1:17">
      <c r="A12" s="1" t="s">
        <v>57</v>
      </c>
      <c r="C12" s="5">
        <v>272495</v>
      </c>
      <c r="D12" s="5"/>
      <c r="E12" s="5">
        <v>2710227652</v>
      </c>
      <c r="F12" s="5"/>
      <c r="G12" s="5">
        <v>2735823907</v>
      </c>
      <c r="H12" s="5"/>
      <c r="I12" s="5">
        <f t="shared" si="0"/>
        <v>-25596255</v>
      </c>
      <c r="J12" s="5"/>
      <c r="K12" s="5">
        <v>272495</v>
      </c>
      <c r="L12" s="5"/>
      <c r="M12" s="5">
        <v>2710227652</v>
      </c>
      <c r="N12" s="5"/>
      <c r="O12" s="5">
        <v>2735823907</v>
      </c>
      <c r="P12" s="5"/>
      <c r="Q12" s="5">
        <f t="shared" si="1"/>
        <v>-25596255</v>
      </c>
    </row>
    <row r="13" spans="1:17">
      <c r="A13" s="1" t="s">
        <v>29</v>
      </c>
      <c r="C13" s="5">
        <v>500000</v>
      </c>
      <c r="D13" s="5"/>
      <c r="E13" s="5">
        <v>8424573775</v>
      </c>
      <c r="F13" s="5"/>
      <c r="G13" s="5">
        <v>2691435671</v>
      </c>
      <c r="H13" s="5"/>
      <c r="I13" s="5">
        <f t="shared" si="0"/>
        <v>5733138104</v>
      </c>
      <c r="J13" s="5"/>
      <c r="K13" s="5">
        <v>1210000</v>
      </c>
      <c r="L13" s="5"/>
      <c r="M13" s="5">
        <v>33273815838</v>
      </c>
      <c r="N13" s="5"/>
      <c r="O13" s="5">
        <v>20954788286</v>
      </c>
      <c r="P13" s="5"/>
      <c r="Q13" s="5">
        <f t="shared" si="1"/>
        <v>12319027552</v>
      </c>
    </row>
    <row r="14" spans="1:17">
      <c r="A14" s="1" t="s">
        <v>170</v>
      </c>
      <c r="C14" s="5">
        <v>0</v>
      </c>
      <c r="D14" s="5"/>
      <c r="E14" s="5">
        <v>0</v>
      </c>
      <c r="F14" s="5"/>
      <c r="G14" s="5">
        <v>0</v>
      </c>
      <c r="H14" s="5"/>
      <c r="I14" s="5">
        <f t="shared" si="0"/>
        <v>0</v>
      </c>
      <c r="J14" s="5"/>
      <c r="K14" s="5">
        <v>1014855</v>
      </c>
      <c r="L14" s="5"/>
      <c r="M14" s="5">
        <v>34138354179</v>
      </c>
      <c r="N14" s="5"/>
      <c r="O14" s="5">
        <v>35934047746</v>
      </c>
      <c r="P14" s="5"/>
      <c r="Q14" s="5">
        <f t="shared" si="1"/>
        <v>-1795693567</v>
      </c>
    </row>
    <row r="15" spans="1:17">
      <c r="A15" s="1" t="s">
        <v>24</v>
      </c>
      <c r="C15" s="5">
        <v>0</v>
      </c>
      <c r="D15" s="5"/>
      <c r="E15" s="5">
        <v>0</v>
      </c>
      <c r="F15" s="5"/>
      <c r="G15" s="5">
        <v>0</v>
      </c>
      <c r="H15" s="5"/>
      <c r="I15" s="5">
        <f t="shared" si="0"/>
        <v>0</v>
      </c>
      <c r="J15" s="5"/>
      <c r="K15" s="5">
        <v>325402</v>
      </c>
      <c r="L15" s="5"/>
      <c r="M15" s="5">
        <v>3582708203</v>
      </c>
      <c r="N15" s="5"/>
      <c r="O15" s="5">
        <v>3095244790</v>
      </c>
      <c r="P15" s="5"/>
      <c r="Q15" s="5">
        <f t="shared" si="1"/>
        <v>487463413</v>
      </c>
    </row>
    <row r="16" spans="1:17">
      <c r="A16" s="1" t="s">
        <v>17</v>
      </c>
      <c r="C16" s="5">
        <v>0</v>
      </c>
      <c r="D16" s="5"/>
      <c r="E16" s="5">
        <v>0</v>
      </c>
      <c r="F16" s="5"/>
      <c r="G16" s="5">
        <v>0</v>
      </c>
      <c r="H16" s="5"/>
      <c r="I16" s="5">
        <f t="shared" si="0"/>
        <v>0</v>
      </c>
      <c r="J16" s="5"/>
      <c r="K16" s="5">
        <v>4491727</v>
      </c>
      <c r="L16" s="5"/>
      <c r="M16" s="5">
        <v>29730742506</v>
      </c>
      <c r="N16" s="5"/>
      <c r="O16" s="5">
        <v>26656057452</v>
      </c>
      <c r="P16" s="5"/>
      <c r="Q16" s="5">
        <f t="shared" si="1"/>
        <v>3074685054</v>
      </c>
    </row>
    <row r="17" spans="1:17">
      <c r="A17" s="1" t="s">
        <v>171</v>
      </c>
      <c r="C17" s="5">
        <v>0</v>
      </c>
      <c r="D17" s="5"/>
      <c r="E17" s="5">
        <v>0</v>
      </c>
      <c r="F17" s="5"/>
      <c r="G17" s="5">
        <v>0</v>
      </c>
      <c r="H17" s="5"/>
      <c r="I17" s="5">
        <f t="shared" si="0"/>
        <v>0</v>
      </c>
      <c r="J17" s="5"/>
      <c r="K17" s="5">
        <v>5765952</v>
      </c>
      <c r="L17" s="5"/>
      <c r="M17" s="5">
        <v>118409590272</v>
      </c>
      <c r="N17" s="5"/>
      <c r="O17" s="5">
        <v>161861643097</v>
      </c>
      <c r="P17" s="5"/>
      <c r="Q17" s="5">
        <f t="shared" si="1"/>
        <v>-43452052825</v>
      </c>
    </row>
    <row r="18" spans="1:17">
      <c r="A18" s="1" t="s">
        <v>25</v>
      </c>
      <c r="C18" s="5">
        <v>0</v>
      </c>
      <c r="D18" s="5"/>
      <c r="E18" s="5">
        <v>0</v>
      </c>
      <c r="F18" s="5"/>
      <c r="G18" s="5">
        <v>0</v>
      </c>
      <c r="H18" s="5"/>
      <c r="I18" s="5">
        <f t="shared" si="0"/>
        <v>0</v>
      </c>
      <c r="J18" s="5"/>
      <c r="K18" s="5">
        <v>80000</v>
      </c>
      <c r="L18" s="5"/>
      <c r="M18" s="5">
        <v>1321785847</v>
      </c>
      <c r="N18" s="5"/>
      <c r="O18" s="5">
        <v>1357474655</v>
      </c>
      <c r="P18" s="5"/>
      <c r="Q18" s="5">
        <f t="shared" si="1"/>
        <v>-35688808</v>
      </c>
    </row>
    <row r="19" spans="1:17">
      <c r="A19" s="1" t="s">
        <v>172</v>
      </c>
      <c r="C19" s="5">
        <v>0</v>
      </c>
      <c r="D19" s="5"/>
      <c r="E19" s="5">
        <v>0</v>
      </c>
      <c r="F19" s="5"/>
      <c r="G19" s="5">
        <v>0</v>
      </c>
      <c r="H19" s="5"/>
      <c r="I19" s="5">
        <f t="shared" si="0"/>
        <v>0</v>
      </c>
      <c r="J19" s="5"/>
      <c r="K19" s="5">
        <v>32418809</v>
      </c>
      <c r="L19" s="5"/>
      <c r="M19" s="5">
        <v>335630967268</v>
      </c>
      <c r="N19" s="5"/>
      <c r="O19" s="5">
        <v>493950514990</v>
      </c>
      <c r="P19" s="5"/>
      <c r="Q19" s="5">
        <f t="shared" si="1"/>
        <v>-158319547722</v>
      </c>
    </row>
    <row r="20" spans="1:17">
      <c r="A20" s="1" t="s">
        <v>55</v>
      </c>
      <c r="C20" s="5">
        <v>0</v>
      </c>
      <c r="D20" s="5"/>
      <c r="E20" s="5">
        <v>0</v>
      </c>
      <c r="F20" s="5"/>
      <c r="G20" s="5">
        <v>0</v>
      </c>
      <c r="H20" s="5"/>
      <c r="I20" s="5">
        <f t="shared" si="0"/>
        <v>0</v>
      </c>
      <c r="J20" s="5"/>
      <c r="K20" s="5">
        <v>139035</v>
      </c>
      <c r="L20" s="5"/>
      <c r="M20" s="5">
        <v>7476538994</v>
      </c>
      <c r="N20" s="5"/>
      <c r="O20" s="5">
        <v>7344359394</v>
      </c>
      <c r="P20" s="5"/>
      <c r="Q20" s="5">
        <f t="shared" si="1"/>
        <v>132179600</v>
      </c>
    </row>
    <row r="21" spans="1:17">
      <c r="A21" s="1" t="s">
        <v>18</v>
      </c>
      <c r="C21" s="5">
        <v>0</v>
      </c>
      <c r="D21" s="5"/>
      <c r="E21" s="5">
        <v>0</v>
      </c>
      <c r="F21" s="5"/>
      <c r="G21" s="5">
        <v>0</v>
      </c>
      <c r="H21" s="5"/>
      <c r="I21" s="5">
        <f t="shared" si="0"/>
        <v>0</v>
      </c>
      <c r="J21" s="5"/>
      <c r="K21" s="5">
        <v>500000</v>
      </c>
      <c r="L21" s="5"/>
      <c r="M21" s="5">
        <v>17818346313</v>
      </c>
      <c r="N21" s="5"/>
      <c r="O21" s="5">
        <v>19045997997</v>
      </c>
      <c r="P21" s="5"/>
      <c r="Q21" s="5">
        <f t="shared" si="1"/>
        <v>-1227651684</v>
      </c>
    </row>
    <row r="22" spans="1:17">
      <c r="A22" s="1" t="s">
        <v>45</v>
      </c>
      <c r="C22" s="5">
        <v>0</v>
      </c>
      <c r="D22" s="5"/>
      <c r="E22" s="5">
        <v>0</v>
      </c>
      <c r="F22" s="5"/>
      <c r="G22" s="5">
        <v>0</v>
      </c>
      <c r="H22" s="5"/>
      <c r="I22" s="5">
        <f t="shared" si="0"/>
        <v>0</v>
      </c>
      <c r="J22" s="5"/>
      <c r="K22" s="5">
        <v>600000</v>
      </c>
      <c r="L22" s="5"/>
      <c r="M22" s="5">
        <v>2401227220</v>
      </c>
      <c r="N22" s="5"/>
      <c r="O22" s="5">
        <v>2287309039</v>
      </c>
      <c r="P22" s="5"/>
      <c r="Q22" s="5">
        <f t="shared" si="1"/>
        <v>113918181</v>
      </c>
    </row>
    <row r="23" spans="1:17">
      <c r="A23" s="1" t="s">
        <v>173</v>
      </c>
      <c r="C23" s="5">
        <v>0</v>
      </c>
      <c r="D23" s="5"/>
      <c r="E23" s="5">
        <v>0</v>
      </c>
      <c r="F23" s="5"/>
      <c r="G23" s="5">
        <v>0</v>
      </c>
      <c r="H23" s="5"/>
      <c r="I23" s="5">
        <f t="shared" si="0"/>
        <v>0</v>
      </c>
      <c r="J23" s="5"/>
      <c r="K23" s="5">
        <v>8356206</v>
      </c>
      <c r="L23" s="5"/>
      <c r="M23" s="5">
        <v>56672655475</v>
      </c>
      <c r="N23" s="5"/>
      <c r="O23" s="5">
        <v>56672655475</v>
      </c>
      <c r="P23" s="5"/>
      <c r="Q23" s="5">
        <f t="shared" si="1"/>
        <v>0</v>
      </c>
    </row>
    <row r="24" spans="1:17">
      <c r="A24" s="1" t="s">
        <v>122</v>
      </c>
      <c r="C24" s="5">
        <v>100332</v>
      </c>
      <c r="D24" s="5"/>
      <c r="E24" s="5">
        <v>100332000000</v>
      </c>
      <c r="F24" s="5"/>
      <c r="G24" s="5">
        <v>95505673366</v>
      </c>
      <c r="H24" s="5"/>
      <c r="I24" s="5">
        <f t="shared" si="0"/>
        <v>4826326634</v>
      </c>
      <c r="J24" s="5"/>
      <c r="K24" s="5">
        <v>100332</v>
      </c>
      <c r="L24" s="5"/>
      <c r="M24" s="5">
        <v>100332000000</v>
      </c>
      <c r="N24" s="5"/>
      <c r="O24" s="5">
        <v>95505673366</v>
      </c>
      <c r="P24" s="5"/>
      <c r="Q24" s="5">
        <f t="shared" si="1"/>
        <v>4826326634</v>
      </c>
    </row>
    <row r="25" spans="1:17">
      <c r="A25" s="1" t="s">
        <v>125</v>
      </c>
      <c r="C25" s="5">
        <v>200000</v>
      </c>
      <c r="D25" s="5"/>
      <c r="E25" s="5">
        <v>200000000000</v>
      </c>
      <c r="F25" s="5"/>
      <c r="G25" s="5">
        <v>195964475000</v>
      </c>
      <c r="H25" s="5"/>
      <c r="I25" s="5">
        <f t="shared" si="0"/>
        <v>4035525000</v>
      </c>
      <c r="J25" s="5"/>
      <c r="K25" s="5">
        <v>200000</v>
      </c>
      <c r="L25" s="5"/>
      <c r="M25" s="5">
        <v>200000000000</v>
      </c>
      <c r="N25" s="5"/>
      <c r="O25" s="5">
        <v>195964475000</v>
      </c>
      <c r="P25" s="5"/>
      <c r="Q25" s="5">
        <f t="shared" si="1"/>
        <v>4035525000</v>
      </c>
    </row>
    <row r="26" spans="1:17">
      <c r="A26" s="1" t="s">
        <v>174</v>
      </c>
      <c r="C26" s="5">
        <v>0</v>
      </c>
      <c r="D26" s="5"/>
      <c r="E26" s="5">
        <v>0</v>
      </c>
      <c r="F26" s="5"/>
      <c r="G26" s="5">
        <v>0</v>
      </c>
      <c r="H26" s="5"/>
      <c r="I26" s="5">
        <f t="shared" si="0"/>
        <v>0</v>
      </c>
      <c r="J26" s="5"/>
      <c r="K26" s="5">
        <v>135853</v>
      </c>
      <c r="L26" s="5"/>
      <c r="M26" s="5">
        <v>135853000000</v>
      </c>
      <c r="N26" s="5"/>
      <c r="O26" s="5">
        <v>133674410246</v>
      </c>
      <c r="P26" s="5"/>
      <c r="Q26" s="5">
        <f t="shared" si="1"/>
        <v>2178589754</v>
      </c>
    </row>
    <row r="27" spans="1:17">
      <c r="A27" s="1" t="s">
        <v>175</v>
      </c>
      <c r="C27" s="5">
        <v>0</v>
      </c>
      <c r="D27" s="5"/>
      <c r="E27" s="5">
        <v>0</v>
      </c>
      <c r="F27" s="5"/>
      <c r="G27" s="5">
        <v>0</v>
      </c>
      <c r="H27" s="5"/>
      <c r="I27" s="5">
        <f t="shared" si="0"/>
        <v>0</v>
      </c>
      <c r="J27" s="5"/>
      <c r="K27" s="5">
        <v>104664</v>
      </c>
      <c r="L27" s="5"/>
      <c r="M27" s="5">
        <v>104664000000</v>
      </c>
      <c r="N27" s="5"/>
      <c r="O27" s="5">
        <v>101857076770</v>
      </c>
      <c r="P27" s="5"/>
      <c r="Q27" s="5">
        <f t="shared" si="1"/>
        <v>2806923230</v>
      </c>
    </row>
    <row r="28" spans="1:17">
      <c r="A28" s="1" t="s">
        <v>176</v>
      </c>
      <c r="C28" s="5">
        <v>0</v>
      </c>
      <c r="D28" s="5"/>
      <c r="E28" s="5">
        <v>0</v>
      </c>
      <c r="F28" s="5"/>
      <c r="G28" s="5">
        <v>0</v>
      </c>
      <c r="H28" s="5"/>
      <c r="I28" s="5">
        <f t="shared" si="0"/>
        <v>0</v>
      </c>
      <c r="J28" s="5"/>
      <c r="K28" s="5">
        <v>22020</v>
      </c>
      <c r="L28" s="5"/>
      <c r="M28" s="5">
        <v>22020000000</v>
      </c>
      <c r="N28" s="5"/>
      <c r="O28" s="5">
        <v>21326005140</v>
      </c>
      <c r="P28" s="5"/>
      <c r="Q28" s="5">
        <f t="shared" si="1"/>
        <v>693994860</v>
      </c>
    </row>
    <row r="29" spans="1:17">
      <c r="A29" s="1" t="s">
        <v>177</v>
      </c>
      <c r="C29" s="5">
        <v>0</v>
      </c>
      <c r="D29" s="5"/>
      <c r="E29" s="5">
        <v>0</v>
      </c>
      <c r="F29" s="5"/>
      <c r="G29" s="5">
        <v>0</v>
      </c>
      <c r="H29" s="5"/>
      <c r="I29" s="5">
        <f t="shared" si="0"/>
        <v>0</v>
      </c>
      <c r="J29" s="5"/>
      <c r="K29" s="5">
        <v>82730</v>
      </c>
      <c r="L29" s="5"/>
      <c r="M29" s="5">
        <v>82730000000</v>
      </c>
      <c r="N29" s="5"/>
      <c r="O29" s="5">
        <v>81645831030</v>
      </c>
      <c r="P29" s="5"/>
      <c r="Q29" s="5">
        <f t="shared" si="1"/>
        <v>1084168970</v>
      </c>
    </row>
    <row r="30" spans="1:17" ht="24.75" thickBot="1">
      <c r="E30" s="6">
        <f>SUM(E8:E29)</f>
        <v>825902526831</v>
      </c>
      <c r="F30" s="3"/>
      <c r="G30" s="6">
        <f>SUM(G8:G29)</f>
        <v>918068298209</v>
      </c>
      <c r="H30" s="3"/>
      <c r="I30" s="6">
        <f>SUM(I8:I29)</f>
        <v>-92165771378</v>
      </c>
      <c r="J30" s="3"/>
      <c r="K30" s="3"/>
      <c r="L30" s="3"/>
      <c r="M30" s="6">
        <f>SUM(M8:M29)</f>
        <v>1803201685171</v>
      </c>
      <c r="N30" s="3"/>
      <c r="O30" s="6">
        <f>SUM(O8:O29)</f>
        <v>2083040278645</v>
      </c>
      <c r="P30" s="3"/>
      <c r="Q30" s="6">
        <f>SUM(Q8:Q29)</f>
        <v>-279838593474</v>
      </c>
    </row>
    <row r="31" spans="1:17" ht="24.75" thickTop="1">
      <c r="E31" s="3"/>
      <c r="F31" s="3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</row>
    <row r="32" spans="1:17">
      <c r="G32" s="2"/>
      <c r="I32" s="2"/>
      <c r="O32" s="2"/>
      <c r="Q32" s="2"/>
    </row>
    <row r="33" spans="7:17">
      <c r="I33" s="4"/>
    </row>
    <row r="35" spans="7:17"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7:17">
      <c r="G36" s="2"/>
      <c r="I36" s="2"/>
      <c r="O36" s="2"/>
      <c r="Q36" s="2"/>
    </row>
  </sheetData>
  <mergeCells count="14"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69"/>
  <sheetViews>
    <sheetView rightToLeft="1" topLeftCell="A56" workbookViewId="0">
      <selection activeCell="M68" sqref="M68:Q68"/>
    </sheetView>
  </sheetViews>
  <sheetFormatPr defaultRowHeight="24"/>
  <cols>
    <col min="1" max="1" width="35.7109375" style="1" bestFit="1" customWidth="1"/>
    <col min="2" max="2" width="1" style="1" customWidth="1"/>
    <col min="3" max="3" width="18.710937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8" style="1" bestFit="1" customWidth="1"/>
    <col min="8" max="8" width="1" style="1" customWidth="1"/>
    <col min="9" max="9" width="18" style="1" bestFit="1" customWidth="1"/>
    <col min="10" max="10" width="1" style="1" customWidth="1"/>
    <col min="11" max="11" width="21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9.42578125" style="1" bestFit="1" customWidth="1"/>
    <col min="16" max="16" width="1" style="1" customWidth="1"/>
    <col min="17" max="17" width="18" style="1" bestFit="1" customWidth="1"/>
    <col min="18" max="18" width="1" style="1" customWidth="1"/>
    <col min="19" max="19" width="18" style="1" bestFit="1" customWidth="1"/>
    <col min="20" max="20" width="1" style="1" customWidth="1"/>
    <col min="21" max="21" width="21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1:21" ht="24.75">
      <c r="A3" s="16" t="s">
        <v>147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4" spans="1:21" ht="24.7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</row>
    <row r="6" spans="1:21" ht="24.75">
      <c r="A6" s="17" t="s">
        <v>3</v>
      </c>
      <c r="C6" s="18" t="s">
        <v>149</v>
      </c>
      <c r="D6" s="18" t="s">
        <v>149</v>
      </c>
      <c r="E6" s="18" t="s">
        <v>149</v>
      </c>
      <c r="F6" s="18" t="s">
        <v>149</v>
      </c>
      <c r="G6" s="18" t="s">
        <v>149</v>
      </c>
      <c r="H6" s="18" t="s">
        <v>149</v>
      </c>
      <c r="I6" s="18" t="s">
        <v>149</v>
      </c>
      <c r="J6" s="18" t="s">
        <v>149</v>
      </c>
      <c r="K6" s="18" t="s">
        <v>149</v>
      </c>
      <c r="M6" s="18" t="s">
        <v>150</v>
      </c>
      <c r="N6" s="18" t="s">
        <v>150</v>
      </c>
      <c r="O6" s="18" t="s">
        <v>150</v>
      </c>
      <c r="P6" s="18" t="s">
        <v>150</v>
      </c>
      <c r="Q6" s="18" t="s">
        <v>150</v>
      </c>
      <c r="R6" s="18" t="s">
        <v>150</v>
      </c>
      <c r="S6" s="18" t="s">
        <v>150</v>
      </c>
      <c r="T6" s="18" t="s">
        <v>150</v>
      </c>
      <c r="U6" s="18" t="s">
        <v>150</v>
      </c>
    </row>
    <row r="7" spans="1:21" ht="24.75">
      <c r="A7" s="18" t="s">
        <v>3</v>
      </c>
      <c r="C7" s="18" t="s">
        <v>178</v>
      </c>
      <c r="E7" s="18" t="s">
        <v>179</v>
      </c>
      <c r="G7" s="18" t="s">
        <v>180</v>
      </c>
      <c r="I7" s="18" t="s">
        <v>137</v>
      </c>
      <c r="K7" s="18" t="s">
        <v>181</v>
      </c>
      <c r="M7" s="18" t="s">
        <v>178</v>
      </c>
      <c r="O7" s="18" t="s">
        <v>179</v>
      </c>
      <c r="Q7" s="18" t="s">
        <v>180</v>
      </c>
      <c r="S7" s="18" t="s">
        <v>137</v>
      </c>
      <c r="U7" s="18" t="s">
        <v>181</v>
      </c>
    </row>
    <row r="8" spans="1:21">
      <c r="A8" s="1" t="s">
        <v>68</v>
      </c>
      <c r="C8" s="5">
        <v>0</v>
      </c>
      <c r="D8" s="5"/>
      <c r="E8" s="5">
        <v>-8036924072</v>
      </c>
      <c r="F8" s="5"/>
      <c r="G8" s="5">
        <v>2616521113</v>
      </c>
      <c r="H8" s="5"/>
      <c r="I8" s="5">
        <f>C8+E8+G8</f>
        <v>-5420402959</v>
      </c>
      <c r="J8" s="5"/>
      <c r="K8" s="13">
        <v>8.4314749551926207E-3</v>
      </c>
      <c r="L8" s="5"/>
      <c r="M8" s="5">
        <v>0</v>
      </c>
      <c r="N8" s="5"/>
      <c r="O8" s="5">
        <v>0</v>
      </c>
      <c r="P8" s="5"/>
      <c r="Q8" s="5">
        <v>2616521113</v>
      </c>
      <c r="R8" s="5"/>
      <c r="S8" s="5">
        <f>M8+O8+Q8</f>
        <v>2616521113</v>
      </c>
      <c r="T8" s="5"/>
      <c r="U8" s="7">
        <f>S8/$S$68</f>
        <v>-3.9366648053056402E-3</v>
      </c>
    </row>
    <row r="9" spans="1:21">
      <c r="A9" s="1" t="s">
        <v>58</v>
      </c>
      <c r="C9" s="5">
        <v>0</v>
      </c>
      <c r="D9" s="5"/>
      <c r="E9" s="5">
        <v>62896723466</v>
      </c>
      <c r="F9" s="5"/>
      <c r="G9" s="5">
        <v>-110024937622</v>
      </c>
      <c r="H9" s="5"/>
      <c r="I9" s="5">
        <f t="shared" ref="I9:I67" si="0">C9+E9+G9</f>
        <v>-47128214156</v>
      </c>
      <c r="J9" s="5"/>
      <c r="K9" s="13">
        <v>7.3308268839956614E-2</v>
      </c>
      <c r="L9" s="5"/>
      <c r="M9" s="5">
        <v>0</v>
      </c>
      <c r="N9" s="5"/>
      <c r="O9" s="5">
        <v>0</v>
      </c>
      <c r="P9" s="5"/>
      <c r="Q9" s="5">
        <v>-110024937622</v>
      </c>
      <c r="R9" s="5"/>
      <c r="S9" s="5">
        <f t="shared" ref="S9:S67" si="1">M9+O9+Q9</f>
        <v>-110024937622</v>
      </c>
      <c r="T9" s="5"/>
      <c r="U9" s="7">
        <f t="shared" ref="U9:U67" si="2">S9/$S$68</f>
        <v>0.16553709331466643</v>
      </c>
    </row>
    <row r="10" spans="1:21">
      <c r="A10" s="1" t="s">
        <v>28</v>
      </c>
      <c r="C10" s="5">
        <v>0</v>
      </c>
      <c r="D10" s="5"/>
      <c r="E10" s="5">
        <v>36279366547</v>
      </c>
      <c r="F10" s="5"/>
      <c r="G10" s="5">
        <v>762239804</v>
      </c>
      <c r="H10" s="5"/>
      <c r="I10" s="5">
        <f t="shared" si="0"/>
        <v>37041606351</v>
      </c>
      <c r="J10" s="5"/>
      <c r="K10" s="13">
        <v>-5.7618479402900137E-2</v>
      </c>
      <c r="L10" s="5"/>
      <c r="M10" s="5">
        <v>0</v>
      </c>
      <c r="N10" s="5"/>
      <c r="O10" s="5">
        <v>104874530240</v>
      </c>
      <c r="P10" s="5"/>
      <c r="Q10" s="5">
        <v>762239804</v>
      </c>
      <c r="R10" s="5"/>
      <c r="S10" s="5">
        <f t="shared" si="1"/>
        <v>105636770044</v>
      </c>
      <c r="T10" s="5"/>
      <c r="U10" s="7">
        <f t="shared" si="2"/>
        <v>-0.15893491274051874</v>
      </c>
    </row>
    <row r="11" spans="1:21">
      <c r="A11" s="1" t="s">
        <v>59</v>
      </c>
      <c r="C11" s="5">
        <v>0</v>
      </c>
      <c r="D11" s="5"/>
      <c r="E11" s="5">
        <v>69185880</v>
      </c>
      <c r="F11" s="5"/>
      <c r="G11" s="5">
        <v>-88988156</v>
      </c>
      <c r="H11" s="5"/>
      <c r="I11" s="5">
        <f t="shared" si="0"/>
        <v>-19802276</v>
      </c>
      <c r="J11" s="5"/>
      <c r="K11" s="13">
        <v>3.0802579699833703E-5</v>
      </c>
      <c r="L11" s="5"/>
      <c r="M11" s="5">
        <v>0</v>
      </c>
      <c r="N11" s="5"/>
      <c r="O11" s="5">
        <v>0</v>
      </c>
      <c r="P11" s="5"/>
      <c r="Q11" s="5">
        <v>-88988156</v>
      </c>
      <c r="R11" s="5"/>
      <c r="S11" s="5">
        <f t="shared" si="1"/>
        <v>-88988156</v>
      </c>
      <c r="T11" s="5"/>
      <c r="U11" s="7">
        <f t="shared" si="2"/>
        <v>1.3388638068835944E-4</v>
      </c>
    </row>
    <row r="12" spans="1:21">
      <c r="A12" s="1" t="s">
        <v>57</v>
      </c>
      <c r="C12" s="5">
        <v>0</v>
      </c>
      <c r="D12" s="5"/>
      <c r="E12" s="5">
        <v>-105227677125</v>
      </c>
      <c r="F12" s="5"/>
      <c r="G12" s="5">
        <v>-25596255</v>
      </c>
      <c r="H12" s="5"/>
      <c r="I12" s="5">
        <f t="shared" si="0"/>
        <v>-105253273380</v>
      </c>
      <c r="J12" s="5"/>
      <c r="K12" s="13">
        <v>0.16372220758643274</v>
      </c>
      <c r="L12" s="5"/>
      <c r="M12" s="5">
        <v>0</v>
      </c>
      <c r="N12" s="5"/>
      <c r="O12" s="5">
        <v>2763589353</v>
      </c>
      <c r="P12" s="5"/>
      <c r="Q12" s="5">
        <v>-25596255</v>
      </c>
      <c r="R12" s="5"/>
      <c r="S12" s="5">
        <f t="shared" si="1"/>
        <v>2737993098</v>
      </c>
      <c r="T12" s="5"/>
      <c r="U12" s="7">
        <f t="shared" si="2"/>
        <v>-4.1194244573505784E-3</v>
      </c>
    </row>
    <row r="13" spans="1:21">
      <c r="A13" s="1" t="s">
        <v>29</v>
      </c>
      <c r="C13" s="5">
        <v>0</v>
      </c>
      <c r="D13" s="5"/>
      <c r="E13" s="5">
        <v>-1158237088</v>
      </c>
      <c r="F13" s="5"/>
      <c r="G13" s="5">
        <v>5733138104</v>
      </c>
      <c r="H13" s="5"/>
      <c r="I13" s="5">
        <f t="shared" si="0"/>
        <v>4574901016</v>
      </c>
      <c r="J13" s="5"/>
      <c r="K13" s="13">
        <v>-7.1162907316406543E-3</v>
      </c>
      <c r="L13" s="5"/>
      <c r="M13" s="5">
        <v>0</v>
      </c>
      <c r="N13" s="5"/>
      <c r="O13" s="5">
        <v>9451433397</v>
      </c>
      <c r="P13" s="5"/>
      <c r="Q13" s="5">
        <v>12319027552</v>
      </c>
      <c r="R13" s="5"/>
      <c r="S13" s="5">
        <f t="shared" si="1"/>
        <v>21770460949</v>
      </c>
      <c r="T13" s="5"/>
      <c r="U13" s="7">
        <f t="shared" si="2"/>
        <v>-3.2754563679001023E-2</v>
      </c>
    </row>
    <row r="14" spans="1:21">
      <c r="A14" s="1" t="s">
        <v>170</v>
      </c>
      <c r="C14" s="5">
        <v>0</v>
      </c>
      <c r="D14" s="5"/>
      <c r="E14" s="5">
        <v>0</v>
      </c>
      <c r="F14" s="5"/>
      <c r="G14" s="5">
        <v>0</v>
      </c>
      <c r="H14" s="5"/>
      <c r="I14" s="5">
        <f t="shared" si="0"/>
        <v>0</v>
      </c>
      <c r="J14" s="5"/>
      <c r="K14" s="13">
        <v>0</v>
      </c>
      <c r="L14" s="5"/>
      <c r="M14" s="5">
        <v>0</v>
      </c>
      <c r="N14" s="5"/>
      <c r="O14" s="5">
        <v>0</v>
      </c>
      <c r="P14" s="5"/>
      <c r="Q14" s="5">
        <v>-1795693567</v>
      </c>
      <c r="R14" s="5"/>
      <c r="S14" s="5">
        <f t="shared" si="1"/>
        <v>-1795693567</v>
      </c>
      <c r="T14" s="5"/>
      <c r="U14" s="7">
        <f t="shared" si="2"/>
        <v>2.7016956336414037E-3</v>
      </c>
    </row>
    <row r="15" spans="1:21">
      <c r="A15" s="1" t="s">
        <v>24</v>
      </c>
      <c r="C15" s="5">
        <v>0</v>
      </c>
      <c r="D15" s="5"/>
      <c r="E15" s="5">
        <v>-595499538</v>
      </c>
      <c r="F15" s="5"/>
      <c r="G15" s="5">
        <v>0</v>
      </c>
      <c r="H15" s="5"/>
      <c r="I15" s="5">
        <f t="shared" si="0"/>
        <v>-595499538</v>
      </c>
      <c r="J15" s="5"/>
      <c r="K15" s="13">
        <v>9.2630372288817441E-4</v>
      </c>
      <c r="L15" s="5"/>
      <c r="M15" s="5">
        <v>0</v>
      </c>
      <c r="N15" s="5"/>
      <c r="O15" s="5">
        <v>2950656657</v>
      </c>
      <c r="P15" s="5"/>
      <c r="Q15" s="5">
        <v>487463413</v>
      </c>
      <c r="R15" s="5"/>
      <c r="S15" s="5">
        <f t="shared" si="1"/>
        <v>3438120070</v>
      </c>
      <c r="T15" s="5"/>
      <c r="U15" s="7">
        <f t="shared" si="2"/>
        <v>-5.1727945968934224E-3</v>
      </c>
    </row>
    <row r="16" spans="1:21">
      <c r="A16" s="1" t="s">
        <v>17</v>
      </c>
      <c r="C16" s="5">
        <v>0</v>
      </c>
      <c r="D16" s="5"/>
      <c r="E16" s="5">
        <v>-37427975470</v>
      </c>
      <c r="F16" s="5"/>
      <c r="G16" s="5">
        <v>0</v>
      </c>
      <c r="H16" s="5"/>
      <c r="I16" s="5">
        <f t="shared" si="0"/>
        <v>-37427975470</v>
      </c>
      <c r="J16" s="5"/>
      <c r="K16" s="13">
        <v>5.8219479287032243E-2</v>
      </c>
      <c r="L16" s="5"/>
      <c r="M16" s="5">
        <v>0</v>
      </c>
      <c r="N16" s="5"/>
      <c r="O16" s="5">
        <v>-831732645</v>
      </c>
      <c r="P16" s="5"/>
      <c r="Q16" s="5">
        <v>3074685054</v>
      </c>
      <c r="R16" s="5"/>
      <c r="S16" s="5">
        <f t="shared" si="1"/>
        <v>2242952409</v>
      </c>
      <c r="T16" s="5"/>
      <c r="U16" s="7">
        <f t="shared" si="2"/>
        <v>-3.3746151577435414E-3</v>
      </c>
    </row>
    <row r="17" spans="1:21">
      <c r="A17" s="1" t="s">
        <v>171</v>
      </c>
      <c r="C17" s="5">
        <v>0</v>
      </c>
      <c r="D17" s="5"/>
      <c r="E17" s="5">
        <v>0</v>
      </c>
      <c r="F17" s="5"/>
      <c r="G17" s="5">
        <v>0</v>
      </c>
      <c r="H17" s="5"/>
      <c r="I17" s="5">
        <f t="shared" si="0"/>
        <v>0</v>
      </c>
      <c r="J17" s="5"/>
      <c r="K17" s="13">
        <v>0</v>
      </c>
      <c r="L17" s="5"/>
      <c r="M17" s="5">
        <v>0</v>
      </c>
      <c r="N17" s="5"/>
      <c r="O17" s="5">
        <v>0</v>
      </c>
      <c r="P17" s="5"/>
      <c r="Q17" s="5">
        <v>-43452052825</v>
      </c>
      <c r="R17" s="5"/>
      <c r="S17" s="5">
        <f t="shared" si="1"/>
        <v>-43452052825</v>
      </c>
      <c r="T17" s="5"/>
      <c r="U17" s="7">
        <f t="shared" si="2"/>
        <v>6.5375420142638474E-2</v>
      </c>
    </row>
    <row r="18" spans="1:21">
      <c r="A18" s="1" t="s">
        <v>25</v>
      </c>
      <c r="C18" s="5">
        <v>0</v>
      </c>
      <c r="D18" s="5"/>
      <c r="E18" s="5">
        <v>12233018699</v>
      </c>
      <c r="F18" s="5"/>
      <c r="G18" s="5">
        <v>0</v>
      </c>
      <c r="H18" s="5"/>
      <c r="I18" s="5">
        <f t="shared" si="0"/>
        <v>12233018699</v>
      </c>
      <c r="J18" s="5"/>
      <c r="K18" s="13">
        <v>-1.9028546690567461E-2</v>
      </c>
      <c r="L18" s="5"/>
      <c r="M18" s="5">
        <v>0</v>
      </c>
      <c r="N18" s="5"/>
      <c r="O18" s="5">
        <v>247975665053</v>
      </c>
      <c r="P18" s="5"/>
      <c r="Q18" s="5">
        <v>-35688808</v>
      </c>
      <c r="R18" s="5"/>
      <c r="S18" s="5">
        <f t="shared" si="1"/>
        <v>247939976245</v>
      </c>
      <c r="T18" s="5"/>
      <c r="U18" s="7">
        <f t="shared" si="2"/>
        <v>-0.37303600321149327</v>
      </c>
    </row>
    <row r="19" spans="1:21">
      <c r="A19" s="1" t="s">
        <v>172</v>
      </c>
      <c r="C19" s="5">
        <v>0</v>
      </c>
      <c r="D19" s="5"/>
      <c r="E19" s="5">
        <v>0</v>
      </c>
      <c r="F19" s="5"/>
      <c r="G19" s="5">
        <v>0</v>
      </c>
      <c r="H19" s="5"/>
      <c r="I19" s="5">
        <f t="shared" si="0"/>
        <v>0</v>
      </c>
      <c r="J19" s="5"/>
      <c r="K19" s="13">
        <v>0</v>
      </c>
      <c r="L19" s="5"/>
      <c r="M19" s="5">
        <v>0</v>
      </c>
      <c r="N19" s="5"/>
      <c r="O19" s="5">
        <v>0</v>
      </c>
      <c r="P19" s="5"/>
      <c r="Q19" s="5">
        <v>-158319547722</v>
      </c>
      <c r="R19" s="5"/>
      <c r="S19" s="5">
        <f t="shared" si="1"/>
        <v>-158319547722</v>
      </c>
      <c r="T19" s="5"/>
      <c r="U19" s="7">
        <f t="shared" si="2"/>
        <v>0.23819834222339187</v>
      </c>
    </row>
    <row r="20" spans="1:21">
      <c r="A20" s="1" t="s">
        <v>55</v>
      </c>
      <c r="C20" s="5">
        <v>0</v>
      </c>
      <c r="D20" s="5"/>
      <c r="E20" s="5">
        <v>-33781418733</v>
      </c>
      <c r="F20" s="5"/>
      <c r="G20" s="5">
        <v>0</v>
      </c>
      <c r="H20" s="5"/>
      <c r="I20" s="5">
        <f t="shared" si="0"/>
        <v>-33781418733</v>
      </c>
      <c r="J20" s="5"/>
      <c r="K20" s="13">
        <v>5.2547234615692037E-2</v>
      </c>
      <c r="L20" s="5"/>
      <c r="M20" s="5">
        <v>0</v>
      </c>
      <c r="N20" s="5"/>
      <c r="O20" s="5">
        <v>-101791100365</v>
      </c>
      <c r="P20" s="5"/>
      <c r="Q20" s="5">
        <v>132179600</v>
      </c>
      <c r="R20" s="5"/>
      <c r="S20" s="5">
        <f t="shared" si="1"/>
        <v>-101658920765</v>
      </c>
      <c r="T20" s="5"/>
      <c r="U20" s="7">
        <f t="shared" si="2"/>
        <v>0.1529500731076005</v>
      </c>
    </row>
    <row r="21" spans="1:21">
      <c r="A21" s="1" t="s">
        <v>18</v>
      </c>
      <c r="C21" s="5">
        <v>0</v>
      </c>
      <c r="D21" s="5"/>
      <c r="E21" s="5">
        <v>-53659547439</v>
      </c>
      <c r="F21" s="5"/>
      <c r="G21" s="5">
        <v>0</v>
      </c>
      <c r="H21" s="5"/>
      <c r="I21" s="5">
        <f t="shared" si="0"/>
        <v>-53659547439</v>
      </c>
      <c r="J21" s="5"/>
      <c r="K21" s="13">
        <v>8.346780373361147E-2</v>
      </c>
      <c r="L21" s="5"/>
      <c r="M21" s="5">
        <v>0</v>
      </c>
      <c r="N21" s="5"/>
      <c r="O21" s="5">
        <v>-204957343574</v>
      </c>
      <c r="P21" s="5"/>
      <c r="Q21" s="5">
        <v>-1227651684</v>
      </c>
      <c r="R21" s="5"/>
      <c r="S21" s="5">
        <f t="shared" si="1"/>
        <v>-206184995258</v>
      </c>
      <c r="T21" s="5"/>
      <c r="U21" s="7">
        <f t="shared" si="2"/>
        <v>0.31021389821068068</v>
      </c>
    </row>
    <row r="22" spans="1:21">
      <c r="A22" s="1" t="s">
        <v>45</v>
      </c>
      <c r="C22" s="5">
        <v>0</v>
      </c>
      <c r="D22" s="5"/>
      <c r="E22" s="5">
        <v>-8625229899</v>
      </c>
      <c r="F22" s="5"/>
      <c r="G22" s="5">
        <v>0</v>
      </c>
      <c r="H22" s="5"/>
      <c r="I22" s="5">
        <f t="shared" si="0"/>
        <v>-8625229899</v>
      </c>
      <c r="J22" s="5"/>
      <c r="K22" s="13">
        <v>1.3416605818105762E-2</v>
      </c>
      <c r="L22" s="5"/>
      <c r="M22" s="5">
        <v>0</v>
      </c>
      <c r="N22" s="5"/>
      <c r="O22" s="5">
        <v>-38208423779</v>
      </c>
      <c r="P22" s="5"/>
      <c r="Q22" s="5">
        <v>113918181</v>
      </c>
      <c r="R22" s="5"/>
      <c r="S22" s="5">
        <f t="shared" si="1"/>
        <v>-38094505598</v>
      </c>
      <c r="T22" s="5"/>
      <c r="U22" s="7">
        <f t="shared" si="2"/>
        <v>5.7314767581302259E-2</v>
      </c>
    </row>
    <row r="23" spans="1:21">
      <c r="A23" s="1" t="s">
        <v>173</v>
      </c>
      <c r="C23" s="5">
        <v>0</v>
      </c>
      <c r="D23" s="5"/>
      <c r="E23" s="5">
        <v>0</v>
      </c>
      <c r="F23" s="5"/>
      <c r="G23" s="5">
        <v>0</v>
      </c>
      <c r="H23" s="5"/>
      <c r="I23" s="5">
        <f t="shared" si="0"/>
        <v>0</v>
      </c>
      <c r="J23" s="5"/>
      <c r="K23" s="13">
        <v>0</v>
      </c>
      <c r="L23" s="5"/>
      <c r="M23" s="5">
        <v>0</v>
      </c>
      <c r="N23" s="5"/>
      <c r="O23" s="5">
        <v>0</v>
      </c>
      <c r="P23" s="5"/>
      <c r="Q23" s="5">
        <v>0</v>
      </c>
      <c r="R23" s="5"/>
      <c r="S23" s="5">
        <f t="shared" si="1"/>
        <v>0</v>
      </c>
      <c r="T23" s="5"/>
      <c r="U23" s="7">
        <f t="shared" si="2"/>
        <v>0</v>
      </c>
    </row>
    <row r="24" spans="1:21">
      <c r="A24" s="1" t="s">
        <v>60</v>
      </c>
      <c r="C24" s="5">
        <v>0</v>
      </c>
      <c r="D24" s="5"/>
      <c r="E24" s="5">
        <v>-7355970000</v>
      </c>
      <c r="F24" s="5"/>
      <c r="G24" s="5">
        <v>0</v>
      </c>
      <c r="H24" s="5"/>
      <c r="I24" s="5">
        <f t="shared" si="0"/>
        <v>-7355970000</v>
      </c>
      <c r="J24" s="5"/>
      <c r="K24" s="13">
        <v>1.1442263111300222E-2</v>
      </c>
      <c r="L24" s="5"/>
      <c r="M24" s="5">
        <v>1500000000</v>
      </c>
      <c r="N24" s="5"/>
      <c r="O24" s="5">
        <v>-28131615000</v>
      </c>
      <c r="P24" s="5"/>
      <c r="Q24" s="5">
        <v>0</v>
      </c>
      <c r="R24" s="5"/>
      <c r="S24" s="5">
        <f t="shared" si="1"/>
        <v>-26631615000</v>
      </c>
      <c r="T24" s="5"/>
      <c r="U24" s="7">
        <f t="shared" si="2"/>
        <v>4.0068372067804434E-2</v>
      </c>
    </row>
    <row r="25" spans="1:21">
      <c r="A25" s="1" t="s">
        <v>50</v>
      </c>
      <c r="C25" s="5">
        <v>0</v>
      </c>
      <c r="D25" s="5"/>
      <c r="E25" s="5">
        <v>-10934550000</v>
      </c>
      <c r="F25" s="5"/>
      <c r="G25" s="5">
        <v>0</v>
      </c>
      <c r="H25" s="5"/>
      <c r="I25" s="5">
        <f t="shared" si="0"/>
        <v>-10934550000</v>
      </c>
      <c r="J25" s="5"/>
      <c r="K25" s="13">
        <v>1.7008769489770599E-2</v>
      </c>
      <c r="L25" s="5"/>
      <c r="M25" s="5">
        <v>12000000000</v>
      </c>
      <c r="N25" s="5"/>
      <c r="O25" s="5">
        <v>-39762000000</v>
      </c>
      <c r="P25" s="5"/>
      <c r="Q25" s="5">
        <v>0</v>
      </c>
      <c r="R25" s="5"/>
      <c r="S25" s="5">
        <f t="shared" si="1"/>
        <v>-27762000000</v>
      </c>
      <c r="T25" s="5"/>
      <c r="U25" s="7">
        <f t="shared" si="2"/>
        <v>4.1769083299919539E-2</v>
      </c>
    </row>
    <row r="26" spans="1:21">
      <c r="A26" s="1" t="s">
        <v>64</v>
      </c>
      <c r="C26" s="5">
        <v>0</v>
      </c>
      <c r="D26" s="5"/>
      <c r="E26" s="5">
        <v>-7021504632</v>
      </c>
      <c r="F26" s="5"/>
      <c r="G26" s="5">
        <v>0</v>
      </c>
      <c r="H26" s="5"/>
      <c r="I26" s="5">
        <f t="shared" si="0"/>
        <v>-7021504632</v>
      </c>
      <c r="J26" s="5"/>
      <c r="K26" s="13">
        <v>1.0921999877182375E-2</v>
      </c>
      <c r="L26" s="5"/>
      <c r="M26" s="5">
        <v>1304655232</v>
      </c>
      <c r="N26" s="5"/>
      <c r="O26" s="5">
        <v>-15874073930</v>
      </c>
      <c r="P26" s="5"/>
      <c r="Q26" s="5">
        <v>0</v>
      </c>
      <c r="R26" s="5"/>
      <c r="S26" s="5">
        <f t="shared" si="1"/>
        <v>-14569418698</v>
      </c>
      <c r="T26" s="5"/>
      <c r="U26" s="7">
        <f t="shared" si="2"/>
        <v>2.1920296204458154E-2</v>
      </c>
    </row>
    <row r="27" spans="1:21">
      <c r="A27" s="1" t="s">
        <v>27</v>
      </c>
      <c r="C27" s="5">
        <v>0</v>
      </c>
      <c r="D27" s="5"/>
      <c r="E27" s="5">
        <v>-2242910662</v>
      </c>
      <c r="F27" s="5"/>
      <c r="G27" s="5">
        <v>0</v>
      </c>
      <c r="H27" s="5"/>
      <c r="I27" s="5">
        <f t="shared" si="0"/>
        <v>-2242910662</v>
      </c>
      <c r="J27" s="5"/>
      <c r="K27" s="13">
        <v>3.4888633218657173E-3</v>
      </c>
      <c r="L27" s="5"/>
      <c r="M27" s="5">
        <v>0</v>
      </c>
      <c r="N27" s="5"/>
      <c r="O27" s="5">
        <v>-1123264473</v>
      </c>
      <c r="P27" s="5"/>
      <c r="Q27" s="5">
        <v>0</v>
      </c>
      <c r="R27" s="5"/>
      <c r="S27" s="5">
        <f t="shared" si="1"/>
        <v>-1123264473</v>
      </c>
      <c r="T27" s="5"/>
      <c r="U27" s="7">
        <f t="shared" si="2"/>
        <v>1.6899981031833881E-3</v>
      </c>
    </row>
    <row r="28" spans="1:21">
      <c r="A28" s="1" t="s">
        <v>70</v>
      </c>
      <c r="C28" s="5">
        <v>0</v>
      </c>
      <c r="D28" s="5"/>
      <c r="E28" s="5">
        <v>92152348785</v>
      </c>
      <c r="F28" s="5"/>
      <c r="G28" s="5">
        <v>0</v>
      </c>
      <c r="H28" s="5"/>
      <c r="I28" s="5">
        <f t="shared" si="0"/>
        <v>92152348785</v>
      </c>
      <c r="J28" s="5"/>
      <c r="K28" s="13">
        <v>-0.1433436271657276</v>
      </c>
      <c r="L28" s="5"/>
      <c r="M28" s="5">
        <v>0</v>
      </c>
      <c r="N28" s="5"/>
      <c r="O28" s="5">
        <v>92152348785</v>
      </c>
      <c r="P28" s="5"/>
      <c r="Q28" s="5">
        <v>0</v>
      </c>
      <c r="R28" s="5"/>
      <c r="S28" s="5">
        <f t="shared" si="1"/>
        <v>92152348785</v>
      </c>
      <c r="T28" s="5"/>
      <c r="U28" s="7">
        <f t="shared" si="2"/>
        <v>-0.13864704029550839</v>
      </c>
    </row>
    <row r="29" spans="1:21">
      <c r="A29" s="1" t="s">
        <v>69</v>
      </c>
      <c r="C29" s="5">
        <v>0</v>
      </c>
      <c r="D29" s="5"/>
      <c r="E29" s="5">
        <v>-7247652251</v>
      </c>
      <c r="F29" s="5"/>
      <c r="G29" s="5">
        <v>0</v>
      </c>
      <c r="H29" s="5"/>
      <c r="I29" s="5">
        <f t="shared" si="0"/>
        <v>-7247652251</v>
      </c>
      <c r="J29" s="5"/>
      <c r="K29" s="13">
        <v>1.1273774090317023E-2</v>
      </c>
      <c r="L29" s="5"/>
      <c r="M29" s="5">
        <v>0</v>
      </c>
      <c r="N29" s="5"/>
      <c r="O29" s="5">
        <v>-7247652251</v>
      </c>
      <c r="P29" s="5"/>
      <c r="Q29" s="5">
        <v>0</v>
      </c>
      <c r="R29" s="5"/>
      <c r="S29" s="5">
        <f t="shared" si="1"/>
        <v>-7247652251</v>
      </c>
      <c r="T29" s="5"/>
      <c r="U29" s="7">
        <f t="shared" si="2"/>
        <v>1.0904394157512728E-2</v>
      </c>
    </row>
    <row r="30" spans="1:21">
      <c r="A30" s="1" t="s">
        <v>62</v>
      </c>
      <c r="C30" s="5">
        <v>0</v>
      </c>
      <c r="D30" s="5"/>
      <c r="E30" s="5">
        <v>22473859821</v>
      </c>
      <c r="F30" s="5"/>
      <c r="G30" s="5">
        <v>0</v>
      </c>
      <c r="H30" s="5"/>
      <c r="I30" s="5">
        <f t="shared" si="0"/>
        <v>22473859821</v>
      </c>
      <c r="J30" s="5"/>
      <c r="K30" s="13">
        <v>-3.495824713781602E-2</v>
      </c>
      <c r="L30" s="5"/>
      <c r="M30" s="5">
        <v>0</v>
      </c>
      <c r="N30" s="5"/>
      <c r="O30" s="5">
        <v>150762142965</v>
      </c>
      <c r="P30" s="5"/>
      <c r="Q30" s="5">
        <v>0</v>
      </c>
      <c r="R30" s="5"/>
      <c r="S30" s="5">
        <f t="shared" si="1"/>
        <v>150762142965</v>
      </c>
      <c r="T30" s="5"/>
      <c r="U30" s="7">
        <f t="shared" si="2"/>
        <v>-0.22682791254158433</v>
      </c>
    </row>
    <row r="31" spans="1:21">
      <c r="A31" s="1" t="s">
        <v>19</v>
      </c>
      <c r="C31" s="5">
        <v>0</v>
      </c>
      <c r="D31" s="5"/>
      <c r="E31" s="5">
        <v>35633599076</v>
      </c>
      <c r="F31" s="5"/>
      <c r="G31" s="5">
        <v>0</v>
      </c>
      <c r="H31" s="5"/>
      <c r="I31" s="5">
        <f t="shared" si="0"/>
        <v>35633599076</v>
      </c>
      <c r="J31" s="5"/>
      <c r="K31" s="13">
        <v>-5.5428314176128569E-2</v>
      </c>
      <c r="L31" s="5"/>
      <c r="M31" s="5">
        <v>0</v>
      </c>
      <c r="N31" s="5"/>
      <c r="O31" s="5">
        <v>137933997299</v>
      </c>
      <c r="P31" s="5"/>
      <c r="Q31" s="5">
        <v>0</v>
      </c>
      <c r="R31" s="5"/>
      <c r="S31" s="5">
        <f t="shared" si="1"/>
        <v>137933997299</v>
      </c>
      <c r="T31" s="5"/>
      <c r="U31" s="7">
        <f t="shared" si="2"/>
        <v>-0.20752743401314055</v>
      </c>
    </row>
    <row r="32" spans="1:21">
      <c r="A32" s="1" t="s">
        <v>51</v>
      </c>
      <c r="C32" s="5">
        <v>0</v>
      </c>
      <c r="D32" s="5"/>
      <c r="E32" s="5">
        <v>-14297170479</v>
      </c>
      <c r="F32" s="5"/>
      <c r="G32" s="5">
        <v>0</v>
      </c>
      <c r="H32" s="5"/>
      <c r="I32" s="5">
        <f t="shared" si="0"/>
        <v>-14297170479</v>
      </c>
      <c r="J32" s="5"/>
      <c r="K32" s="13">
        <v>2.2239349313256065E-2</v>
      </c>
      <c r="L32" s="5"/>
      <c r="M32" s="5">
        <v>0</v>
      </c>
      <c r="N32" s="5"/>
      <c r="O32" s="5">
        <v>64887556057</v>
      </c>
      <c r="P32" s="5"/>
      <c r="Q32" s="5">
        <v>0</v>
      </c>
      <c r="R32" s="5"/>
      <c r="S32" s="5">
        <f t="shared" si="1"/>
        <v>64887556057</v>
      </c>
      <c r="T32" s="5"/>
      <c r="U32" s="7">
        <f t="shared" si="2"/>
        <v>-9.7626026009402483E-2</v>
      </c>
    </row>
    <row r="33" spans="1:21">
      <c r="A33" s="1" t="s">
        <v>21</v>
      </c>
      <c r="C33" s="5">
        <v>0</v>
      </c>
      <c r="D33" s="5"/>
      <c r="E33" s="5">
        <v>-56453797066</v>
      </c>
      <c r="F33" s="5"/>
      <c r="G33" s="5">
        <v>0</v>
      </c>
      <c r="H33" s="5"/>
      <c r="I33" s="5">
        <f t="shared" si="0"/>
        <v>-56453797066</v>
      </c>
      <c r="J33" s="5"/>
      <c r="K33" s="13">
        <v>8.7814278696231832E-2</v>
      </c>
      <c r="L33" s="5"/>
      <c r="M33" s="5">
        <v>0</v>
      </c>
      <c r="N33" s="5"/>
      <c r="O33" s="5">
        <v>-39326499200</v>
      </c>
      <c r="P33" s="5"/>
      <c r="Q33" s="5">
        <v>0</v>
      </c>
      <c r="R33" s="5"/>
      <c r="S33" s="5">
        <f t="shared" si="1"/>
        <v>-39326499200</v>
      </c>
      <c r="T33" s="5"/>
      <c r="U33" s="7">
        <f t="shared" si="2"/>
        <v>5.9168353179850842E-2</v>
      </c>
    </row>
    <row r="34" spans="1:21">
      <c r="A34" s="1" t="s">
        <v>34</v>
      </c>
      <c r="C34" s="5">
        <v>0</v>
      </c>
      <c r="D34" s="5"/>
      <c r="E34" s="5">
        <v>-15655324264</v>
      </c>
      <c r="F34" s="5"/>
      <c r="G34" s="5">
        <v>0</v>
      </c>
      <c r="H34" s="5"/>
      <c r="I34" s="5">
        <f t="shared" si="0"/>
        <v>-15655324264</v>
      </c>
      <c r="J34" s="5"/>
      <c r="K34" s="13">
        <v>2.4351967085429995E-2</v>
      </c>
      <c r="L34" s="5"/>
      <c r="M34" s="5">
        <v>0</v>
      </c>
      <c r="N34" s="5"/>
      <c r="O34" s="5">
        <v>-9338943434</v>
      </c>
      <c r="P34" s="5"/>
      <c r="Q34" s="5">
        <v>0</v>
      </c>
      <c r="R34" s="5"/>
      <c r="S34" s="5">
        <f t="shared" si="1"/>
        <v>-9338943434</v>
      </c>
      <c r="T34" s="5"/>
      <c r="U34" s="7">
        <f t="shared" si="2"/>
        <v>1.4050828694906082E-2</v>
      </c>
    </row>
    <row r="35" spans="1:21">
      <c r="A35" s="1" t="s">
        <v>37</v>
      </c>
      <c r="C35" s="5">
        <v>0</v>
      </c>
      <c r="D35" s="5"/>
      <c r="E35" s="5">
        <v>-5715944698</v>
      </c>
      <c r="F35" s="5"/>
      <c r="G35" s="5">
        <v>0</v>
      </c>
      <c r="H35" s="5"/>
      <c r="I35" s="5">
        <f t="shared" si="0"/>
        <v>-5715944698</v>
      </c>
      <c r="J35" s="5"/>
      <c r="K35" s="13">
        <v>8.8911922104300978E-3</v>
      </c>
      <c r="L35" s="5"/>
      <c r="M35" s="5">
        <v>0</v>
      </c>
      <c r="N35" s="5"/>
      <c r="O35" s="5">
        <v>-31778621479</v>
      </c>
      <c r="P35" s="5"/>
      <c r="Q35" s="5">
        <v>0</v>
      </c>
      <c r="R35" s="5"/>
      <c r="S35" s="5">
        <f t="shared" si="1"/>
        <v>-31778621479</v>
      </c>
      <c r="T35" s="5"/>
      <c r="U35" s="7">
        <f t="shared" si="2"/>
        <v>4.7812257319824338E-2</v>
      </c>
    </row>
    <row r="36" spans="1:21">
      <c r="A36" s="1" t="s">
        <v>43</v>
      </c>
      <c r="C36" s="5">
        <v>0</v>
      </c>
      <c r="D36" s="5"/>
      <c r="E36" s="5">
        <v>-4561953981</v>
      </c>
      <c r="F36" s="5"/>
      <c r="G36" s="5">
        <v>0</v>
      </c>
      <c r="H36" s="5"/>
      <c r="I36" s="5">
        <f t="shared" si="0"/>
        <v>-4561953981</v>
      </c>
      <c r="J36" s="5"/>
      <c r="K36" s="13">
        <v>7.0961515275681508E-3</v>
      </c>
      <c r="L36" s="5"/>
      <c r="M36" s="5">
        <v>0</v>
      </c>
      <c r="N36" s="5"/>
      <c r="O36" s="5">
        <v>102515820</v>
      </c>
      <c r="P36" s="5"/>
      <c r="Q36" s="5">
        <v>0</v>
      </c>
      <c r="R36" s="5"/>
      <c r="S36" s="5">
        <f t="shared" si="1"/>
        <v>102515820</v>
      </c>
      <c r="T36" s="5"/>
      <c r="U36" s="7">
        <f t="shared" si="2"/>
        <v>-1.5423931363516886E-4</v>
      </c>
    </row>
    <row r="37" spans="1:21">
      <c r="A37" s="1" t="s">
        <v>33</v>
      </c>
      <c r="C37" s="5">
        <v>0</v>
      </c>
      <c r="D37" s="5"/>
      <c r="E37" s="5">
        <v>-46941029100</v>
      </c>
      <c r="F37" s="5"/>
      <c r="G37" s="5">
        <v>0</v>
      </c>
      <c r="H37" s="5"/>
      <c r="I37" s="5">
        <f t="shared" si="0"/>
        <v>-46941029100</v>
      </c>
      <c r="J37" s="5"/>
      <c r="K37" s="13">
        <v>7.3017101167813389E-2</v>
      </c>
      <c r="L37" s="5"/>
      <c r="M37" s="5">
        <v>0</v>
      </c>
      <c r="N37" s="5"/>
      <c r="O37" s="5">
        <v>-41986683900</v>
      </c>
      <c r="P37" s="5"/>
      <c r="Q37" s="5">
        <v>0</v>
      </c>
      <c r="R37" s="5"/>
      <c r="S37" s="5">
        <f t="shared" si="1"/>
        <v>-41986683900</v>
      </c>
      <c r="T37" s="5"/>
      <c r="U37" s="7">
        <f t="shared" si="2"/>
        <v>6.3170711667260668E-2</v>
      </c>
    </row>
    <row r="38" spans="1:21">
      <c r="A38" s="1" t="s">
        <v>65</v>
      </c>
      <c r="C38" s="5">
        <v>0</v>
      </c>
      <c r="D38" s="5"/>
      <c r="E38" s="5">
        <v>7373266152</v>
      </c>
      <c r="F38" s="5"/>
      <c r="G38" s="5">
        <v>0</v>
      </c>
      <c r="H38" s="5"/>
      <c r="I38" s="5">
        <f t="shared" si="0"/>
        <v>7373266152</v>
      </c>
      <c r="J38" s="5"/>
      <c r="K38" s="13">
        <v>-1.1469167397478256E-2</v>
      </c>
      <c r="L38" s="5"/>
      <c r="M38" s="5">
        <v>0</v>
      </c>
      <c r="N38" s="5"/>
      <c r="O38" s="5">
        <v>21889383889</v>
      </c>
      <c r="P38" s="5"/>
      <c r="Q38" s="5">
        <v>0</v>
      </c>
      <c r="R38" s="5"/>
      <c r="S38" s="5">
        <f t="shared" si="1"/>
        <v>21889383889</v>
      </c>
      <c r="T38" s="5"/>
      <c r="U38" s="7">
        <f t="shared" si="2"/>
        <v>-3.2933488186858213E-2</v>
      </c>
    </row>
    <row r="39" spans="1:21">
      <c r="A39" s="1" t="s">
        <v>20</v>
      </c>
      <c r="C39" s="5">
        <v>0</v>
      </c>
      <c r="D39" s="5"/>
      <c r="E39" s="5">
        <v>626766507</v>
      </c>
      <c r="F39" s="5"/>
      <c r="G39" s="5">
        <v>0</v>
      </c>
      <c r="H39" s="5"/>
      <c r="I39" s="5">
        <f t="shared" si="0"/>
        <v>626766507</v>
      </c>
      <c r="J39" s="5"/>
      <c r="K39" s="13">
        <v>-9.7493971324578434E-4</v>
      </c>
      <c r="L39" s="5"/>
      <c r="M39" s="5">
        <v>0</v>
      </c>
      <c r="N39" s="5"/>
      <c r="O39" s="5">
        <v>4169359809</v>
      </c>
      <c r="P39" s="5"/>
      <c r="Q39" s="5">
        <v>0</v>
      </c>
      <c r="R39" s="5"/>
      <c r="S39" s="5">
        <f t="shared" si="1"/>
        <v>4169359809</v>
      </c>
      <c r="T39" s="5"/>
      <c r="U39" s="7">
        <f t="shared" si="2"/>
        <v>-6.2729751880072626E-3</v>
      </c>
    </row>
    <row r="40" spans="1:21">
      <c r="A40" s="1" t="s">
        <v>66</v>
      </c>
      <c r="C40" s="5">
        <v>0</v>
      </c>
      <c r="D40" s="5"/>
      <c r="E40" s="5">
        <v>-22016338426</v>
      </c>
      <c r="F40" s="5"/>
      <c r="G40" s="5">
        <v>0</v>
      </c>
      <c r="H40" s="5"/>
      <c r="I40" s="5">
        <f t="shared" si="0"/>
        <v>-22016338426</v>
      </c>
      <c r="J40" s="5"/>
      <c r="K40" s="13">
        <v>3.4246569387547991E-2</v>
      </c>
      <c r="L40" s="5"/>
      <c r="M40" s="5">
        <v>0</v>
      </c>
      <c r="N40" s="5"/>
      <c r="O40" s="5">
        <v>-31718453665</v>
      </c>
      <c r="P40" s="5"/>
      <c r="Q40" s="5">
        <v>0</v>
      </c>
      <c r="R40" s="5"/>
      <c r="S40" s="5">
        <f t="shared" si="1"/>
        <v>-31718453665</v>
      </c>
      <c r="T40" s="5"/>
      <c r="U40" s="7">
        <f t="shared" si="2"/>
        <v>4.772173234197908E-2</v>
      </c>
    </row>
    <row r="41" spans="1:21">
      <c r="A41" s="1" t="s">
        <v>49</v>
      </c>
      <c r="C41" s="5">
        <v>0</v>
      </c>
      <c r="D41" s="5"/>
      <c r="E41" s="5">
        <v>-23440905112</v>
      </c>
      <c r="F41" s="5"/>
      <c r="G41" s="5">
        <v>0</v>
      </c>
      <c r="H41" s="5"/>
      <c r="I41" s="5">
        <f t="shared" si="0"/>
        <v>-23440905112</v>
      </c>
      <c r="J41" s="5"/>
      <c r="K41" s="13">
        <v>3.6462492894686407E-2</v>
      </c>
      <c r="L41" s="5"/>
      <c r="M41" s="5">
        <v>0</v>
      </c>
      <c r="N41" s="5"/>
      <c r="O41" s="5">
        <v>3707314927</v>
      </c>
      <c r="P41" s="5"/>
      <c r="Q41" s="5">
        <v>0</v>
      </c>
      <c r="R41" s="5"/>
      <c r="S41" s="5">
        <f t="shared" si="1"/>
        <v>3707314927</v>
      </c>
      <c r="T41" s="5"/>
      <c r="U41" s="7">
        <f t="shared" si="2"/>
        <v>-5.5778094519450374E-3</v>
      </c>
    </row>
    <row r="42" spans="1:21">
      <c r="A42" s="1" t="s">
        <v>48</v>
      </c>
      <c r="C42" s="5">
        <v>0</v>
      </c>
      <c r="D42" s="5"/>
      <c r="E42" s="5">
        <v>-779235794</v>
      </c>
      <c r="F42" s="5"/>
      <c r="G42" s="5">
        <v>0</v>
      </c>
      <c r="H42" s="5"/>
      <c r="I42" s="5">
        <f t="shared" si="0"/>
        <v>-779235794</v>
      </c>
      <c r="J42" s="5"/>
      <c r="K42" s="13">
        <v>1.2121067623564177E-3</v>
      </c>
      <c r="L42" s="5"/>
      <c r="M42" s="5">
        <v>0</v>
      </c>
      <c r="N42" s="5"/>
      <c r="O42" s="5">
        <v>-246660414</v>
      </c>
      <c r="P42" s="5"/>
      <c r="Q42" s="5">
        <v>0</v>
      </c>
      <c r="R42" s="5"/>
      <c r="S42" s="5">
        <f t="shared" si="1"/>
        <v>-246660414</v>
      </c>
      <c r="T42" s="5"/>
      <c r="U42" s="7">
        <f t="shared" si="2"/>
        <v>3.7111084861172252E-4</v>
      </c>
    </row>
    <row r="43" spans="1:21">
      <c r="A43" s="1" t="s">
        <v>23</v>
      </c>
      <c r="C43" s="5">
        <v>0</v>
      </c>
      <c r="D43" s="5"/>
      <c r="E43" s="5">
        <v>29542070119</v>
      </c>
      <c r="F43" s="5"/>
      <c r="G43" s="5">
        <v>0</v>
      </c>
      <c r="H43" s="5"/>
      <c r="I43" s="5">
        <f t="shared" si="0"/>
        <v>29542070119</v>
      </c>
      <c r="J43" s="5"/>
      <c r="K43" s="13">
        <v>-4.5952898007207511E-2</v>
      </c>
      <c r="L43" s="5"/>
      <c r="M43" s="5">
        <v>0</v>
      </c>
      <c r="N43" s="5"/>
      <c r="O43" s="5">
        <v>-63407370012</v>
      </c>
      <c r="P43" s="5"/>
      <c r="Q43" s="5">
        <v>0</v>
      </c>
      <c r="R43" s="5"/>
      <c r="S43" s="5">
        <f t="shared" si="1"/>
        <v>-63407370012</v>
      </c>
      <c r="T43" s="5"/>
      <c r="U43" s="7">
        <f t="shared" si="2"/>
        <v>9.5399024560912329E-2</v>
      </c>
    </row>
    <row r="44" spans="1:21">
      <c r="A44" s="1" t="s">
        <v>36</v>
      </c>
      <c r="C44" s="5">
        <v>0</v>
      </c>
      <c r="D44" s="5"/>
      <c r="E44" s="5">
        <v>-1816763593</v>
      </c>
      <c r="F44" s="5"/>
      <c r="G44" s="5">
        <v>0</v>
      </c>
      <c r="H44" s="5"/>
      <c r="I44" s="5">
        <f t="shared" si="0"/>
        <v>-1816763593</v>
      </c>
      <c r="J44" s="5"/>
      <c r="K44" s="13">
        <v>2.8259885565244487E-3</v>
      </c>
      <c r="L44" s="5"/>
      <c r="M44" s="5">
        <v>0</v>
      </c>
      <c r="N44" s="5"/>
      <c r="O44" s="5">
        <v>-3170430584</v>
      </c>
      <c r="P44" s="5"/>
      <c r="Q44" s="5">
        <v>0</v>
      </c>
      <c r="R44" s="5"/>
      <c r="S44" s="5">
        <f t="shared" si="1"/>
        <v>-3170430584</v>
      </c>
      <c r="T44" s="5"/>
      <c r="U44" s="7">
        <f t="shared" si="2"/>
        <v>4.7700446351022462E-3</v>
      </c>
    </row>
    <row r="45" spans="1:21">
      <c r="A45" s="1" t="s">
        <v>32</v>
      </c>
      <c r="C45" s="5">
        <v>0</v>
      </c>
      <c r="D45" s="5"/>
      <c r="E45" s="5">
        <v>-10850925543</v>
      </c>
      <c r="F45" s="5"/>
      <c r="G45" s="5">
        <v>0</v>
      </c>
      <c r="H45" s="5"/>
      <c r="I45" s="5">
        <f t="shared" si="0"/>
        <v>-10850925543</v>
      </c>
      <c r="J45" s="5"/>
      <c r="K45" s="13">
        <v>1.6878691058301518E-2</v>
      </c>
      <c r="L45" s="5"/>
      <c r="M45" s="5">
        <v>0</v>
      </c>
      <c r="N45" s="5"/>
      <c r="O45" s="5">
        <v>-39545595314</v>
      </c>
      <c r="P45" s="5"/>
      <c r="Q45" s="5">
        <v>0</v>
      </c>
      <c r="R45" s="5"/>
      <c r="S45" s="5">
        <f t="shared" si="1"/>
        <v>-39545595314</v>
      </c>
      <c r="T45" s="5"/>
      <c r="U45" s="7">
        <f t="shared" si="2"/>
        <v>5.9497992393032703E-2</v>
      </c>
    </row>
    <row r="46" spans="1:21">
      <c r="A46" s="1" t="s">
        <v>44</v>
      </c>
      <c r="C46" s="5">
        <v>0</v>
      </c>
      <c r="D46" s="5"/>
      <c r="E46" s="5">
        <v>-2691679887</v>
      </c>
      <c r="F46" s="5"/>
      <c r="G46" s="5">
        <v>0</v>
      </c>
      <c r="H46" s="5"/>
      <c r="I46" s="5">
        <f t="shared" si="0"/>
        <v>-2691679887</v>
      </c>
      <c r="J46" s="5"/>
      <c r="K46" s="13">
        <v>4.1869270100950455E-3</v>
      </c>
      <c r="L46" s="5"/>
      <c r="M46" s="5">
        <v>0</v>
      </c>
      <c r="N46" s="5"/>
      <c r="O46" s="5">
        <v>-9661406267</v>
      </c>
      <c r="P46" s="5"/>
      <c r="Q46" s="5">
        <v>0</v>
      </c>
      <c r="R46" s="5"/>
      <c r="S46" s="5">
        <f t="shared" si="1"/>
        <v>-9661406267</v>
      </c>
      <c r="T46" s="5"/>
      <c r="U46" s="7">
        <f t="shared" si="2"/>
        <v>1.4535987434647636E-2</v>
      </c>
    </row>
    <row r="47" spans="1:21">
      <c r="A47" s="1" t="s">
        <v>35</v>
      </c>
      <c r="C47" s="5">
        <v>0</v>
      </c>
      <c r="D47" s="5"/>
      <c r="E47" s="5">
        <v>-1570599000</v>
      </c>
      <c r="F47" s="5"/>
      <c r="G47" s="5">
        <v>0</v>
      </c>
      <c r="H47" s="5"/>
      <c r="I47" s="5">
        <f t="shared" si="0"/>
        <v>-1570599000</v>
      </c>
      <c r="J47" s="5"/>
      <c r="K47" s="13">
        <v>2.4430777994397771E-3</v>
      </c>
      <c r="L47" s="5"/>
      <c r="M47" s="5">
        <v>0</v>
      </c>
      <c r="N47" s="5"/>
      <c r="O47" s="5">
        <v>-7505077500</v>
      </c>
      <c r="P47" s="5"/>
      <c r="Q47" s="5">
        <v>0</v>
      </c>
      <c r="R47" s="5"/>
      <c r="S47" s="5">
        <f t="shared" si="1"/>
        <v>-7505077500</v>
      </c>
      <c r="T47" s="5"/>
      <c r="U47" s="7">
        <f t="shared" si="2"/>
        <v>1.1291701147966713E-2</v>
      </c>
    </row>
    <row r="48" spans="1:21">
      <c r="A48" s="1" t="s">
        <v>52</v>
      </c>
      <c r="C48" s="5">
        <v>0</v>
      </c>
      <c r="D48" s="5"/>
      <c r="E48" s="5">
        <v>4133590561</v>
      </c>
      <c r="F48" s="5"/>
      <c r="G48" s="5">
        <v>0</v>
      </c>
      <c r="H48" s="5"/>
      <c r="I48" s="5">
        <f t="shared" si="0"/>
        <v>4133590561</v>
      </c>
      <c r="J48" s="5"/>
      <c r="K48" s="13">
        <v>-6.4298292126462025E-3</v>
      </c>
      <c r="L48" s="5"/>
      <c r="M48" s="5">
        <v>0</v>
      </c>
      <c r="N48" s="5"/>
      <c r="O48" s="5">
        <v>12776552643</v>
      </c>
      <c r="P48" s="5"/>
      <c r="Q48" s="5">
        <v>0</v>
      </c>
      <c r="R48" s="5"/>
      <c r="S48" s="5">
        <f t="shared" si="1"/>
        <v>12776552643</v>
      </c>
      <c r="T48" s="5"/>
      <c r="U48" s="7">
        <f t="shared" si="2"/>
        <v>-1.9222854680184216E-2</v>
      </c>
    </row>
    <row r="49" spans="1:21">
      <c r="A49" s="1" t="s">
        <v>31</v>
      </c>
      <c r="C49" s="5">
        <v>0</v>
      </c>
      <c r="D49" s="5"/>
      <c r="E49" s="5">
        <v>-5845035870</v>
      </c>
      <c r="F49" s="5"/>
      <c r="G49" s="5">
        <v>0</v>
      </c>
      <c r="H49" s="5"/>
      <c r="I49" s="5">
        <f t="shared" si="0"/>
        <v>-5845035870</v>
      </c>
      <c r="J49" s="5"/>
      <c r="K49" s="13">
        <v>9.0919944371072193E-3</v>
      </c>
      <c r="L49" s="5"/>
      <c r="M49" s="5">
        <v>0</v>
      </c>
      <c r="N49" s="5"/>
      <c r="O49" s="5">
        <v>-23837655435</v>
      </c>
      <c r="P49" s="5"/>
      <c r="Q49" s="5">
        <v>0</v>
      </c>
      <c r="R49" s="5"/>
      <c r="S49" s="5">
        <f t="shared" si="1"/>
        <v>-23837655435</v>
      </c>
      <c r="T49" s="5"/>
      <c r="U49" s="7">
        <f t="shared" si="2"/>
        <v>3.5864743733855439E-2</v>
      </c>
    </row>
    <row r="50" spans="1:21">
      <c r="A50" s="1" t="s">
        <v>30</v>
      </c>
      <c r="C50" s="5">
        <v>0</v>
      </c>
      <c r="D50" s="5"/>
      <c r="E50" s="5">
        <v>-1390627539</v>
      </c>
      <c r="F50" s="5"/>
      <c r="G50" s="5">
        <v>0</v>
      </c>
      <c r="H50" s="5"/>
      <c r="I50" s="5">
        <f t="shared" si="0"/>
        <v>-1390627539</v>
      </c>
      <c r="J50" s="5"/>
      <c r="K50" s="13">
        <v>2.1631309250932113E-3</v>
      </c>
      <c r="L50" s="5"/>
      <c r="M50" s="5">
        <v>0</v>
      </c>
      <c r="N50" s="5"/>
      <c r="O50" s="5">
        <v>474172103</v>
      </c>
      <c r="P50" s="5"/>
      <c r="Q50" s="5">
        <v>0</v>
      </c>
      <c r="R50" s="5"/>
      <c r="S50" s="5">
        <f t="shared" si="1"/>
        <v>474172103</v>
      </c>
      <c r="T50" s="5"/>
      <c r="U50" s="7">
        <f t="shared" si="2"/>
        <v>-7.1341164428733621E-4</v>
      </c>
    </row>
    <row r="51" spans="1:21">
      <c r="A51" s="1" t="s">
        <v>40</v>
      </c>
      <c r="C51" s="5">
        <v>0</v>
      </c>
      <c r="D51" s="5"/>
      <c r="E51" s="5">
        <v>-10799050397</v>
      </c>
      <c r="F51" s="5"/>
      <c r="G51" s="5">
        <v>0</v>
      </c>
      <c r="H51" s="5"/>
      <c r="I51" s="5">
        <f t="shared" si="0"/>
        <v>-10799050397</v>
      </c>
      <c r="J51" s="5"/>
      <c r="K51" s="13">
        <v>1.6797998903566098E-2</v>
      </c>
      <c r="L51" s="5"/>
      <c r="M51" s="5">
        <v>0</v>
      </c>
      <c r="N51" s="5"/>
      <c r="O51" s="5">
        <v>-34556961273</v>
      </c>
      <c r="P51" s="5"/>
      <c r="Q51" s="5">
        <v>0</v>
      </c>
      <c r="R51" s="5"/>
      <c r="S51" s="5">
        <f t="shared" si="1"/>
        <v>-34556961273</v>
      </c>
      <c r="T51" s="5"/>
      <c r="U51" s="7">
        <f t="shared" si="2"/>
        <v>5.1992385058858531E-2</v>
      </c>
    </row>
    <row r="52" spans="1:21">
      <c r="A52" s="1" t="s">
        <v>39</v>
      </c>
      <c r="C52" s="5">
        <v>0</v>
      </c>
      <c r="D52" s="5"/>
      <c r="E52" s="5">
        <v>6196076227</v>
      </c>
      <c r="F52" s="5"/>
      <c r="G52" s="5">
        <v>0</v>
      </c>
      <c r="H52" s="5"/>
      <c r="I52" s="5">
        <f t="shared" si="0"/>
        <v>6196076227</v>
      </c>
      <c r="J52" s="5"/>
      <c r="K52" s="13">
        <v>-9.6380401832805683E-3</v>
      </c>
      <c r="L52" s="5"/>
      <c r="M52" s="5">
        <v>0</v>
      </c>
      <c r="N52" s="5"/>
      <c r="O52" s="5">
        <v>-11152937207</v>
      </c>
      <c r="P52" s="5"/>
      <c r="Q52" s="5">
        <v>0</v>
      </c>
      <c r="R52" s="5"/>
      <c r="S52" s="5">
        <f t="shared" si="1"/>
        <v>-11152937207</v>
      </c>
      <c r="T52" s="5"/>
      <c r="U52" s="7">
        <f t="shared" si="2"/>
        <v>1.678005774936802E-2</v>
      </c>
    </row>
    <row r="53" spans="1:21">
      <c r="A53" s="1" t="s">
        <v>38</v>
      </c>
      <c r="C53" s="5">
        <v>0</v>
      </c>
      <c r="D53" s="5"/>
      <c r="E53" s="5">
        <v>-40673247871</v>
      </c>
      <c r="F53" s="5"/>
      <c r="G53" s="5">
        <v>0</v>
      </c>
      <c r="H53" s="5"/>
      <c r="I53" s="5">
        <f t="shared" si="0"/>
        <v>-40673247871</v>
      </c>
      <c r="J53" s="5"/>
      <c r="K53" s="13">
        <v>6.3267523349213442E-2</v>
      </c>
      <c r="L53" s="5"/>
      <c r="M53" s="5">
        <v>0</v>
      </c>
      <c r="N53" s="5"/>
      <c r="O53" s="5">
        <v>-76465705998</v>
      </c>
      <c r="P53" s="5"/>
      <c r="Q53" s="5">
        <v>0</v>
      </c>
      <c r="R53" s="5"/>
      <c r="S53" s="5">
        <f t="shared" si="1"/>
        <v>-76465705998</v>
      </c>
      <c r="T53" s="5"/>
      <c r="U53" s="7">
        <f t="shared" si="2"/>
        <v>0.11504583399674444</v>
      </c>
    </row>
    <row r="54" spans="1:21">
      <c r="A54" s="1" t="s">
        <v>41</v>
      </c>
      <c r="C54" s="5">
        <v>0</v>
      </c>
      <c r="D54" s="5"/>
      <c r="E54" s="5">
        <v>-107643059205</v>
      </c>
      <c r="F54" s="5"/>
      <c r="G54" s="5">
        <v>0</v>
      </c>
      <c r="H54" s="5"/>
      <c r="I54" s="5">
        <f t="shared" si="0"/>
        <v>-107643059205</v>
      </c>
      <c r="J54" s="5"/>
      <c r="K54" s="13">
        <v>0.16743953625815183</v>
      </c>
      <c r="L54" s="5"/>
      <c r="M54" s="5">
        <v>0</v>
      </c>
      <c r="N54" s="5"/>
      <c r="O54" s="5">
        <v>-75414355498</v>
      </c>
      <c r="P54" s="5"/>
      <c r="Q54" s="5">
        <v>0</v>
      </c>
      <c r="R54" s="5"/>
      <c r="S54" s="5">
        <f t="shared" si="1"/>
        <v>-75414355498</v>
      </c>
      <c r="T54" s="5"/>
      <c r="U54" s="7">
        <f t="shared" si="2"/>
        <v>0.11346403345600847</v>
      </c>
    </row>
    <row r="55" spans="1:21">
      <c r="A55" s="1" t="s">
        <v>42</v>
      </c>
      <c r="C55" s="5">
        <v>0</v>
      </c>
      <c r="D55" s="5"/>
      <c r="E55" s="5">
        <v>4424311975</v>
      </c>
      <c r="F55" s="5"/>
      <c r="G55" s="5">
        <v>0</v>
      </c>
      <c r="H55" s="5"/>
      <c r="I55" s="5">
        <f t="shared" si="0"/>
        <v>4424311975</v>
      </c>
      <c r="J55" s="5"/>
      <c r="K55" s="13">
        <v>-6.8820484184174656E-3</v>
      </c>
      <c r="L55" s="5"/>
      <c r="M55" s="5">
        <v>0</v>
      </c>
      <c r="N55" s="5"/>
      <c r="O55" s="5">
        <v>36279358191</v>
      </c>
      <c r="P55" s="5"/>
      <c r="Q55" s="5">
        <v>0</v>
      </c>
      <c r="R55" s="5"/>
      <c r="S55" s="5">
        <f t="shared" si="1"/>
        <v>36279358191</v>
      </c>
      <c r="T55" s="5"/>
      <c r="U55" s="7">
        <f t="shared" si="2"/>
        <v>-5.4583802836521048E-2</v>
      </c>
    </row>
    <row r="56" spans="1:21">
      <c r="A56" s="1" t="s">
        <v>61</v>
      </c>
      <c r="C56" s="5">
        <v>0</v>
      </c>
      <c r="D56" s="5"/>
      <c r="E56" s="5">
        <v>14437412436</v>
      </c>
      <c r="F56" s="5"/>
      <c r="G56" s="5">
        <v>0</v>
      </c>
      <c r="H56" s="5"/>
      <c r="I56" s="5">
        <f t="shared" si="0"/>
        <v>14437412436</v>
      </c>
      <c r="J56" s="5"/>
      <c r="K56" s="13">
        <v>-2.2457496664487465E-2</v>
      </c>
      <c r="L56" s="5"/>
      <c r="M56" s="5">
        <v>0</v>
      </c>
      <c r="N56" s="5"/>
      <c r="O56" s="5">
        <v>52796404731</v>
      </c>
      <c r="P56" s="5"/>
      <c r="Q56" s="5">
        <v>0</v>
      </c>
      <c r="R56" s="5"/>
      <c r="S56" s="5">
        <f t="shared" si="1"/>
        <v>52796404731</v>
      </c>
      <c r="T56" s="5"/>
      <c r="U56" s="7">
        <f t="shared" si="2"/>
        <v>-7.9434386108544239E-2</v>
      </c>
    </row>
    <row r="57" spans="1:21">
      <c r="A57" s="1" t="s">
        <v>26</v>
      </c>
      <c r="C57" s="5">
        <v>0</v>
      </c>
      <c r="D57" s="5"/>
      <c r="E57" s="5">
        <v>-44940144334</v>
      </c>
      <c r="F57" s="5"/>
      <c r="G57" s="5">
        <v>0</v>
      </c>
      <c r="H57" s="5"/>
      <c r="I57" s="5">
        <f t="shared" si="0"/>
        <v>-44940144334</v>
      </c>
      <c r="J57" s="5"/>
      <c r="K57" s="13">
        <v>6.9904710830717892E-2</v>
      </c>
      <c r="L57" s="5"/>
      <c r="M57" s="5">
        <v>0</v>
      </c>
      <c r="N57" s="5"/>
      <c r="O57" s="5">
        <v>-44940144334</v>
      </c>
      <c r="P57" s="5"/>
      <c r="Q57" s="5">
        <v>0</v>
      </c>
      <c r="R57" s="5"/>
      <c r="S57" s="5">
        <f t="shared" si="1"/>
        <v>-44940144334</v>
      </c>
      <c r="T57" s="5"/>
      <c r="U57" s="7">
        <f t="shared" si="2"/>
        <v>6.7614315690413263E-2</v>
      </c>
    </row>
    <row r="58" spans="1:21">
      <c r="A58" s="1" t="s">
        <v>63</v>
      </c>
      <c r="C58" s="5">
        <v>0</v>
      </c>
      <c r="D58" s="5"/>
      <c r="E58" s="5">
        <v>-16667259013</v>
      </c>
      <c r="F58" s="5"/>
      <c r="G58" s="5">
        <v>0</v>
      </c>
      <c r="H58" s="5"/>
      <c r="I58" s="5">
        <f t="shared" si="0"/>
        <v>-16667259013</v>
      </c>
      <c r="J58" s="5"/>
      <c r="K58" s="13">
        <v>2.5926038710181804E-2</v>
      </c>
      <c r="L58" s="5"/>
      <c r="M58" s="5">
        <v>0</v>
      </c>
      <c r="N58" s="5"/>
      <c r="O58" s="5">
        <v>-34546682320</v>
      </c>
      <c r="P58" s="5"/>
      <c r="Q58" s="5">
        <v>0</v>
      </c>
      <c r="R58" s="5"/>
      <c r="S58" s="5">
        <f t="shared" si="1"/>
        <v>-34546682320</v>
      </c>
      <c r="T58" s="5"/>
      <c r="U58" s="7">
        <f t="shared" si="2"/>
        <v>5.1976919946687475E-2</v>
      </c>
    </row>
    <row r="59" spans="1:21">
      <c r="A59" s="1" t="s">
        <v>22</v>
      </c>
      <c r="C59" s="5">
        <v>0</v>
      </c>
      <c r="D59" s="5"/>
      <c r="E59" s="5">
        <v>-39393687595</v>
      </c>
      <c r="F59" s="5"/>
      <c r="G59" s="5">
        <v>0</v>
      </c>
      <c r="H59" s="5"/>
      <c r="I59" s="5">
        <f t="shared" si="0"/>
        <v>-39393687595</v>
      </c>
      <c r="J59" s="5"/>
      <c r="K59" s="13">
        <v>6.1277158333483364E-2</v>
      </c>
      <c r="L59" s="5"/>
      <c r="M59" s="5">
        <v>0</v>
      </c>
      <c r="N59" s="5"/>
      <c r="O59" s="5">
        <v>-9156976717</v>
      </c>
      <c r="P59" s="5"/>
      <c r="Q59" s="5">
        <v>0</v>
      </c>
      <c r="R59" s="5"/>
      <c r="S59" s="5">
        <f t="shared" si="1"/>
        <v>-9156976717</v>
      </c>
      <c r="T59" s="5"/>
      <c r="U59" s="7">
        <f t="shared" si="2"/>
        <v>1.3777052203292154E-2</v>
      </c>
    </row>
    <row r="60" spans="1:21">
      <c r="A60" s="1" t="s">
        <v>53</v>
      </c>
      <c r="C60" s="5">
        <v>0</v>
      </c>
      <c r="D60" s="5"/>
      <c r="E60" s="5">
        <v>-5629547339</v>
      </c>
      <c r="F60" s="5"/>
      <c r="G60" s="5">
        <v>0</v>
      </c>
      <c r="H60" s="5"/>
      <c r="I60" s="5">
        <f t="shared" si="0"/>
        <v>-5629547339</v>
      </c>
      <c r="J60" s="5"/>
      <c r="K60" s="13">
        <v>8.7568005103824537E-3</v>
      </c>
      <c r="L60" s="5"/>
      <c r="M60" s="5">
        <v>0</v>
      </c>
      <c r="N60" s="5"/>
      <c r="O60" s="5">
        <v>-11156271897</v>
      </c>
      <c r="P60" s="5"/>
      <c r="Q60" s="5">
        <v>0</v>
      </c>
      <c r="R60" s="5"/>
      <c r="S60" s="5">
        <f t="shared" si="1"/>
        <v>-11156271897</v>
      </c>
      <c r="T60" s="5"/>
      <c r="U60" s="7">
        <f t="shared" si="2"/>
        <v>1.6785074929124139E-2</v>
      </c>
    </row>
    <row r="61" spans="1:21">
      <c r="A61" s="1" t="s">
        <v>54</v>
      </c>
      <c r="C61" s="5">
        <v>0</v>
      </c>
      <c r="D61" s="5"/>
      <c r="E61" s="5">
        <v>1361628845</v>
      </c>
      <c r="F61" s="5"/>
      <c r="G61" s="5">
        <v>0</v>
      </c>
      <c r="H61" s="5"/>
      <c r="I61" s="5">
        <f t="shared" si="0"/>
        <v>1361628845</v>
      </c>
      <c r="J61" s="5"/>
      <c r="K61" s="13">
        <v>-2.1180232742408563E-3</v>
      </c>
      <c r="L61" s="5"/>
      <c r="M61" s="5">
        <v>0</v>
      </c>
      <c r="N61" s="5"/>
      <c r="O61" s="5">
        <v>-2746467249</v>
      </c>
      <c r="P61" s="5"/>
      <c r="Q61" s="5">
        <v>0</v>
      </c>
      <c r="R61" s="5"/>
      <c r="S61" s="5">
        <f t="shared" si="1"/>
        <v>-2746467249</v>
      </c>
      <c r="T61" s="5"/>
      <c r="U61" s="7">
        <f t="shared" si="2"/>
        <v>4.1321741698718342E-3</v>
      </c>
    </row>
    <row r="62" spans="1:21">
      <c r="A62" s="1" t="s">
        <v>16</v>
      </c>
      <c r="C62" s="5">
        <v>0</v>
      </c>
      <c r="D62" s="5"/>
      <c r="E62" s="5">
        <v>-65774856888</v>
      </c>
      <c r="F62" s="5"/>
      <c r="G62" s="5">
        <v>0</v>
      </c>
      <c r="H62" s="5"/>
      <c r="I62" s="5">
        <f t="shared" si="0"/>
        <v>-65774856888</v>
      </c>
      <c r="J62" s="5"/>
      <c r="K62" s="13">
        <v>0.10231325285728649</v>
      </c>
      <c r="L62" s="5"/>
      <c r="M62" s="5">
        <v>0</v>
      </c>
      <c r="N62" s="5"/>
      <c r="O62" s="5">
        <v>-129346728139</v>
      </c>
      <c r="P62" s="5"/>
      <c r="Q62" s="5">
        <v>0</v>
      </c>
      <c r="R62" s="5"/>
      <c r="S62" s="5">
        <f t="shared" si="1"/>
        <v>-129346728139</v>
      </c>
      <c r="T62" s="5"/>
      <c r="U62" s="7">
        <f t="shared" si="2"/>
        <v>0.19460753051689136</v>
      </c>
    </row>
    <row r="63" spans="1:21">
      <c r="A63" s="1" t="s">
        <v>46</v>
      </c>
      <c r="C63" s="5">
        <v>0</v>
      </c>
      <c r="D63" s="5"/>
      <c r="E63" s="5">
        <v>-10814424593</v>
      </c>
      <c r="F63" s="5"/>
      <c r="G63" s="5">
        <v>0</v>
      </c>
      <c r="H63" s="5"/>
      <c r="I63" s="5">
        <f t="shared" si="0"/>
        <v>-10814424593</v>
      </c>
      <c r="J63" s="5"/>
      <c r="K63" s="13">
        <v>1.6821913573658104E-2</v>
      </c>
      <c r="L63" s="5"/>
      <c r="M63" s="5">
        <v>0</v>
      </c>
      <c r="N63" s="5"/>
      <c r="O63" s="5">
        <v>-30270652054</v>
      </c>
      <c r="P63" s="5"/>
      <c r="Q63" s="5">
        <v>0</v>
      </c>
      <c r="R63" s="5"/>
      <c r="S63" s="5">
        <f t="shared" si="1"/>
        <v>-30270652054</v>
      </c>
      <c r="T63" s="5"/>
      <c r="U63" s="7">
        <f t="shared" si="2"/>
        <v>4.5543454620935328E-2</v>
      </c>
    </row>
    <row r="64" spans="1:21">
      <c r="A64" s="1" t="s">
        <v>47</v>
      </c>
      <c r="C64" s="5">
        <v>0</v>
      </c>
      <c r="D64" s="5"/>
      <c r="E64" s="5">
        <v>-446240694</v>
      </c>
      <c r="F64" s="5"/>
      <c r="G64" s="5">
        <v>0</v>
      </c>
      <c r="H64" s="5"/>
      <c r="I64" s="5">
        <f t="shared" si="0"/>
        <v>-446240694</v>
      </c>
      <c r="J64" s="5"/>
      <c r="K64" s="13">
        <v>6.9413054046131377E-4</v>
      </c>
      <c r="L64" s="5"/>
      <c r="M64" s="5">
        <v>0</v>
      </c>
      <c r="N64" s="5"/>
      <c r="O64" s="5">
        <v>1079792300</v>
      </c>
      <c r="P64" s="5"/>
      <c r="Q64" s="5">
        <v>0</v>
      </c>
      <c r="R64" s="5"/>
      <c r="S64" s="5">
        <f t="shared" si="1"/>
        <v>1079792300</v>
      </c>
      <c r="T64" s="5"/>
      <c r="U64" s="7">
        <f t="shared" si="2"/>
        <v>-1.6245924114008973E-3</v>
      </c>
    </row>
    <row r="65" spans="1:21">
      <c r="A65" s="1" t="s">
        <v>67</v>
      </c>
      <c r="C65" s="5">
        <v>0</v>
      </c>
      <c r="D65" s="5"/>
      <c r="E65" s="5">
        <v>-316042690</v>
      </c>
      <c r="F65" s="5"/>
      <c r="G65" s="5">
        <v>0</v>
      </c>
      <c r="H65" s="5"/>
      <c r="I65" s="5">
        <f t="shared" si="0"/>
        <v>-316042690</v>
      </c>
      <c r="J65" s="5"/>
      <c r="K65" s="13">
        <v>4.9160662881755793E-4</v>
      </c>
      <c r="L65" s="5"/>
      <c r="M65" s="5">
        <v>0</v>
      </c>
      <c r="N65" s="5"/>
      <c r="O65" s="5">
        <v>-37247888</v>
      </c>
      <c r="P65" s="5"/>
      <c r="Q65" s="5">
        <v>0</v>
      </c>
      <c r="R65" s="5"/>
      <c r="S65" s="5">
        <f>M65+O65+Q65</f>
        <v>-37247888</v>
      </c>
      <c r="T65" s="5"/>
      <c r="U65" s="7">
        <f t="shared" si="2"/>
        <v>5.6040996204094571E-5</v>
      </c>
    </row>
    <row r="66" spans="1:21">
      <c r="A66" s="1" t="s">
        <v>56</v>
      </c>
      <c r="C66" s="5">
        <v>0</v>
      </c>
      <c r="D66" s="5"/>
      <c r="E66" s="5">
        <v>-17191687029</v>
      </c>
      <c r="F66" s="5"/>
      <c r="G66" s="5">
        <v>0</v>
      </c>
      <c r="H66" s="5"/>
      <c r="I66" s="5">
        <f t="shared" si="0"/>
        <v>-17191687029</v>
      </c>
      <c r="J66" s="5"/>
      <c r="K66" s="13">
        <v>2.6741790180349459E-2</v>
      </c>
      <c r="L66" s="5"/>
      <c r="M66" s="5">
        <v>0</v>
      </c>
      <c r="N66" s="5"/>
      <c r="O66" s="5">
        <v>-30411052435</v>
      </c>
      <c r="P66" s="5"/>
      <c r="Q66" s="5">
        <v>0</v>
      </c>
      <c r="R66" s="5"/>
      <c r="S66" s="5">
        <f>M66+O66+Q66</f>
        <v>-30411052435</v>
      </c>
      <c r="T66" s="5"/>
      <c r="U66" s="7">
        <f t="shared" si="2"/>
        <v>4.575469283177494E-2</v>
      </c>
    </row>
    <row r="67" spans="1:21">
      <c r="A67" s="1" t="s">
        <v>15</v>
      </c>
      <c r="C67" s="5">
        <v>0</v>
      </c>
      <c r="D67" s="5"/>
      <c r="E67" s="5">
        <v>-14051121014</v>
      </c>
      <c r="F67" s="5"/>
      <c r="G67" s="5">
        <v>0</v>
      </c>
      <c r="H67" s="5"/>
      <c r="I67" s="5">
        <f t="shared" si="0"/>
        <v>-14051121014</v>
      </c>
      <c r="J67" s="5"/>
      <c r="K67" s="13">
        <v>2.1856617638585742E-2</v>
      </c>
      <c r="L67" s="5"/>
      <c r="M67" s="5">
        <v>0</v>
      </c>
      <c r="N67" s="5"/>
      <c r="O67" s="5">
        <v>-101368801611</v>
      </c>
      <c r="P67" s="5"/>
      <c r="Q67" s="5">
        <v>0</v>
      </c>
      <c r="R67" s="5"/>
      <c r="S67" s="5">
        <f t="shared" si="1"/>
        <v>-101368801611</v>
      </c>
      <c r="T67" s="5"/>
      <c r="U67" s="7">
        <f t="shared" si="2"/>
        <v>0.15251357677771332</v>
      </c>
    </row>
    <row r="68" spans="1:21" ht="24.75" thickBot="1">
      <c r="C68" s="6">
        <f>SUM(C8:C67)</f>
        <v>0</v>
      </c>
      <c r="D68" s="5"/>
      <c r="E68" s="6">
        <f>SUM(E8:E67)</f>
        <v>-541849570827</v>
      </c>
      <c r="F68" s="5"/>
      <c r="G68" s="6">
        <f>SUM(G8:G67)</f>
        <v>-101027623012</v>
      </c>
      <c r="H68" s="5"/>
      <c r="I68" s="6">
        <f>SUM(I8:I67)</f>
        <v>-642877193839</v>
      </c>
      <c r="J68" s="5"/>
      <c r="K68" s="8">
        <f>SUM(K8:K67)</f>
        <v>1</v>
      </c>
      <c r="L68" s="5"/>
      <c r="M68" s="6">
        <f>SUM(M8:M67)</f>
        <v>14804655232</v>
      </c>
      <c r="N68" s="5"/>
      <c r="O68" s="6">
        <f>SUM(O8:O67)</f>
        <v>-383994813622</v>
      </c>
      <c r="P68" s="5"/>
      <c r="Q68" s="6">
        <f>SUM(Q8:Q67)</f>
        <v>-295464121922</v>
      </c>
      <c r="R68" s="5"/>
      <c r="S68" s="6">
        <f>SUM(S8:S67)</f>
        <v>-664654280312</v>
      </c>
      <c r="T68" s="5"/>
      <c r="U68" s="8">
        <f>SUM(U8:U67)</f>
        <v>1</v>
      </c>
    </row>
    <row r="69" spans="1:21" ht="24.75" thickTop="1"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</row>
  </sheetData>
  <mergeCells count="16">
    <mergeCell ref="A4:U4"/>
    <mergeCell ref="A3:U3"/>
    <mergeCell ref="A2:U2"/>
    <mergeCell ref="A6:A7"/>
    <mergeCell ref="C7"/>
    <mergeCell ref="E7"/>
    <mergeCell ref="G7"/>
    <mergeCell ref="I7"/>
    <mergeCell ref="S7"/>
    <mergeCell ref="U7"/>
    <mergeCell ref="M6:U6"/>
    <mergeCell ref="K7"/>
    <mergeCell ref="C6:K6"/>
    <mergeCell ref="M7"/>
    <mergeCell ref="O7"/>
    <mergeCell ref="Q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28"/>
  <sheetViews>
    <sheetView rightToLeft="1" workbookViewId="0">
      <selection activeCell="K27" sqref="K27:O27"/>
    </sheetView>
  </sheetViews>
  <sheetFormatPr defaultRowHeight="24"/>
  <cols>
    <col min="1" max="1" width="30.85546875" style="1" bestFit="1" customWidth="1"/>
    <col min="2" max="2" width="1" style="1" customWidth="1"/>
    <col min="3" max="3" width="18.14062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5.5703125" style="1" bestFit="1" customWidth="1"/>
    <col min="8" max="8" width="1" style="1" customWidth="1"/>
    <col min="9" max="9" width="16.7109375" style="1" bestFit="1" customWidth="1"/>
    <col min="10" max="10" width="1" style="1" customWidth="1"/>
    <col min="11" max="11" width="18.140625" style="1" bestFit="1" customWidth="1"/>
    <col min="12" max="12" width="1" style="1" customWidth="1"/>
    <col min="13" max="13" width="19.42578125" style="1" bestFit="1" customWidth="1"/>
    <col min="14" max="14" width="1" style="1" customWidth="1"/>
    <col min="15" max="15" width="16.7109375" style="1" bestFit="1" customWidth="1"/>
    <col min="16" max="16" width="1" style="1" customWidth="1"/>
    <col min="17" max="17" width="16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24.75">
      <c r="A3" s="16" t="s">
        <v>147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7" ht="24.7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6" spans="1:17" ht="24.75">
      <c r="A6" s="17" t="s">
        <v>151</v>
      </c>
      <c r="C6" s="18" t="s">
        <v>149</v>
      </c>
      <c r="D6" s="18" t="s">
        <v>149</v>
      </c>
      <c r="E6" s="18" t="s">
        <v>149</v>
      </c>
      <c r="F6" s="18" t="s">
        <v>149</v>
      </c>
      <c r="G6" s="18" t="s">
        <v>149</v>
      </c>
      <c r="H6" s="18" t="s">
        <v>149</v>
      </c>
      <c r="I6" s="18" t="s">
        <v>149</v>
      </c>
      <c r="K6" s="18" t="s">
        <v>150</v>
      </c>
      <c r="L6" s="18" t="s">
        <v>150</v>
      </c>
      <c r="M6" s="18" t="s">
        <v>150</v>
      </c>
      <c r="N6" s="18" t="s">
        <v>150</v>
      </c>
      <c r="O6" s="18" t="s">
        <v>150</v>
      </c>
      <c r="P6" s="18" t="s">
        <v>150</v>
      </c>
      <c r="Q6" s="18" t="s">
        <v>150</v>
      </c>
    </row>
    <row r="7" spans="1:17" ht="24.75">
      <c r="A7" s="18" t="s">
        <v>151</v>
      </c>
      <c r="C7" s="18" t="s">
        <v>182</v>
      </c>
      <c r="E7" s="18" t="s">
        <v>179</v>
      </c>
      <c r="G7" s="18" t="s">
        <v>180</v>
      </c>
      <c r="I7" s="18" t="s">
        <v>183</v>
      </c>
      <c r="K7" s="18" t="s">
        <v>182</v>
      </c>
      <c r="M7" s="18" t="s">
        <v>179</v>
      </c>
      <c r="O7" s="18" t="s">
        <v>180</v>
      </c>
      <c r="Q7" s="18" t="s">
        <v>183</v>
      </c>
    </row>
    <row r="8" spans="1:17">
      <c r="A8" s="1" t="s">
        <v>122</v>
      </c>
      <c r="C8" s="5">
        <v>0</v>
      </c>
      <c r="D8" s="5"/>
      <c r="E8" s="5">
        <v>-3512187285</v>
      </c>
      <c r="F8" s="5"/>
      <c r="G8" s="5">
        <v>4826326634</v>
      </c>
      <c r="H8" s="5"/>
      <c r="I8" s="5">
        <f>C8+E8+G8</f>
        <v>1314139349</v>
      </c>
      <c r="J8" s="5"/>
      <c r="K8" s="5">
        <v>0</v>
      </c>
      <c r="L8" s="5"/>
      <c r="M8" s="5">
        <v>0</v>
      </c>
      <c r="N8" s="5"/>
      <c r="O8" s="5">
        <v>4826326634</v>
      </c>
      <c r="P8" s="5"/>
      <c r="Q8" s="5">
        <f>K8+M8+O8</f>
        <v>4826326634</v>
      </c>
    </row>
    <row r="9" spans="1:17">
      <c r="A9" s="1" t="s">
        <v>125</v>
      </c>
      <c r="C9" s="5">
        <v>1018767123</v>
      </c>
      <c r="D9" s="5"/>
      <c r="E9" s="5">
        <v>-3999275000</v>
      </c>
      <c r="F9" s="5"/>
      <c r="G9" s="5">
        <v>4035525000</v>
      </c>
      <c r="H9" s="5"/>
      <c r="I9" s="5">
        <f t="shared" ref="I9:I26" si="0">C9+E9+G9</f>
        <v>1055017123</v>
      </c>
      <c r="J9" s="5"/>
      <c r="K9" s="5">
        <v>5964657534</v>
      </c>
      <c r="L9" s="5"/>
      <c r="M9" s="5">
        <v>0</v>
      </c>
      <c r="N9" s="5"/>
      <c r="O9" s="5">
        <v>4035525000</v>
      </c>
      <c r="P9" s="5"/>
      <c r="Q9" s="5">
        <f t="shared" ref="Q9:Q26" si="1">K9+M9+O9</f>
        <v>10000182534</v>
      </c>
    </row>
    <row r="10" spans="1:17">
      <c r="A10" s="1" t="s">
        <v>174</v>
      </c>
      <c r="C10" s="5">
        <v>0</v>
      </c>
      <c r="D10" s="5"/>
      <c r="E10" s="5">
        <v>0</v>
      </c>
      <c r="F10" s="5"/>
      <c r="G10" s="5">
        <v>0</v>
      </c>
      <c r="H10" s="5"/>
      <c r="I10" s="5">
        <f t="shared" si="0"/>
        <v>0</v>
      </c>
      <c r="J10" s="5"/>
      <c r="K10" s="5">
        <v>0</v>
      </c>
      <c r="L10" s="5"/>
      <c r="M10" s="5">
        <v>0</v>
      </c>
      <c r="N10" s="5"/>
      <c r="O10" s="5">
        <v>2178589754</v>
      </c>
      <c r="P10" s="5"/>
      <c r="Q10" s="5">
        <f t="shared" si="1"/>
        <v>2178589754</v>
      </c>
    </row>
    <row r="11" spans="1:17">
      <c r="A11" s="1" t="s">
        <v>175</v>
      </c>
      <c r="C11" s="5">
        <v>0</v>
      </c>
      <c r="D11" s="5"/>
      <c r="E11" s="5">
        <v>0</v>
      </c>
      <c r="F11" s="5"/>
      <c r="G11" s="5">
        <v>0</v>
      </c>
      <c r="H11" s="5"/>
      <c r="I11" s="5">
        <f t="shared" si="0"/>
        <v>0</v>
      </c>
      <c r="J11" s="5"/>
      <c r="K11" s="5">
        <v>0</v>
      </c>
      <c r="L11" s="5"/>
      <c r="M11" s="5">
        <v>0</v>
      </c>
      <c r="N11" s="5"/>
      <c r="O11" s="5">
        <v>2806923230</v>
      </c>
      <c r="P11" s="5"/>
      <c r="Q11" s="5">
        <f t="shared" si="1"/>
        <v>2806923230</v>
      </c>
    </row>
    <row r="12" spans="1:17">
      <c r="A12" s="1" t="s">
        <v>176</v>
      </c>
      <c r="C12" s="5">
        <v>0</v>
      </c>
      <c r="D12" s="5"/>
      <c r="E12" s="5">
        <v>0</v>
      </c>
      <c r="F12" s="5"/>
      <c r="G12" s="5">
        <v>0</v>
      </c>
      <c r="H12" s="5"/>
      <c r="I12" s="5">
        <f t="shared" si="0"/>
        <v>0</v>
      </c>
      <c r="J12" s="5"/>
      <c r="K12" s="5">
        <v>0</v>
      </c>
      <c r="L12" s="5"/>
      <c r="M12" s="5">
        <v>0</v>
      </c>
      <c r="N12" s="5"/>
      <c r="O12" s="5">
        <v>693994860</v>
      </c>
      <c r="P12" s="5"/>
      <c r="Q12" s="5">
        <f t="shared" si="1"/>
        <v>693994860</v>
      </c>
    </row>
    <row r="13" spans="1:17">
      <c r="A13" s="1" t="s">
        <v>177</v>
      </c>
      <c r="C13" s="5">
        <v>0</v>
      </c>
      <c r="D13" s="5"/>
      <c r="E13" s="5">
        <v>0</v>
      </c>
      <c r="F13" s="5"/>
      <c r="G13" s="5">
        <v>0</v>
      </c>
      <c r="H13" s="5"/>
      <c r="I13" s="5">
        <f t="shared" si="0"/>
        <v>0</v>
      </c>
      <c r="J13" s="5"/>
      <c r="K13" s="5">
        <v>0</v>
      </c>
      <c r="L13" s="5"/>
      <c r="M13" s="5">
        <v>0</v>
      </c>
      <c r="N13" s="5"/>
      <c r="O13" s="5">
        <v>1084168970</v>
      </c>
      <c r="P13" s="5"/>
      <c r="Q13" s="5">
        <f t="shared" si="1"/>
        <v>1084168970</v>
      </c>
    </row>
    <row r="14" spans="1:17">
      <c r="A14" s="1" t="s">
        <v>128</v>
      </c>
      <c r="C14" s="5">
        <v>2500702942</v>
      </c>
      <c r="D14" s="5"/>
      <c r="E14" s="5">
        <v>-7105311928</v>
      </c>
      <c r="F14" s="5"/>
      <c r="G14" s="5">
        <v>0</v>
      </c>
      <c r="H14" s="5"/>
      <c r="I14" s="5">
        <f t="shared" si="0"/>
        <v>-4604608986</v>
      </c>
      <c r="J14" s="5"/>
      <c r="K14" s="5">
        <v>8027727422</v>
      </c>
      <c r="L14" s="5"/>
      <c r="M14" s="5">
        <v>-2326178303</v>
      </c>
      <c r="N14" s="5"/>
      <c r="O14" s="5">
        <v>0</v>
      </c>
      <c r="P14" s="5"/>
      <c r="Q14" s="5">
        <f t="shared" si="1"/>
        <v>5701549119</v>
      </c>
    </row>
    <row r="15" spans="1:17">
      <c r="A15" s="1" t="s">
        <v>98</v>
      </c>
      <c r="C15" s="5">
        <v>0</v>
      </c>
      <c r="D15" s="5"/>
      <c r="E15" s="5">
        <v>455106408</v>
      </c>
      <c r="F15" s="5"/>
      <c r="G15" s="5">
        <v>0</v>
      </c>
      <c r="H15" s="5"/>
      <c r="I15" s="5">
        <f t="shared" si="0"/>
        <v>455106408</v>
      </c>
      <c r="J15" s="5"/>
      <c r="K15" s="5">
        <v>0</v>
      </c>
      <c r="L15" s="5"/>
      <c r="M15" s="5">
        <v>1102207020</v>
      </c>
      <c r="N15" s="5"/>
      <c r="O15" s="5">
        <v>0</v>
      </c>
      <c r="P15" s="5"/>
      <c r="Q15" s="5">
        <f t="shared" si="1"/>
        <v>1102207020</v>
      </c>
    </row>
    <row r="16" spans="1:17">
      <c r="A16" s="1" t="s">
        <v>89</v>
      </c>
      <c r="C16" s="5">
        <v>0</v>
      </c>
      <c r="D16" s="5"/>
      <c r="E16" s="5">
        <v>320561887</v>
      </c>
      <c r="F16" s="5"/>
      <c r="G16" s="5">
        <v>0</v>
      </c>
      <c r="H16" s="5"/>
      <c r="I16" s="5">
        <f t="shared" si="0"/>
        <v>320561887</v>
      </c>
      <c r="J16" s="5"/>
      <c r="K16" s="5">
        <v>0</v>
      </c>
      <c r="L16" s="5"/>
      <c r="M16" s="5">
        <v>919673279</v>
      </c>
      <c r="N16" s="5"/>
      <c r="O16" s="5">
        <v>0</v>
      </c>
      <c r="P16" s="5"/>
      <c r="Q16" s="5">
        <f t="shared" si="1"/>
        <v>919673279</v>
      </c>
    </row>
    <row r="17" spans="1:17">
      <c r="A17" s="1" t="s">
        <v>101</v>
      </c>
      <c r="C17" s="5">
        <v>0</v>
      </c>
      <c r="D17" s="5"/>
      <c r="E17" s="5">
        <v>107745915</v>
      </c>
      <c r="F17" s="5"/>
      <c r="G17" s="5">
        <v>0</v>
      </c>
      <c r="H17" s="5"/>
      <c r="I17" s="5">
        <f t="shared" si="0"/>
        <v>107745915</v>
      </c>
      <c r="J17" s="5"/>
      <c r="K17" s="5">
        <v>0</v>
      </c>
      <c r="L17" s="5"/>
      <c r="M17" s="5">
        <v>250018742</v>
      </c>
      <c r="N17" s="5"/>
      <c r="O17" s="5">
        <v>0</v>
      </c>
      <c r="P17" s="5"/>
      <c r="Q17" s="5">
        <f t="shared" si="1"/>
        <v>250018742</v>
      </c>
    </row>
    <row r="18" spans="1:17">
      <c r="A18" s="1" t="s">
        <v>95</v>
      </c>
      <c r="C18" s="5">
        <v>0</v>
      </c>
      <c r="D18" s="5"/>
      <c r="E18" s="5">
        <v>1184360454</v>
      </c>
      <c r="F18" s="5"/>
      <c r="G18" s="5">
        <v>0</v>
      </c>
      <c r="H18" s="5"/>
      <c r="I18" s="5">
        <f t="shared" si="0"/>
        <v>1184360454</v>
      </c>
      <c r="J18" s="5"/>
      <c r="K18" s="5">
        <v>0</v>
      </c>
      <c r="L18" s="5"/>
      <c r="M18" s="5">
        <v>3283888171</v>
      </c>
      <c r="N18" s="5"/>
      <c r="O18" s="5">
        <v>0</v>
      </c>
      <c r="P18" s="5"/>
      <c r="Q18" s="5">
        <f t="shared" si="1"/>
        <v>3283888171</v>
      </c>
    </row>
    <row r="19" spans="1:17">
      <c r="A19" s="1" t="s">
        <v>92</v>
      </c>
      <c r="C19" s="5">
        <v>0</v>
      </c>
      <c r="D19" s="5"/>
      <c r="E19" s="5">
        <v>2346514273</v>
      </c>
      <c r="F19" s="5"/>
      <c r="G19" s="5">
        <v>0</v>
      </c>
      <c r="H19" s="5"/>
      <c r="I19" s="5">
        <f t="shared" si="0"/>
        <v>2346514273</v>
      </c>
      <c r="J19" s="5"/>
      <c r="K19" s="5">
        <v>0</v>
      </c>
      <c r="L19" s="5"/>
      <c r="M19" s="5">
        <v>6640781852</v>
      </c>
      <c r="N19" s="5"/>
      <c r="O19" s="5">
        <v>0</v>
      </c>
      <c r="P19" s="5"/>
      <c r="Q19" s="5">
        <f t="shared" si="1"/>
        <v>6640781852</v>
      </c>
    </row>
    <row r="20" spans="1:17">
      <c r="A20" s="1" t="s">
        <v>85</v>
      </c>
      <c r="C20" s="5">
        <v>0</v>
      </c>
      <c r="D20" s="5"/>
      <c r="E20" s="5">
        <v>2444674770</v>
      </c>
      <c r="F20" s="5"/>
      <c r="G20" s="5">
        <v>0</v>
      </c>
      <c r="H20" s="5"/>
      <c r="I20" s="5">
        <f t="shared" si="0"/>
        <v>2444674770</v>
      </c>
      <c r="J20" s="5"/>
      <c r="K20" s="5">
        <v>0</v>
      </c>
      <c r="L20" s="5"/>
      <c r="M20" s="5">
        <v>5401296586</v>
      </c>
      <c r="N20" s="5"/>
      <c r="O20" s="5">
        <v>0</v>
      </c>
      <c r="P20" s="5"/>
      <c r="Q20" s="5">
        <f t="shared" si="1"/>
        <v>5401296586</v>
      </c>
    </row>
    <row r="21" spans="1:17">
      <c r="A21" s="1" t="s">
        <v>104</v>
      </c>
      <c r="C21" s="5">
        <v>0</v>
      </c>
      <c r="D21" s="5"/>
      <c r="E21" s="5">
        <v>236477131</v>
      </c>
      <c r="F21" s="5"/>
      <c r="G21" s="5">
        <v>0</v>
      </c>
      <c r="H21" s="5"/>
      <c r="I21" s="5">
        <f t="shared" si="0"/>
        <v>236477131</v>
      </c>
      <c r="J21" s="5"/>
      <c r="K21" s="5">
        <v>0</v>
      </c>
      <c r="L21" s="5"/>
      <c r="M21" s="5">
        <v>409242274</v>
      </c>
      <c r="N21" s="5"/>
      <c r="O21" s="5">
        <v>0</v>
      </c>
      <c r="P21" s="5"/>
      <c r="Q21" s="5">
        <f t="shared" si="1"/>
        <v>409242274</v>
      </c>
    </row>
    <row r="22" spans="1:17">
      <c r="A22" s="1" t="s">
        <v>107</v>
      </c>
      <c r="C22" s="5">
        <v>0</v>
      </c>
      <c r="D22" s="5"/>
      <c r="E22" s="5">
        <v>1194870641</v>
      </c>
      <c r="F22" s="5"/>
      <c r="G22" s="5">
        <v>0</v>
      </c>
      <c r="H22" s="5"/>
      <c r="I22" s="5">
        <f t="shared" si="0"/>
        <v>1194870641</v>
      </c>
      <c r="J22" s="5"/>
      <c r="K22" s="5">
        <v>0</v>
      </c>
      <c r="L22" s="5"/>
      <c r="M22" s="5">
        <v>1390807469</v>
      </c>
      <c r="N22" s="5"/>
      <c r="O22" s="5">
        <v>0</v>
      </c>
      <c r="P22" s="5"/>
      <c r="Q22" s="5">
        <f t="shared" si="1"/>
        <v>1390807469</v>
      </c>
    </row>
    <row r="23" spans="1:17">
      <c r="A23" s="1" t="s">
        <v>110</v>
      </c>
      <c r="C23" s="5">
        <v>0</v>
      </c>
      <c r="D23" s="5"/>
      <c r="E23" s="5">
        <v>1089717677</v>
      </c>
      <c r="F23" s="5"/>
      <c r="G23" s="5">
        <v>0</v>
      </c>
      <c r="H23" s="5"/>
      <c r="I23" s="5">
        <f t="shared" si="0"/>
        <v>1089717677</v>
      </c>
      <c r="J23" s="5"/>
      <c r="K23" s="5">
        <v>0</v>
      </c>
      <c r="L23" s="5"/>
      <c r="M23" s="5">
        <v>1730465627</v>
      </c>
      <c r="N23" s="5"/>
      <c r="O23" s="5">
        <v>0</v>
      </c>
      <c r="P23" s="5"/>
      <c r="Q23" s="5">
        <f t="shared" si="1"/>
        <v>1730465627</v>
      </c>
    </row>
    <row r="24" spans="1:17">
      <c r="A24" s="1" t="s">
        <v>113</v>
      </c>
      <c r="C24" s="5">
        <v>0</v>
      </c>
      <c r="D24" s="5"/>
      <c r="E24" s="5">
        <v>2003749930</v>
      </c>
      <c r="F24" s="5"/>
      <c r="G24" s="5">
        <v>0</v>
      </c>
      <c r="H24" s="5"/>
      <c r="I24" s="5">
        <f t="shared" si="0"/>
        <v>2003749930</v>
      </c>
      <c r="J24" s="5"/>
      <c r="K24" s="5">
        <v>0</v>
      </c>
      <c r="L24" s="5"/>
      <c r="M24" s="5">
        <v>3105452778</v>
      </c>
      <c r="N24" s="5"/>
      <c r="O24" s="5">
        <v>0</v>
      </c>
      <c r="P24" s="5"/>
      <c r="Q24" s="5">
        <f t="shared" si="1"/>
        <v>3105452778</v>
      </c>
    </row>
    <row r="25" spans="1:17">
      <c r="A25" s="1" t="s">
        <v>116</v>
      </c>
      <c r="C25" s="5">
        <v>0</v>
      </c>
      <c r="D25" s="5"/>
      <c r="E25" s="5">
        <v>214113557</v>
      </c>
      <c r="F25" s="5"/>
      <c r="G25" s="5">
        <v>0</v>
      </c>
      <c r="H25" s="5"/>
      <c r="I25" s="5">
        <f t="shared" si="0"/>
        <v>214113557</v>
      </c>
      <c r="J25" s="5"/>
      <c r="K25" s="5">
        <v>0</v>
      </c>
      <c r="L25" s="5"/>
      <c r="M25" s="5">
        <v>329071578</v>
      </c>
      <c r="N25" s="5"/>
      <c r="O25" s="5">
        <v>0</v>
      </c>
      <c r="P25" s="5"/>
      <c r="Q25" s="5">
        <f t="shared" si="1"/>
        <v>329071578</v>
      </c>
    </row>
    <row r="26" spans="1:17">
      <c r="A26" s="1" t="s">
        <v>119</v>
      </c>
      <c r="C26" s="5">
        <v>0</v>
      </c>
      <c r="D26" s="5"/>
      <c r="E26" s="5">
        <v>649802228</v>
      </c>
      <c r="F26" s="5"/>
      <c r="G26" s="5">
        <v>0</v>
      </c>
      <c r="H26" s="5"/>
      <c r="I26" s="5">
        <f t="shared" si="0"/>
        <v>649802228</v>
      </c>
      <c r="J26" s="5"/>
      <c r="K26" s="5">
        <v>0</v>
      </c>
      <c r="L26" s="5"/>
      <c r="M26" s="5">
        <v>779487418</v>
      </c>
      <c r="N26" s="5"/>
      <c r="O26" s="5">
        <v>0</v>
      </c>
      <c r="P26" s="5"/>
      <c r="Q26" s="5">
        <f t="shared" si="1"/>
        <v>779487418</v>
      </c>
    </row>
    <row r="27" spans="1:17" ht="24.75" thickBot="1">
      <c r="C27" s="6">
        <f>SUM(C8:C26)</f>
        <v>3519470065</v>
      </c>
      <c r="D27" s="5"/>
      <c r="E27" s="6">
        <f>SUM(E8:E26)</f>
        <v>-2369079342</v>
      </c>
      <c r="F27" s="5"/>
      <c r="G27" s="6">
        <f>SUM(G8:G26)</f>
        <v>8861851634</v>
      </c>
      <c r="H27" s="5"/>
      <c r="I27" s="6">
        <f>SUM(I8:I26)</f>
        <v>10012242357</v>
      </c>
      <c r="J27" s="5"/>
      <c r="K27" s="6">
        <f>SUM(K8:K26)</f>
        <v>13992384956</v>
      </c>
      <c r="L27" s="5"/>
      <c r="M27" s="6">
        <f>SUM(M8:M26)</f>
        <v>23016214491</v>
      </c>
      <c r="N27" s="5"/>
      <c r="O27" s="6">
        <f>SUM(O8:O26)</f>
        <v>15625528448</v>
      </c>
      <c r="P27" s="5"/>
      <c r="Q27" s="6">
        <f>SUM(Q8:Q26)</f>
        <v>52634127895</v>
      </c>
    </row>
    <row r="28" spans="1:17" ht="24.75" thickTop="1">
      <c r="C28" s="4"/>
      <c r="E28" s="4"/>
      <c r="G28" s="4"/>
      <c r="K28" s="4"/>
      <c r="M28" s="4"/>
      <c r="O28" s="4"/>
    </row>
  </sheetData>
  <mergeCells count="14"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1"/>
  <sheetViews>
    <sheetView rightToLeft="1" workbookViewId="0">
      <selection activeCell="E14" sqref="E14"/>
    </sheetView>
  </sheetViews>
  <sheetFormatPr defaultRowHeight="24"/>
  <cols>
    <col min="1" max="1" width="32.4257812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24.75">
      <c r="A3" s="16" t="s">
        <v>147</v>
      </c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ht="24.7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6" spans="1:11" ht="24.75">
      <c r="A6" s="18" t="s">
        <v>184</v>
      </c>
      <c r="B6" s="18" t="s">
        <v>184</v>
      </c>
      <c r="C6" s="18" t="s">
        <v>184</v>
      </c>
      <c r="E6" s="18" t="s">
        <v>149</v>
      </c>
      <c r="F6" s="18" t="s">
        <v>149</v>
      </c>
      <c r="G6" s="18" t="s">
        <v>149</v>
      </c>
      <c r="I6" s="18" t="s">
        <v>150</v>
      </c>
      <c r="J6" s="18" t="s">
        <v>150</v>
      </c>
      <c r="K6" s="18" t="s">
        <v>150</v>
      </c>
    </row>
    <row r="7" spans="1:11" ht="24.75">
      <c r="A7" s="19" t="s">
        <v>185</v>
      </c>
      <c r="C7" s="19" t="s">
        <v>134</v>
      </c>
      <c r="E7" s="19" t="s">
        <v>186</v>
      </c>
      <c r="G7" s="19" t="s">
        <v>187</v>
      </c>
      <c r="I7" s="19" t="s">
        <v>186</v>
      </c>
      <c r="K7" s="19" t="s">
        <v>187</v>
      </c>
    </row>
    <row r="8" spans="1:11">
      <c r="A8" s="1" t="s">
        <v>140</v>
      </c>
      <c r="C8" s="3" t="s">
        <v>141</v>
      </c>
      <c r="D8" s="3"/>
      <c r="E8" s="9">
        <v>1776947263</v>
      </c>
      <c r="F8" s="3"/>
      <c r="G8" s="7">
        <f>E8/$E$10</f>
        <v>0.81111425655065772</v>
      </c>
      <c r="H8" s="3"/>
      <c r="I8" s="9">
        <v>9290733957</v>
      </c>
      <c r="J8" s="3"/>
      <c r="K8" s="7">
        <f>I8/$I$10</f>
        <v>0.91549950869047603</v>
      </c>
    </row>
    <row r="9" spans="1:11">
      <c r="A9" s="1" t="s">
        <v>144</v>
      </c>
      <c r="C9" s="3" t="s">
        <v>145</v>
      </c>
      <c r="D9" s="3"/>
      <c r="E9" s="9">
        <v>413801141</v>
      </c>
      <c r="F9" s="3"/>
      <c r="G9" s="7">
        <f>E9/$E$10</f>
        <v>0.18888574344934225</v>
      </c>
      <c r="H9" s="3"/>
      <c r="I9" s="9">
        <v>857533594</v>
      </c>
      <c r="J9" s="3"/>
      <c r="K9" s="7">
        <f>I9/$I$10</f>
        <v>8.4500491309524015E-2</v>
      </c>
    </row>
    <row r="10" spans="1:11" ht="24.75" thickBot="1">
      <c r="C10" s="3"/>
      <c r="D10" s="3"/>
      <c r="E10" s="11">
        <f>SUM(E8:E9)</f>
        <v>2190748404</v>
      </c>
      <c r="F10" s="3"/>
      <c r="G10" s="8">
        <f>SUM(G8:G9)</f>
        <v>1</v>
      </c>
      <c r="H10" s="3"/>
      <c r="I10" s="11">
        <f>SUM(I8:I9)</f>
        <v>10148267551</v>
      </c>
      <c r="J10" s="3"/>
      <c r="K10" s="8">
        <f>SUM(K8:K9)</f>
        <v>1</v>
      </c>
    </row>
    <row r="11" spans="1:11" ht="24.75" thickTop="1">
      <c r="C11" s="3"/>
      <c r="D11" s="3"/>
      <c r="E11" s="9"/>
      <c r="F11" s="3"/>
      <c r="G11" s="3"/>
      <c r="H11" s="3"/>
      <c r="I11" s="9"/>
      <c r="J11" s="3"/>
      <c r="K11" s="3"/>
    </row>
  </sheetData>
  <mergeCells count="12">
    <mergeCell ref="A4:K4"/>
    <mergeCell ref="A3:K3"/>
    <mergeCell ref="A2:K2"/>
    <mergeCell ref="A7"/>
    <mergeCell ref="C7"/>
    <mergeCell ref="A6:C6"/>
    <mergeCell ref="E7"/>
    <mergeCell ref="G7"/>
    <mergeCell ref="E6:G6"/>
    <mergeCell ref="I7"/>
    <mergeCell ref="K7"/>
    <mergeCell ref="I6:K6"/>
  </mergeCells>
  <pageMargins left="0.7" right="0.7" top="0.75" bottom="0.75" header="0.3" footer="0.3"/>
  <ignoredErrors>
    <ignoredError sqref="C8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J9" sqref="J9"/>
    </sheetView>
  </sheetViews>
  <sheetFormatPr defaultRowHeight="24"/>
  <cols>
    <col min="1" max="1" width="28.28515625" style="1" bestFit="1" customWidth="1"/>
    <col min="2" max="2" width="1" style="1" customWidth="1"/>
    <col min="3" max="3" width="14.28515625" style="1" bestFit="1" customWidth="1"/>
    <col min="4" max="4" width="1" style="1" customWidth="1"/>
    <col min="5" max="5" width="20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.75">
      <c r="A2" s="16" t="s">
        <v>0</v>
      </c>
      <c r="B2" s="16"/>
      <c r="C2" s="16"/>
      <c r="D2" s="16"/>
      <c r="E2" s="16"/>
    </row>
    <row r="3" spans="1:5" ht="24.75">
      <c r="A3" s="16" t="s">
        <v>147</v>
      </c>
      <c r="B3" s="16"/>
      <c r="C3" s="16"/>
      <c r="D3" s="16"/>
      <c r="E3" s="16"/>
    </row>
    <row r="4" spans="1:5" ht="24.75">
      <c r="A4" s="16" t="s">
        <v>2</v>
      </c>
      <c r="B4" s="16"/>
      <c r="C4" s="16"/>
      <c r="D4" s="16"/>
      <c r="E4" s="16"/>
    </row>
    <row r="5" spans="1:5" ht="24.75">
      <c r="E5" s="15" t="s">
        <v>196</v>
      </c>
    </row>
    <row r="6" spans="1:5" ht="24.75">
      <c r="A6" s="17" t="s">
        <v>188</v>
      </c>
      <c r="C6" s="18" t="s">
        <v>149</v>
      </c>
      <c r="E6" s="18" t="s">
        <v>195</v>
      </c>
    </row>
    <row r="7" spans="1:5" ht="24.75">
      <c r="A7" s="18" t="s">
        <v>188</v>
      </c>
      <c r="C7" s="18" t="s">
        <v>137</v>
      </c>
      <c r="E7" s="18" t="s">
        <v>137</v>
      </c>
    </row>
    <row r="8" spans="1:5">
      <c r="A8" s="1" t="s">
        <v>194</v>
      </c>
      <c r="C8" s="2">
        <v>6110384315</v>
      </c>
      <c r="E8" s="2">
        <v>24061174375</v>
      </c>
    </row>
    <row r="9" spans="1:5" ht="24.75" thickBot="1">
      <c r="A9" s="1" t="s">
        <v>156</v>
      </c>
      <c r="C9" s="14">
        <f>SUM(C8)</f>
        <v>6110384315</v>
      </c>
      <c r="E9" s="14">
        <f>SUM(E8)</f>
        <v>24061174375</v>
      </c>
    </row>
    <row r="10" spans="1:5" ht="24.75" thickTop="1"/>
  </sheetData>
  <mergeCells count="8">
    <mergeCell ref="E7"/>
    <mergeCell ref="E6"/>
    <mergeCell ref="A4:E4"/>
    <mergeCell ref="A3:E3"/>
    <mergeCell ref="A2:E2"/>
    <mergeCell ref="A6:A7"/>
    <mergeCell ref="C7"/>
    <mergeCell ref="C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68"/>
  <sheetViews>
    <sheetView rightToLeft="1" topLeftCell="A55" workbookViewId="0">
      <selection activeCell="C73" sqref="C73"/>
    </sheetView>
  </sheetViews>
  <sheetFormatPr defaultRowHeight="24"/>
  <cols>
    <col min="1" max="1" width="35.7109375" style="1" bestFit="1" customWidth="1"/>
    <col min="2" max="2" width="1" style="1" customWidth="1"/>
    <col min="3" max="3" width="13.8554687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22.28515625" style="1" bestFit="1" customWidth="1"/>
    <col min="8" max="8" width="1" style="1" customWidth="1"/>
    <col min="9" max="9" width="12.5703125" style="1" bestFit="1" customWidth="1"/>
    <col min="10" max="10" width="1" style="1" customWidth="1"/>
    <col min="11" max="11" width="17.42578125" style="1" bestFit="1" customWidth="1"/>
    <col min="12" max="12" width="1" style="1" customWidth="1"/>
    <col min="13" max="13" width="12.7109375" style="1" bestFit="1" customWidth="1"/>
    <col min="14" max="14" width="1" style="1" customWidth="1"/>
    <col min="15" max="15" width="17.42578125" style="1" bestFit="1" customWidth="1"/>
    <col min="16" max="16" width="1" style="1" customWidth="1"/>
    <col min="17" max="17" width="13.85546875" style="1" bestFit="1" customWidth="1"/>
    <col min="18" max="18" width="1" style="1" customWidth="1"/>
    <col min="19" max="19" width="12.140625" style="1" bestFit="1" customWidth="1"/>
    <col min="20" max="20" width="1" style="1" customWidth="1"/>
    <col min="21" max="21" width="20.28515625" style="1" bestFit="1" customWidth="1"/>
    <col min="22" max="22" width="1" style="1" customWidth="1"/>
    <col min="23" max="23" width="22.28515625" style="1" bestFit="1" customWidth="1"/>
    <col min="24" max="24" width="1" style="1" customWidth="1"/>
    <col min="25" max="25" width="33.425781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spans="1:25" ht="24.75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</row>
    <row r="4" spans="1:25" ht="24.7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</row>
    <row r="6" spans="1:25" ht="24.75">
      <c r="A6" s="17" t="s">
        <v>3</v>
      </c>
      <c r="C6" s="18" t="s">
        <v>192</v>
      </c>
      <c r="D6" s="18" t="s">
        <v>4</v>
      </c>
      <c r="E6" s="18" t="s">
        <v>4</v>
      </c>
      <c r="F6" s="18" t="s">
        <v>4</v>
      </c>
      <c r="G6" s="18" t="s">
        <v>4</v>
      </c>
      <c r="I6" s="18" t="s">
        <v>5</v>
      </c>
      <c r="J6" s="18" t="s">
        <v>5</v>
      </c>
      <c r="K6" s="18" t="s">
        <v>5</v>
      </c>
      <c r="L6" s="18" t="s">
        <v>5</v>
      </c>
      <c r="M6" s="18" t="s">
        <v>5</v>
      </c>
      <c r="N6" s="18" t="s">
        <v>5</v>
      </c>
      <c r="O6" s="18" t="s">
        <v>5</v>
      </c>
      <c r="Q6" s="18" t="s">
        <v>6</v>
      </c>
      <c r="R6" s="18" t="s">
        <v>6</v>
      </c>
      <c r="S6" s="18" t="s">
        <v>6</v>
      </c>
      <c r="T6" s="18" t="s">
        <v>6</v>
      </c>
      <c r="U6" s="18" t="s">
        <v>6</v>
      </c>
      <c r="V6" s="18" t="s">
        <v>6</v>
      </c>
      <c r="W6" s="18" t="s">
        <v>6</v>
      </c>
      <c r="X6" s="18" t="s">
        <v>6</v>
      </c>
      <c r="Y6" s="18" t="s">
        <v>6</v>
      </c>
    </row>
    <row r="7" spans="1:25" ht="24.75">
      <c r="A7" s="17" t="s">
        <v>3</v>
      </c>
      <c r="C7" s="17" t="s">
        <v>7</v>
      </c>
      <c r="E7" s="17" t="s">
        <v>8</v>
      </c>
      <c r="G7" s="17" t="s">
        <v>9</v>
      </c>
      <c r="I7" s="18" t="s">
        <v>10</v>
      </c>
      <c r="J7" s="18" t="s">
        <v>10</v>
      </c>
      <c r="K7" s="18" t="s">
        <v>10</v>
      </c>
      <c r="M7" s="18" t="s">
        <v>11</v>
      </c>
      <c r="N7" s="18" t="s">
        <v>11</v>
      </c>
      <c r="O7" s="18" t="s">
        <v>11</v>
      </c>
      <c r="Q7" s="17" t="s">
        <v>7</v>
      </c>
      <c r="S7" s="17" t="s">
        <v>12</v>
      </c>
      <c r="U7" s="17" t="s">
        <v>8</v>
      </c>
      <c r="W7" s="17" t="s">
        <v>9</v>
      </c>
      <c r="Y7" s="17" t="s">
        <v>13</v>
      </c>
    </row>
    <row r="8" spans="1:25" ht="24.75">
      <c r="A8" s="18" t="s">
        <v>3</v>
      </c>
      <c r="C8" s="18" t="s">
        <v>7</v>
      </c>
      <c r="E8" s="18" t="s">
        <v>8</v>
      </c>
      <c r="G8" s="18" t="s">
        <v>9</v>
      </c>
      <c r="I8" s="18" t="s">
        <v>7</v>
      </c>
      <c r="K8" s="18" t="s">
        <v>8</v>
      </c>
      <c r="M8" s="18" t="s">
        <v>7</v>
      </c>
      <c r="O8" s="18" t="s">
        <v>14</v>
      </c>
      <c r="Q8" s="18" t="s">
        <v>7</v>
      </c>
      <c r="S8" s="18" t="s">
        <v>12</v>
      </c>
      <c r="U8" s="18" t="s">
        <v>8</v>
      </c>
      <c r="W8" s="18" t="s">
        <v>9</v>
      </c>
      <c r="Y8" s="18" t="s">
        <v>13</v>
      </c>
    </row>
    <row r="9" spans="1:25">
      <c r="A9" s="1" t="s">
        <v>15</v>
      </c>
      <c r="C9" s="5">
        <v>144236996</v>
      </c>
      <c r="D9" s="5"/>
      <c r="E9" s="5">
        <v>602397292561</v>
      </c>
      <c r="F9" s="5"/>
      <c r="G9" s="5">
        <v>437735433272.711</v>
      </c>
      <c r="H9" s="5"/>
      <c r="I9" s="5">
        <v>0</v>
      </c>
      <c r="J9" s="5"/>
      <c r="K9" s="5">
        <v>0</v>
      </c>
      <c r="L9" s="5"/>
      <c r="M9" s="5">
        <v>0</v>
      </c>
      <c r="N9" s="5"/>
      <c r="O9" s="5">
        <v>0</v>
      </c>
      <c r="P9" s="5"/>
      <c r="Q9" s="5">
        <v>144236996</v>
      </c>
      <c r="R9" s="5"/>
      <c r="S9" s="5">
        <v>2955</v>
      </c>
      <c r="T9" s="5"/>
      <c r="U9" s="5">
        <v>602397292561</v>
      </c>
      <c r="V9" s="5"/>
      <c r="W9" s="5">
        <v>423684312257.07898</v>
      </c>
      <c r="X9" s="5"/>
      <c r="Y9" s="7">
        <v>2.2548521151478686E-2</v>
      </c>
    </row>
    <row r="10" spans="1:25">
      <c r="A10" s="1" t="s">
        <v>16</v>
      </c>
      <c r="C10" s="5">
        <v>15829799</v>
      </c>
      <c r="D10" s="5"/>
      <c r="E10" s="5">
        <v>720984837685</v>
      </c>
      <c r="F10" s="5"/>
      <c r="G10" s="5">
        <v>507630833311.34698</v>
      </c>
      <c r="H10" s="5"/>
      <c r="I10" s="5">
        <v>0</v>
      </c>
      <c r="J10" s="5"/>
      <c r="K10" s="5">
        <v>0</v>
      </c>
      <c r="L10" s="5"/>
      <c r="M10" s="5">
        <v>0</v>
      </c>
      <c r="N10" s="5"/>
      <c r="O10" s="5">
        <v>0</v>
      </c>
      <c r="P10" s="5"/>
      <c r="Q10" s="5">
        <v>15829799</v>
      </c>
      <c r="R10" s="5"/>
      <c r="S10" s="5">
        <v>28080</v>
      </c>
      <c r="T10" s="5"/>
      <c r="U10" s="5">
        <v>720984837685</v>
      </c>
      <c r="V10" s="5"/>
      <c r="W10" s="5">
        <v>441855976422.276</v>
      </c>
      <c r="X10" s="5"/>
      <c r="Y10" s="7">
        <v>2.3515618921994889E-2</v>
      </c>
    </row>
    <row r="11" spans="1:25">
      <c r="A11" s="1" t="s">
        <v>17</v>
      </c>
      <c r="C11" s="5">
        <v>83671122</v>
      </c>
      <c r="D11" s="5"/>
      <c r="E11" s="5">
        <v>693026778865</v>
      </c>
      <c r="F11" s="5"/>
      <c r="G11" s="5">
        <v>533140717262.48102</v>
      </c>
      <c r="H11" s="5"/>
      <c r="I11" s="5">
        <v>0</v>
      </c>
      <c r="J11" s="5"/>
      <c r="K11" s="5">
        <v>0</v>
      </c>
      <c r="L11" s="5"/>
      <c r="M11" s="5">
        <v>0</v>
      </c>
      <c r="N11" s="5"/>
      <c r="O11" s="5">
        <v>0</v>
      </c>
      <c r="P11" s="5"/>
      <c r="Q11" s="5">
        <v>83671122</v>
      </c>
      <c r="R11" s="5"/>
      <c r="S11" s="5">
        <v>5960</v>
      </c>
      <c r="T11" s="5"/>
      <c r="U11" s="5">
        <v>693026778865</v>
      </c>
      <c r="V11" s="5"/>
      <c r="W11" s="5">
        <v>495712741791.63599</v>
      </c>
      <c r="X11" s="5"/>
      <c r="Y11" s="7">
        <v>2.6381881320552573E-2</v>
      </c>
    </row>
    <row r="12" spans="1:25">
      <c r="A12" s="1" t="s">
        <v>18</v>
      </c>
      <c r="C12" s="5">
        <v>27825120</v>
      </c>
      <c r="D12" s="5"/>
      <c r="E12" s="5">
        <v>1114433851063</v>
      </c>
      <c r="F12" s="5"/>
      <c r="G12" s="5">
        <v>908616563607.59998</v>
      </c>
      <c r="H12" s="5"/>
      <c r="I12" s="5">
        <v>0</v>
      </c>
      <c r="J12" s="5"/>
      <c r="K12" s="5">
        <v>0</v>
      </c>
      <c r="L12" s="5"/>
      <c r="M12" s="5">
        <v>0</v>
      </c>
      <c r="N12" s="5"/>
      <c r="O12" s="5">
        <v>0</v>
      </c>
      <c r="P12" s="5"/>
      <c r="Q12" s="5">
        <v>27825120</v>
      </c>
      <c r="R12" s="5"/>
      <c r="S12" s="5">
        <v>30910</v>
      </c>
      <c r="T12" s="5"/>
      <c r="U12" s="5">
        <v>1114433851063</v>
      </c>
      <c r="V12" s="5"/>
      <c r="W12" s="5">
        <v>854957016167.76001</v>
      </c>
      <c r="X12" s="5"/>
      <c r="Y12" s="7">
        <v>4.5500897259954522E-2</v>
      </c>
    </row>
    <row r="13" spans="1:25">
      <c r="A13" s="1" t="s">
        <v>19</v>
      </c>
      <c r="C13" s="5">
        <v>3921979</v>
      </c>
      <c r="D13" s="5"/>
      <c r="E13" s="5">
        <v>289052062493</v>
      </c>
      <c r="F13" s="5"/>
      <c r="G13" s="5">
        <v>705732396580.44897</v>
      </c>
      <c r="H13" s="5"/>
      <c r="I13" s="5">
        <v>0</v>
      </c>
      <c r="J13" s="5"/>
      <c r="K13" s="5">
        <v>0</v>
      </c>
      <c r="L13" s="5"/>
      <c r="M13" s="5">
        <v>0</v>
      </c>
      <c r="N13" s="5"/>
      <c r="O13" s="5">
        <v>0</v>
      </c>
      <c r="P13" s="5"/>
      <c r="Q13" s="5">
        <v>3921979</v>
      </c>
      <c r="R13" s="5"/>
      <c r="S13" s="5">
        <v>190160</v>
      </c>
      <c r="T13" s="5"/>
      <c r="U13" s="5">
        <v>289052062493</v>
      </c>
      <c r="V13" s="5"/>
      <c r="W13" s="5">
        <v>741365995656.49194</v>
      </c>
      <c r="X13" s="5"/>
      <c r="Y13" s="7">
        <v>3.9455571873768754E-2</v>
      </c>
    </row>
    <row r="14" spans="1:25">
      <c r="A14" s="1" t="s">
        <v>20</v>
      </c>
      <c r="C14" s="5">
        <v>2741383</v>
      </c>
      <c r="D14" s="5"/>
      <c r="E14" s="5">
        <v>38559115297</v>
      </c>
      <c r="F14" s="5"/>
      <c r="G14" s="5">
        <v>131811721570.526</v>
      </c>
      <c r="H14" s="5"/>
      <c r="I14" s="5">
        <v>0</v>
      </c>
      <c r="J14" s="5"/>
      <c r="K14" s="5">
        <v>0</v>
      </c>
      <c r="L14" s="5"/>
      <c r="M14" s="5">
        <v>0</v>
      </c>
      <c r="N14" s="5"/>
      <c r="O14" s="5">
        <v>0</v>
      </c>
      <c r="P14" s="5"/>
      <c r="Q14" s="5">
        <v>2741383</v>
      </c>
      <c r="R14" s="5"/>
      <c r="S14" s="5">
        <v>48600</v>
      </c>
      <c r="T14" s="5"/>
      <c r="U14" s="5">
        <v>38559115297</v>
      </c>
      <c r="V14" s="5"/>
      <c r="W14" s="5">
        <v>132438488077.89</v>
      </c>
      <c r="X14" s="5"/>
      <c r="Y14" s="7">
        <v>7.0483894808032622E-3</v>
      </c>
    </row>
    <row r="15" spans="1:25">
      <c r="A15" s="1" t="s">
        <v>21</v>
      </c>
      <c r="C15" s="5">
        <v>1889027</v>
      </c>
      <c r="D15" s="5"/>
      <c r="E15" s="5">
        <v>378844400796</v>
      </c>
      <c r="F15" s="5"/>
      <c r="G15" s="5">
        <v>470466460835.617</v>
      </c>
      <c r="H15" s="5"/>
      <c r="I15" s="5">
        <v>0</v>
      </c>
      <c r="J15" s="5"/>
      <c r="K15" s="5">
        <v>0</v>
      </c>
      <c r="L15" s="5"/>
      <c r="M15" s="5">
        <v>0</v>
      </c>
      <c r="N15" s="5"/>
      <c r="O15" s="5">
        <v>0</v>
      </c>
      <c r="P15" s="5"/>
      <c r="Q15" s="5">
        <v>1889027</v>
      </c>
      <c r="R15" s="5"/>
      <c r="S15" s="5">
        <v>220479</v>
      </c>
      <c r="T15" s="5"/>
      <c r="U15" s="5">
        <v>378844400796</v>
      </c>
      <c r="V15" s="5"/>
      <c r="W15" s="5">
        <v>414012663768.599</v>
      </c>
      <c r="X15" s="5"/>
      <c r="Y15" s="7">
        <v>2.2033795058953851E-2</v>
      </c>
    </row>
    <row r="16" spans="1:25">
      <c r="A16" s="1" t="s">
        <v>22</v>
      </c>
      <c r="C16" s="5">
        <v>3759913</v>
      </c>
      <c r="D16" s="5"/>
      <c r="E16" s="5">
        <v>236746112846</v>
      </c>
      <c r="F16" s="5"/>
      <c r="G16" s="5">
        <v>316943520696.71997</v>
      </c>
      <c r="H16" s="5"/>
      <c r="I16" s="5">
        <v>0</v>
      </c>
      <c r="J16" s="5"/>
      <c r="K16" s="5">
        <v>0</v>
      </c>
      <c r="L16" s="5"/>
      <c r="M16" s="5">
        <v>0</v>
      </c>
      <c r="N16" s="5"/>
      <c r="O16" s="5">
        <v>0</v>
      </c>
      <c r="P16" s="5"/>
      <c r="Q16" s="5">
        <v>3759913</v>
      </c>
      <c r="R16" s="5"/>
      <c r="S16" s="5">
        <v>74260</v>
      </c>
      <c r="T16" s="5"/>
      <c r="U16" s="5">
        <v>236746112846</v>
      </c>
      <c r="V16" s="5"/>
      <c r="W16" s="5">
        <v>277549833100.68903</v>
      </c>
      <c r="X16" s="5"/>
      <c r="Y16" s="7">
        <v>1.4771229666070081E-2</v>
      </c>
    </row>
    <row r="17" spans="1:25">
      <c r="A17" s="1" t="s">
        <v>23</v>
      </c>
      <c r="C17" s="5">
        <v>72485116</v>
      </c>
      <c r="D17" s="5"/>
      <c r="E17" s="5">
        <v>530519303726</v>
      </c>
      <c r="F17" s="5"/>
      <c r="G17" s="5">
        <v>383326373258.13599</v>
      </c>
      <c r="H17" s="5"/>
      <c r="I17" s="5">
        <v>0</v>
      </c>
      <c r="J17" s="5"/>
      <c r="K17" s="5">
        <v>0</v>
      </c>
      <c r="L17" s="5"/>
      <c r="M17" s="5">
        <v>0</v>
      </c>
      <c r="N17" s="5"/>
      <c r="O17" s="5">
        <v>0</v>
      </c>
      <c r="P17" s="5"/>
      <c r="Q17" s="5">
        <v>72485116</v>
      </c>
      <c r="R17" s="5"/>
      <c r="S17" s="5">
        <v>5730</v>
      </c>
      <c r="T17" s="5"/>
      <c r="U17" s="5">
        <v>530519303726</v>
      </c>
      <c r="V17" s="5"/>
      <c r="W17" s="5">
        <v>412868443377.65399</v>
      </c>
      <c r="X17" s="5"/>
      <c r="Y17" s="7">
        <v>2.1972899536177162E-2</v>
      </c>
    </row>
    <row r="18" spans="1:25">
      <c r="A18" s="1" t="s">
        <v>24</v>
      </c>
      <c r="C18" s="5">
        <v>325402</v>
      </c>
      <c r="D18" s="5"/>
      <c r="E18" s="5">
        <v>2485071659</v>
      </c>
      <c r="F18" s="5"/>
      <c r="G18" s="5">
        <v>6641400998.5092001</v>
      </c>
      <c r="H18" s="5"/>
      <c r="I18" s="5">
        <v>1</v>
      </c>
      <c r="J18" s="5"/>
      <c r="K18" s="5">
        <v>17474</v>
      </c>
      <c r="L18" s="5"/>
      <c r="M18" s="5">
        <v>0</v>
      </c>
      <c r="N18" s="5"/>
      <c r="O18" s="5">
        <v>0</v>
      </c>
      <c r="P18" s="5"/>
      <c r="Q18" s="5">
        <v>325403</v>
      </c>
      <c r="R18" s="5"/>
      <c r="S18" s="5">
        <v>18691</v>
      </c>
      <c r="T18" s="5"/>
      <c r="U18" s="5">
        <v>2485089133</v>
      </c>
      <c r="V18" s="5"/>
      <c r="W18" s="5">
        <v>6045918933.5356503</v>
      </c>
      <c r="X18" s="5"/>
      <c r="Y18" s="7">
        <v>3.2176440573573845E-4</v>
      </c>
    </row>
    <row r="19" spans="1:25">
      <c r="A19" s="1" t="s">
        <v>25</v>
      </c>
      <c r="C19" s="5">
        <v>36998234</v>
      </c>
      <c r="D19" s="5"/>
      <c r="E19" s="5">
        <v>420014060972</v>
      </c>
      <c r="F19" s="5"/>
      <c r="G19" s="5">
        <v>681498091227.68103</v>
      </c>
      <c r="H19" s="5"/>
      <c r="I19" s="5">
        <v>19750000</v>
      </c>
      <c r="J19" s="5"/>
      <c r="K19" s="5">
        <v>380326371500</v>
      </c>
      <c r="L19" s="5"/>
      <c r="M19" s="5">
        <v>0</v>
      </c>
      <c r="N19" s="5"/>
      <c r="O19" s="5">
        <v>0</v>
      </c>
      <c r="P19" s="5"/>
      <c r="Q19" s="5">
        <v>56748234</v>
      </c>
      <c r="R19" s="5"/>
      <c r="S19" s="5">
        <v>19040</v>
      </c>
      <c r="T19" s="5"/>
      <c r="U19" s="5">
        <v>800340432472</v>
      </c>
      <c r="V19" s="5"/>
      <c r="W19" s="5">
        <v>1074057481426.61</v>
      </c>
      <c r="X19" s="5"/>
      <c r="Y19" s="7">
        <v>5.7161445768038804E-2</v>
      </c>
    </row>
    <row r="20" spans="1:25">
      <c r="A20" s="1" t="s">
        <v>26</v>
      </c>
      <c r="C20" s="5">
        <v>61930327</v>
      </c>
      <c r="D20" s="5"/>
      <c r="E20" s="5">
        <v>636328586196</v>
      </c>
      <c r="F20" s="5"/>
      <c r="G20" s="5">
        <v>608846612972.521</v>
      </c>
      <c r="H20" s="5"/>
      <c r="I20" s="5">
        <v>0</v>
      </c>
      <c r="J20" s="5"/>
      <c r="K20" s="5">
        <v>0</v>
      </c>
      <c r="L20" s="5"/>
      <c r="M20" s="5">
        <v>0</v>
      </c>
      <c r="N20" s="5"/>
      <c r="O20" s="5">
        <v>0</v>
      </c>
      <c r="P20" s="5"/>
      <c r="Q20" s="5">
        <v>61930327</v>
      </c>
      <c r="R20" s="5"/>
      <c r="S20" s="5">
        <v>9160</v>
      </c>
      <c r="T20" s="5"/>
      <c r="U20" s="5">
        <v>636328586196</v>
      </c>
      <c r="V20" s="5"/>
      <c r="W20" s="5">
        <v>563906468637.84595</v>
      </c>
      <c r="X20" s="5"/>
      <c r="Y20" s="7">
        <v>3.0011158231935862E-2</v>
      </c>
    </row>
    <row r="21" spans="1:25">
      <c r="A21" s="1" t="s">
        <v>27</v>
      </c>
      <c r="C21" s="5">
        <v>2761733</v>
      </c>
      <c r="D21" s="5"/>
      <c r="E21" s="5">
        <v>30525434849</v>
      </c>
      <c r="F21" s="5"/>
      <c r="G21" s="5">
        <v>31645081038.0686</v>
      </c>
      <c r="H21" s="5"/>
      <c r="I21" s="5">
        <v>0</v>
      </c>
      <c r="J21" s="5"/>
      <c r="K21" s="5">
        <v>0</v>
      </c>
      <c r="L21" s="5"/>
      <c r="M21" s="5">
        <v>0</v>
      </c>
      <c r="N21" s="5"/>
      <c r="O21" s="5">
        <v>0</v>
      </c>
      <c r="P21" s="5"/>
      <c r="Q21" s="5">
        <v>2761733</v>
      </c>
      <c r="R21" s="5"/>
      <c r="S21" s="5">
        <v>10710</v>
      </c>
      <c r="T21" s="5"/>
      <c r="U21" s="5">
        <v>30525434849</v>
      </c>
      <c r="V21" s="5"/>
      <c r="W21" s="5">
        <v>29402170375.441502</v>
      </c>
      <c r="X21" s="5"/>
      <c r="Y21" s="7">
        <v>1.5647864257191306E-3</v>
      </c>
    </row>
    <row r="22" spans="1:25">
      <c r="A22" s="1" t="s">
        <v>28</v>
      </c>
      <c r="C22" s="5">
        <v>19394410</v>
      </c>
      <c r="D22" s="5"/>
      <c r="E22" s="5">
        <v>417688613160</v>
      </c>
      <c r="F22" s="5"/>
      <c r="G22" s="5">
        <v>609216819031.80005</v>
      </c>
      <c r="H22" s="5"/>
      <c r="I22" s="5">
        <v>0</v>
      </c>
      <c r="J22" s="5"/>
      <c r="K22" s="5">
        <v>0</v>
      </c>
      <c r="L22" s="5"/>
      <c r="M22" s="5">
        <v>-100000</v>
      </c>
      <c r="N22" s="5"/>
      <c r="O22" s="5">
        <v>3549752573</v>
      </c>
      <c r="P22" s="5"/>
      <c r="Q22" s="5">
        <v>19294410</v>
      </c>
      <c r="R22" s="5"/>
      <c r="S22" s="5">
        <v>33510</v>
      </c>
      <c r="T22" s="5"/>
      <c r="U22" s="5">
        <v>415534958508</v>
      </c>
      <c r="V22" s="5"/>
      <c r="W22" s="5">
        <v>642708672809.35498</v>
      </c>
      <c r="X22" s="5"/>
      <c r="Y22" s="7">
        <v>3.4205019359525267E-2</v>
      </c>
    </row>
    <row r="23" spans="1:25">
      <c r="A23" s="1" t="s">
        <v>29</v>
      </c>
      <c r="C23" s="5">
        <v>1500747</v>
      </c>
      <c r="D23" s="5"/>
      <c r="E23" s="5">
        <v>18089547762</v>
      </c>
      <c r="F23" s="5"/>
      <c r="G23" s="5">
        <v>18687998515.869499</v>
      </c>
      <c r="H23" s="5"/>
      <c r="I23" s="5">
        <v>0</v>
      </c>
      <c r="J23" s="5"/>
      <c r="K23" s="5">
        <v>0</v>
      </c>
      <c r="L23" s="5"/>
      <c r="M23" s="5">
        <v>-500000</v>
      </c>
      <c r="N23" s="5"/>
      <c r="O23" s="5">
        <v>8424573775</v>
      </c>
      <c r="P23" s="5"/>
      <c r="Q23" s="5">
        <v>1000747</v>
      </c>
      <c r="R23" s="5"/>
      <c r="S23" s="5">
        <v>14916</v>
      </c>
      <c r="T23" s="5"/>
      <c r="U23" s="5">
        <v>12062699880</v>
      </c>
      <c r="V23" s="5"/>
      <c r="W23" s="5">
        <v>14838325755.600599</v>
      </c>
      <c r="X23" s="5"/>
      <c r="Y23" s="7">
        <v>7.8969716950406347E-4</v>
      </c>
    </row>
    <row r="24" spans="1:25">
      <c r="A24" s="1" t="s">
        <v>30</v>
      </c>
      <c r="C24" s="5">
        <v>1394767</v>
      </c>
      <c r="D24" s="5"/>
      <c r="E24" s="5">
        <v>4652979491</v>
      </c>
      <c r="F24" s="5"/>
      <c r="G24" s="5">
        <v>8275828305.8731499</v>
      </c>
      <c r="H24" s="5"/>
      <c r="I24" s="5">
        <v>0</v>
      </c>
      <c r="J24" s="5"/>
      <c r="K24" s="5">
        <v>0</v>
      </c>
      <c r="L24" s="5"/>
      <c r="M24" s="5">
        <v>0</v>
      </c>
      <c r="N24" s="5"/>
      <c r="O24" s="5">
        <v>0</v>
      </c>
      <c r="P24" s="5"/>
      <c r="Q24" s="5">
        <v>1394767</v>
      </c>
      <c r="R24" s="5"/>
      <c r="S24" s="5">
        <v>4966</v>
      </c>
      <c r="T24" s="5"/>
      <c r="U24" s="5">
        <v>4652979491</v>
      </c>
      <c r="V24" s="5"/>
      <c r="W24" s="5">
        <v>6885200765.1141005</v>
      </c>
      <c r="X24" s="5"/>
      <c r="Y24" s="7">
        <v>3.6643106811599572E-4</v>
      </c>
    </row>
    <row r="25" spans="1:25">
      <c r="A25" s="1" t="s">
        <v>31</v>
      </c>
      <c r="C25" s="5">
        <v>4301406</v>
      </c>
      <c r="D25" s="5"/>
      <c r="E25" s="5">
        <v>147260465185</v>
      </c>
      <c r="F25" s="5"/>
      <c r="G25" s="5">
        <v>133332665375.377</v>
      </c>
      <c r="H25" s="5"/>
      <c r="I25" s="5">
        <v>0</v>
      </c>
      <c r="J25" s="5"/>
      <c r="K25" s="5">
        <v>0</v>
      </c>
      <c r="L25" s="5"/>
      <c r="M25" s="5">
        <v>0</v>
      </c>
      <c r="N25" s="5"/>
      <c r="O25" s="5">
        <v>0</v>
      </c>
      <c r="P25" s="5"/>
      <c r="Q25" s="5">
        <v>4301406</v>
      </c>
      <c r="R25" s="5"/>
      <c r="S25" s="5">
        <v>29816</v>
      </c>
      <c r="T25" s="5"/>
      <c r="U25" s="5">
        <v>147260465185</v>
      </c>
      <c r="V25" s="5"/>
      <c r="W25" s="5">
        <v>127487629504.289</v>
      </c>
      <c r="X25" s="5"/>
      <c r="Y25" s="7">
        <v>6.7849042961144199E-3</v>
      </c>
    </row>
    <row r="26" spans="1:25">
      <c r="A26" s="1" t="s">
        <v>32</v>
      </c>
      <c r="C26" s="5">
        <v>7825000</v>
      </c>
      <c r="D26" s="5"/>
      <c r="E26" s="5">
        <v>59021827352</v>
      </c>
      <c r="F26" s="5"/>
      <c r="G26" s="5">
        <v>41443534980</v>
      </c>
      <c r="H26" s="5"/>
      <c r="I26" s="5">
        <v>0</v>
      </c>
      <c r="J26" s="5"/>
      <c r="K26" s="5">
        <v>0</v>
      </c>
      <c r="L26" s="5"/>
      <c r="M26" s="5">
        <v>0</v>
      </c>
      <c r="N26" s="5"/>
      <c r="O26" s="5">
        <v>0</v>
      </c>
      <c r="P26" s="5"/>
      <c r="Q26" s="5">
        <v>7825000</v>
      </c>
      <c r="R26" s="5"/>
      <c r="S26" s="5">
        <v>3933</v>
      </c>
      <c r="T26" s="5"/>
      <c r="U26" s="5">
        <v>59021827352</v>
      </c>
      <c r="V26" s="5"/>
      <c r="W26" s="5">
        <v>30592609436.25</v>
      </c>
      <c r="X26" s="5"/>
      <c r="Y26" s="7">
        <v>1.6281417106934291E-3</v>
      </c>
    </row>
    <row r="27" spans="1:25">
      <c r="A27" s="1" t="s">
        <v>33</v>
      </c>
      <c r="C27" s="5">
        <v>14000000</v>
      </c>
      <c r="D27" s="5"/>
      <c r="E27" s="5">
        <v>228678260508</v>
      </c>
      <c r="F27" s="5"/>
      <c r="G27" s="5">
        <v>236249899200</v>
      </c>
      <c r="H27" s="5"/>
      <c r="I27" s="5">
        <v>0</v>
      </c>
      <c r="J27" s="5"/>
      <c r="K27" s="5">
        <v>0</v>
      </c>
      <c r="L27" s="5"/>
      <c r="M27" s="5">
        <v>0</v>
      </c>
      <c r="N27" s="5"/>
      <c r="O27" s="5">
        <v>0</v>
      </c>
      <c r="P27" s="5"/>
      <c r="Q27" s="5">
        <v>14000000</v>
      </c>
      <c r="R27" s="5"/>
      <c r="S27" s="5">
        <v>13603</v>
      </c>
      <c r="T27" s="5"/>
      <c r="U27" s="5">
        <v>228678260508</v>
      </c>
      <c r="V27" s="5"/>
      <c r="W27" s="5">
        <v>189308870100</v>
      </c>
      <c r="X27" s="5"/>
      <c r="Y27" s="7">
        <v>1.007503685673946E-2</v>
      </c>
    </row>
    <row r="28" spans="1:25">
      <c r="A28" s="1" t="s">
        <v>34</v>
      </c>
      <c r="C28" s="5">
        <v>3898275</v>
      </c>
      <c r="D28" s="5"/>
      <c r="E28" s="5">
        <v>16032414617</v>
      </c>
      <c r="F28" s="5"/>
      <c r="G28" s="5">
        <v>85871778644.699997</v>
      </c>
      <c r="H28" s="5"/>
      <c r="I28" s="5">
        <v>0</v>
      </c>
      <c r="J28" s="5"/>
      <c r="K28" s="5">
        <v>0</v>
      </c>
      <c r="L28" s="5"/>
      <c r="M28" s="5">
        <v>0</v>
      </c>
      <c r="N28" s="5"/>
      <c r="O28" s="5">
        <v>0</v>
      </c>
      <c r="P28" s="5"/>
      <c r="Q28" s="5">
        <v>3898275</v>
      </c>
      <c r="R28" s="5"/>
      <c r="S28" s="5">
        <v>18120</v>
      </c>
      <c r="T28" s="5"/>
      <c r="U28" s="5">
        <v>16032414617</v>
      </c>
      <c r="V28" s="5"/>
      <c r="W28" s="5">
        <v>70216454379.149994</v>
      </c>
      <c r="X28" s="5"/>
      <c r="Y28" s="7">
        <v>3.7369266714539491E-3</v>
      </c>
    </row>
    <row r="29" spans="1:25">
      <c r="A29" s="1" t="s">
        <v>35</v>
      </c>
      <c r="C29" s="5">
        <v>10000000</v>
      </c>
      <c r="D29" s="5"/>
      <c r="E29" s="5">
        <v>76208915637</v>
      </c>
      <c r="F29" s="5"/>
      <c r="G29" s="5">
        <v>61104253500</v>
      </c>
      <c r="H29" s="5"/>
      <c r="I29" s="5">
        <v>0</v>
      </c>
      <c r="J29" s="5"/>
      <c r="K29" s="5">
        <v>0</v>
      </c>
      <c r="L29" s="5"/>
      <c r="M29" s="5">
        <v>0</v>
      </c>
      <c r="N29" s="5"/>
      <c r="O29" s="5">
        <v>0</v>
      </c>
      <c r="P29" s="5"/>
      <c r="Q29" s="5">
        <v>10000000</v>
      </c>
      <c r="R29" s="5"/>
      <c r="S29" s="5">
        <v>5989</v>
      </c>
      <c r="T29" s="5"/>
      <c r="U29" s="5">
        <v>76208915637</v>
      </c>
      <c r="V29" s="5"/>
      <c r="W29" s="5">
        <v>59533654500</v>
      </c>
      <c r="X29" s="5"/>
      <c r="Y29" s="7">
        <v>3.1683870015549419E-3</v>
      </c>
    </row>
    <row r="30" spans="1:25">
      <c r="A30" s="1" t="s">
        <v>36</v>
      </c>
      <c r="C30" s="5">
        <v>3583604</v>
      </c>
      <c r="D30" s="5"/>
      <c r="E30" s="5">
        <v>14606892577</v>
      </c>
      <c r="F30" s="5"/>
      <c r="G30" s="5">
        <v>32167402452.486</v>
      </c>
      <c r="H30" s="5"/>
      <c r="I30" s="5">
        <v>0</v>
      </c>
      <c r="J30" s="5"/>
      <c r="K30" s="5">
        <v>0</v>
      </c>
      <c r="L30" s="5"/>
      <c r="M30" s="5">
        <v>0</v>
      </c>
      <c r="N30" s="5"/>
      <c r="O30" s="5">
        <v>0</v>
      </c>
      <c r="P30" s="5"/>
      <c r="Q30" s="5">
        <v>3583604</v>
      </c>
      <c r="R30" s="5"/>
      <c r="S30" s="5">
        <v>8520</v>
      </c>
      <c r="T30" s="5"/>
      <c r="U30" s="5">
        <v>14606892577</v>
      </c>
      <c r="V30" s="5"/>
      <c r="W30" s="5">
        <v>30350638858.824001</v>
      </c>
      <c r="X30" s="5"/>
      <c r="Y30" s="7">
        <v>1.6152640125458161E-3</v>
      </c>
    </row>
    <row r="31" spans="1:25">
      <c r="A31" s="1" t="s">
        <v>37</v>
      </c>
      <c r="C31" s="5">
        <v>7297155</v>
      </c>
      <c r="D31" s="5"/>
      <c r="E31" s="5">
        <v>75041375307</v>
      </c>
      <c r="F31" s="5"/>
      <c r="G31" s="5">
        <v>85906006435.343201</v>
      </c>
      <c r="H31" s="5"/>
      <c r="I31" s="5">
        <v>0</v>
      </c>
      <c r="J31" s="5"/>
      <c r="K31" s="5">
        <v>0</v>
      </c>
      <c r="L31" s="5"/>
      <c r="M31" s="5">
        <v>0</v>
      </c>
      <c r="N31" s="5"/>
      <c r="O31" s="5">
        <v>0</v>
      </c>
      <c r="P31" s="5"/>
      <c r="Q31" s="5">
        <v>7297155</v>
      </c>
      <c r="R31" s="5"/>
      <c r="S31" s="5">
        <v>11055</v>
      </c>
      <c r="T31" s="5"/>
      <c r="U31" s="5">
        <v>75041375307</v>
      </c>
      <c r="V31" s="5"/>
      <c r="W31" s="5">
        <v>80190061736.276199</v>
      </c>
      <c r="X31" s="5"/>
      <c r="Y31" s="7">
        <v>4.2677230449393259E-3</v>
      </c>
    </row>
    <row r="32" spans="1:25">
      <c r="A32" s="1" t="s">
        <v>38</v>
      </c>
      <c r="C32" s="5">
        <v>54555603</v>
      </c>
      <c r="D32" s="5"/>
      <c r="E32" s="5">
        <v>312781242026</v>
      </c>
      <c r="F32" s="5"/>
      <c r="G32" s="5">
        <v>322132123143.17102</v>
      </c>
      <c r="H32" s="5"/>
      <c r="I32" s="5">
        <v>0</v>
      </c>
      <c r="J32" s="5"/>
      <c r="K32" s="5">
        <v>0</v>
      </c>
      <c r="L32" s="5"/>
      <c r="M32" s="5">
        <v>0</v>
      </c>
      <c r="N32" s="5"/>
      <c r="O32" s="5">
        <v>0</v>
      </c>
      <c r="P32" s="5"/>
      <c r="Q32" s="5">
        <v>54555603</v>
      </c>
      <c r="R32" s="5"/>
      <c r="S32" s="5">
        <v>5190</v>
      </c>
      <c r="T32" s="5"/>
      <c r="U32" s="5">
        <v>312781242026</v>
      </c>
      <c r="V32" s="5"/>
      <c r="W32" s="5">
        <v>281458875271.55798</v>
      </c>
      <c r="X32" s="5"/>
      <c r="Y32" s="7">
        <v>1.4979269278399127E-2</v>
      </c>
    </row>
    <row r="33" spans="1:25">
      <c r="A33" s="1" t="s">
        <v>39</v>
      </c>
      <c r="C33" s="5">
        <v>124663271</v>
      </c>
      <c r="D33" s="5"/>
      <c r="E33" s="5">
        <v>997807079964</v>
      </c>
      <c r="F33" s="5"/>
      <c r="G33" s="5">
        <v>987654550564.27295</v>
      </c>
      <c r="H33" s="5"/>
      <c r="I33" s="5">
        <v>0</v>
      </c>
      <c r="J33" s="5"/>
      <c r="K33" s="5">
        <v>0</v>
      </c>
      <c r="L33" s="5"/>
      <c r="M33" s="5">
        <v>0</v>
      </c>
      <c r="N33" s="5"/>
      <c r="O33" s="5">
        <v>0</v>
      </c>
      <c r="P33" s="5"/>
      <c r="Q33" s="5">
        <v>124663271</v>
      </c>
      <c r="R33" s="5"/>
      <c r="S33" s="5">
        <v>8020</v>
      </c>
      <c r="T33" s="5"/>
      <c r="U33" s="5">
        <v>997807079964</v>
      </c>
      <c r="V33" s="5"/>
      <c r="W33" s="5">
        <v>993850626791.151</v>
      </c>
      <c r="X33" s="5"/>
      <c r="Y33" s="7">
        <v>5.2892829003338179E-2</v>
      </c>
    </row>
    <row r="34" spans="1:25">
      <c r="A34" s="1" t="s">
        <v>40</v>
      </c>
      <c r="C34" s="5">
        <v>12780811</v>
      </c>
      <c r="D34" s="5"/>
      <c r="E34" s="5">
        <v>221551469613</v>
      </c>
      <c r="F34" s="5"/>
      <c r="G34" s="5">
        <v>180026522523.37399</v>
      </c>
      <c r="H34" s="5"/>
      <c r="I34" s="5">
        <v>0</v>
      </c>
      <c r="J34" s="5"/>
      <c r="K34" s="5">
        <v>0</v>
      </c>
      <c r="L34" s="5"/>
      <c r="M34" s="5">
        <v>0</v>
      </c>
      <c r="N34" s="5"/>
      <c r="O34" s="5">
        <v>0</v>
      </c>
      <c r="P34" s="5"/>
      <c r="Q34" s="5">
        <v>12780811</v>
      </c>
      <c r="R34" s="5"/>
      <c r="S34" s="5">
        <v>13320</v>
      </c>
      <c r="T34" s="5"/>
      <c r="U34" s="5">
        <v>221551469613</v>
      </c>
      <c r="V34" s="5"/>
      <c r="W34" s="5">
        <v>169227472125.00601</v>
      </c>
      <c r="X34" s="5"/>
      <c r="Y34" s="7">
        <v>9.006302863313562E-3</v>
      </c>
    </row>
    <row r="35" spans="1:25">
      <c r="A35" s="1" t="s">
        <v>41</v>
      </c>
      <c r="C35" s="5">
        <v>21052995</v>
      </c>
      <c r="D35" s="5"/>
      <c r="E35" s="5">
        <v>95204340488</v>
      </c>
      <c r="F35" s="5"/>
      <c r="G35" s="5">
        <v>395324813650.47699</v>
      </c>
      <c r="H35" s="5"/>
      <c r="I35" s="5">
        <v>0</v>
      </c>
      <c r="J35" s="5"/>
      <c r="K35" s="5">
        <v>0</v>
      </c>
      <c r="L35" s="5"/>
      <c r="M35" s="5">
        <v>0</v>
      </c>
      <c r="N35" s="5"/>
      <c r="O35" s="5">
        <v>0</v>
      </c>
      <c r="P35" s="5"/>
      <c r="Q35" s="5">
        <v>21052995</v>
      </c>
      <c r="R35" s="5"/>
      <c r="S35" s="5">
        <v>12550</v>
      </c>
      <c r="T35" s="5"/>
      <c r="U35" s="5">
        <v>70165593524</v>
      </c>
      <c r="V35" s="5"/>
      <c r="W35" s="5">
        <v>262643007480.862</v>
      </c>
      <c r="X35" s="5"/>
      <c r="Y35" s="7">
        <v>1.3977886926992875E-2</v>
      </c>
    </row>
    <row r="36" spans="1:25">
      <c r="A36" s="1" t="s">
        <v>42</v>
      </c>
      <c r="C36" s="5">
        <v>44507942</v>
      </c>
      <c r="D36" s="5"/>
      <c r="E36" s="5">
        <v>538419997800</v>
      </c>
      <c r="F36" s="5"/>
      <c r="G36" s="5">
        <v>642410098698.85205</v>
      </c>
      <c r="H36" s="5"/>
      <c r="I36" s="5">
        <v>0</v>
      </c>
      <c r="J36" s="5"/>
      <c r="K36" s="5">
        <v>0</v>
      </c>
      <c r="L36" s="5"/>
      <c r="M36" s="5">
        <v>0</v>
      </c>
      <c r="N36" s="5"/>
      <c r="O36" s="5">
        <v>0</v>
      </c>
      <c r="P36" s="5"/>
      <c r="Q36" s="5">
        <v>44507942</v>
      </c>
      <c r="R36" s="5"/>
      <c r="S36" s="5">
        <v>14620</v>
      </c>
      <c r="T36" s="5"/>
      <c r="U36" s="5">
        <v>538419997800</v>
      </c>
      <c r="V36" s="5"/>
      <c r="W36" s="5">
        <v>646834410673.36206</v>
      </c>
      <c r="X36" s="5"/>
      <c r="Y36" s="7">
        <v>3.4424591538151444E-2</v>
      </c>
    </row>
    <row r="37" spans="1:25">
      <c r="A37" s="1" t="s">
        <v>43</v>
      </c>
      <c r="C37" s="5">
        <v>5156472</v>
      </c>
      <c r="D37" s="5"/>
      <c r="E37" s="5">
        <v>135455130039</v>
      </c>
      <c r="F37" s="5"/>
      <c r="G37" s="5">
        <v>122198857239.744</v>
      </c>
      <c r="H37" s="5"/>
      <c r="I37" s="5">
        <v>0</v>
      </c>
      <c r="J37" s="5"/>
      <c r="K37" s="5">
        <v>0</v>
      </c>
      <c r="L37" s="5"/>
      <c r="M37" s="5">
        <v>0</v>
      </c>
      <c r="N37" s="5"/>
      <c r="O37" s="5">
        <v>0</v>
      </c>
      <c r="P37" s="5"/>
      <c r="Q37" s="5">
        <v>5156472</v>
      </c>
      <c r="R37" s="5"/>
      <c r="S37" s="5">
        <v>22950</v>
      </c>
      <c r="T37" s="5"/>
      <c r="U37" s="5">
        <v>135455130039</v>
      </c>
      <c r="V37" s="5"/>
      <c r="W37" s="5">
        <v>117636903257.22</v>
      </c>
      <c r="X37" s="5"/>
      <c r="Y37" s="7">
        <v>6.2606476675029594E-3</v>
      </c>
    </row>
    <row r="38" spans="1:25">
      <c r="A38" s="1" t="s">
        <v>44</v>
      </c>
      <c r="C38" s="5">
        <v>1014534</v>
      </c>
      <c r="D38" s="5"/>
      <c r="E38" s="5">
        <v>61975579671</v>
      </c>
      <c r="F38" s="5"/>
      <c r="G38" s="5">
        <v>45926977183.758003</v>
      </c>
      <c r="H38" s="5"/>
      <c r="I38" s="5">
        <v>0</v>
      </c>
      <c r="J38" s="5"/>
      <c r="K38" s="5">
        <v>0</v>
      </c>
      <c r="L38" s="5"/>
      <c r="M38" s="5">
        <v>0</v>
      </c>
      <c r="N38" s="5"/>
      <c r="O38" s="5">
        <v>0</v>
      </c>
      <c r="P38" s="5"/>
      <c r="Q38" s="5">
        <v>1014534</v>
      </c>
      <c r="R38" s="5"/>
      <c r="S38" s="5">
        <v>42871</v>
      </c>
      <c r="T38" s="5"/>
      <c r="U38" s="5">
        <v>61975579671</v>
      </c>
      <c r="V38" s="5"/>
      <c r="W38" s="5">
        <v>43235297295.6717</v>
      </c>
      <c r="X38" s="5"/>
      <c r="Y38" s="7">
        <v>2.3009868134328919E-3</v>
      </c>
    </row>
    <row r="39" spans="1:25">
      <c r="A39" s="1" t="s">
        <v>45</v>
      </c>
      <c r="C39" s="5">
        <v>19324849</v>
      </c>
      <c r="D39" s="5"/>
      <c r="E39" s="5">
        <v>64866937725</v>
      </c>
      <c r="F39" s="5"/>
      <c r="G39" s="5">
        <v>44086642810.692703</v>
      </c>
      <c r="H39" s="5"/>
      <c r="I39" s="5">
        <v>0</v>
      </c>
      <c r="J39" s="5"/>
      <c r="K39" s="5">
        <v>0</v>
      </c>
      <c r="L39" s="5"/>
      <c r="M39" s="5">
        <v>0</v>
      </c>
      <c r="N39" s="5"/>
      <c r="O39" s="5">
        <v>0</v>
      </c>
      <c r="P39" s="5"/>
      <c r="Q39" s="5">
        <v>19324849</v>
      </c>
      <c r="R39" s="5"/>
      <c r="S39" s="5">
        <v>1846</v>
      </c>
      <c r="T39" s="5"/>
      <c r="U39" s="5">
        <v>64866937725</v>
      </c>
      <c r="V39" s="5"/>
      <c r="W39" s="5">
        <v>35461412910.038696</v>
      </c>
      <c r="X39" s="5"/>
      <c r="Y39" s="7">
        <v>1.8872599148258102E-3</v>
      </c>
    </row>
    <row r="40" spans="1:25">
      <c r="A40" s="1" t="s">
        <v>46</v>
      </c>
      <c r="C40" s="5">
        <v>13771083</v>
      </c>
      <c r="D40" s="5"/>
      <c r="E40" s="5">
        <v>145211430076</v>
      </c>
      <c r="F40" s="5"/>
      <c r="G40" s="5">
        <v>110608292053.692</v>
      </c>
      <c r="H40" s="5"/>
      <c r="I40" s="5">
        <v>0</v>
      </c>
      <c r="J40" s="5"/>
      <c r="K40" s="5">
        <v>0</v>
      </c>
      <c r="L40" s="5"/>
      <c r="M40" s="5">
        <v>0</v>
      </c>
      <c r="N40" s="5"/>
      <c r="O40" s="5">
        <v>0</v>
      </c>
      <c r="P40" s="5"/>
      <c r="Q40" s="5">
        <v>13771083</v>
      </c>
      <c r="R40" s="5"/>
      <c r="S40" s="5">
        <v>7290</v>
      </c>
      <c r="T40" s="5"/>
      <c r="U40" s="5">
        <v>145211430076</v>
      </c>
      <c r="V40" s="5"/>
      <c r="W40" s="5">
        <v>99793867459.333496</v>
      </c>
      <c r="X40" s="5"/>
      <c r="Y40" s="7">
        <v>5.3110395313133172E-3</v>
      </c>
    </row>
    <row r="41" spans="1:25">
      <c r="A41" s="1" t="s">
        <v>47</v>
      </c>
      <c r="C41" s="5">
        <v>554212</v>
      </c>
      <c r="D41" s="5"/>
      <c r="E41" s="5">
        <v>23205258193</v>
      </c>
      <c r="F41" s="5"/>
      <c r="G41" s="5">
        <v>22901513212.602001</v>
      </c>
      <c r="H41" s="5"/>
      <c r="I41" s="5">
        <v>0</v>
      </c>
      <c r="J41" s="5"/>
      <c r="K41" s="5">
        <v>0</v>
      </c>
      <c r="L41" s="5"/>
      <c r="M41" s="5">
        <v>0</v>
      </c>
      <c r="N41" s="5"/>
      <c r="O41" s="5">
        <v>0</v>
      </c>
      <c r="P41" s="5"/>
      <c r="Q41" s="5">
        <v>554212</v>
      </c>
      <c r="R41" s="5"/>
      <c r="S41" s="5">
        <v>40760</v>
      </c>
      <c r="T41" s="5"/>
      <c r="U41" s="5">
        <v>23205258193</v>
      </c>
      <c r="V41" s="5"/>
      <c r="W41" s="5">
        <v>22455272517.335999</v>
      </c>
      <c r="X41" s="5"/>
      <c r="Y41" s="7">
        <v>1.1950718321903336E-3</v>
      </c>
    </row>
    <row r="42" spans="1:25">
      <c r="A42" s="1" t="s">
        <v>48</v>
      </c>
      <c r="C42" s="5">
        <v>585000</v>
      </c>
      <c r="D42" s="5"/>
      <c r="E42" s="5">
        <v>13743722207</v>
      </c>
      <c r="F42" s="5"/>
      <c r="G42" s="5">
        <v>14276297587.5</v>
      </c>
      <c r="H42" s="5"/>
      <c r="I42" s="5">
        <v>0</v>
      </c>
      <c r="J42" s="5"/>
      <c r="K42" s="5">
        <v>0</v>
      </c>
      <c r="L42" s="5"/>
      <c r="M42" s="5">
        <v>0</v>
      </c>
      <c r="N42" s="5"/>
      <c r="O42" s="5">
        <v>0</v>
      </c>
      <c r="P42" s="5"/>
      <c r="Q42" s="5">
        <v>585000</v>
      </c>
      <c r="R42" s="5"/>
      <c r="S42" s="5">
        <v>23210</v>
      </c>
      <c r="T42" s="5"/>
      <c r="U42" s="5">
        <v>13743722207</v>
      </c>
      <c r="V42" s="5"/>
      <c r="W42" s="5">
        <v>13497061792.5</v>
      </c>
      <c r="X42" s="5"/>
      <c r="Y42" s="7">
        <v>7.1831496825952188E-4</v>
      </c>
    </row>
    <row r="43" spans="1:25">
      <c r="A43" s="1" t="s">
        <v>49</v>
      </c>
      <c r="C43" s="5">
        <v>8356206</v>
      </c>
      <c r="D43" s="5"/>
      <c r="E43" s="5">
        <v>65028861475</v>
      </c>
      <c r="F43" s="5"/>
      <c r="G43" s="5">
        <v>92177081515.007095</v>
      </c>
      <c r="H43" s="5"/>
      <c r="I43" s="5">
        <v>0</v>
      </c>
      <c r="J43" s="5"/>
      <c r="K43" s="5">
        <v>0</v>
      </c>
      <c r="L43" s="5"/>
      <c r="M43" s="5">
        <v>0</v>
      </c>
      <c r="N43" s="5"/>
      <c r="O43" s="5">
        <v>0</v>
      </c>
      <c r="P43" s="5"/>
      <c r="Q43" s="5">
        <v>8356206</v>
      </c>
      <c r="R43" s="5"/>
      <c r="S43" s="5">
        <v>8275</v>
      </c>
      <c r="T43" s="5"/>
      <c r="U43" s="5">
        <v>65028861475</v>
      </c>
      <c r="V43" s="5"/>
      <c r="W43" s="5">
        <v>68736176402.332504</v>
      </c>
      <c r="X43" s="5"/>
      <c r="Y43" s="7">
        <v>3.6581461306014369E-3</v>
      </c>
    </row>
    <row r="44" spans="1:25">
      <c r="A44" s="1" t="s">
        <v>50</v>
      </c>
      <c r="C44" s="5">
        <v>20000000</v>
      </c>
      <c r="D44" s="5"/>
      <c r="E44" s="5">
        <v>221987595152</v>
      </c>
      <c r="F44" s="5"/>
      <c r="G44" s="5">
        <v>211732650000</v>
      </c>
      <c r="H44" s="5"/>
      <c r="I44" s="5">
        <v>0</v>
      </c>
      <c r="J44" s="5"/>
      <c r="K44" s="5">
        <v>0</v>
      </c>
      <c r="L44" s="5"/>
      <c r="M44" s="5">
        <v>0</v>
      </c>
      <c r="N44" s="5"/>
      <c r="O44" s="5">
        <v>0</v>
      </c>
      <c r="P44" s="5"/>
      <c r="Q44" s="5">
        <v>20000000</v>
      </c>
      <c r="R44" s="5"/>
      <c r="S44" s="5">
        <v>10100</v>
      </c>
      <c r="T44" s="5"/>
      <c r="U44" s="5">
        <v>221987595152</v>
      </c>
      <c r="V44" s="5"/>
      <c r="W44" s="5">
        <v>200798100000</v>
      </c>
      <c r="X44" s="5"/>
      <c r="Y44" s="7">
        <v>1.068649481239102E-2</v>
      </c>
    </row>
    <row r="45" spans="1:25">
      <c r="A45" s="1" t="s">
        <v>51</v>
      </c>
      <c r="C45" s="5">
        <v>7691309</v>
      </c>
      <c r="D45" s="5"/>
      <c r="E45" s="5">
        <v>367179685244</v>
      </c>
      <c r="F45" s="5"/>
      <c r="G45" s="5">
        <v>418517172244.77301</v>
      </c>
      <c r="H45" s="5"/>
      <c r="I45" s="5">
        <v>0</v>
      </c>
      <c r="J45" s="5"/>
      <c r="K45" s="5">
        <v>0</v>
      </c>
      <c r="L45" s="5"/>
      <c r="M45" s="5">
        <v>0</v>
      </c>
      <c r="N45" s="5"/>
      <c r="O45" s="5">
        <v>0</v>
      </c>
      <c r="P45" s="5"/>
      <c r="Q45" s="5">
        <v>7691309</v>
      </c>
      <c r="R45" s="5"/>
      <c r="S45" s="5">
        <v>52870</v>
      </c>
      <c r="T45" s="5"/>
      <c r="U45" s="5">
        <v>367179685244</v>
      </c>
      <c r="V45" s="5"/>
      <c r="W45" s="5">
        <v>404220001764.362</v>
      </c>
      <c r="X45" s="5"/>
      <c r="Y45" s="7">
        <v>2.1512628615109126E-2</v>
      </c>
    </row>
    <row r="46" spans="1:25">
      <c r="A46" s="1" t="s">
        <v>52</v>
      </c>
      <c r="C46" s="5">
        <v>2362689</v>
      </c>
      <c r="D46" s="5"/>
      <c r="E46" s="5">
        <v>70830565870</v>
      </c>
      <c r="F46" s="5"/>
      <c r="G46" s="5">
        <v>112217589201.50101</v>
      </c>
      <c r="H46" s="5"/>
      <c r="I46" s="5">
        <v>0</v>
      </c>
      <c r="J46" s="5"/>
      <c r="K46" s="5">
        <v>0</v>
      </c>
      <c r="L46" s="5"/>
      <c r="M46" s="5">
        <v>0</v>
      </c>
      <c r="N46" s="5"/>
      <c r="O46" s="5">
        <v>0</v>
      </c>
      <c r="P46" s="5"/>
      <c r="Q46" s="5">
        <v>2362689</v>
      </c>
      <c r="R46" s="5"/>
      <c r="S46" s="5">
        <v>49540</v>
      </c>
      <c r="T46" s="5"/>
      <c r="U46" s="5">
        <v>70830565870</v>
      </c>
      <c r="V46" s="5"/>
      <c r="W46" s="5">
        <v>116351179762.293</v>
      </c>
      <c r="X46" s="5"/>
      <c r="Y46" s="7">
        <v>6.1922213354873345E-3</v>
      </c>
    </row>
    <row r="47" spans="1:25">
      <c r="A47" s="1" t="s">
        <v>53</v>
      </c>
      <c r="C47" s="5">
        <v>2585956</v>
      </c>
      <c r="D47" s="5"/>
      <c r="E47" s="5">
        <v>92980447575</v>
      </c>
      <c r="F47" s="5"/>
      <c r="G47" s="5">
        <v>71821713556.692001</v>
      </c>
      <c r="H47" s="5"/>
      <c r="I47" s="5">
        <v>2585956</v>
      </c>
      <c r="J47" s="5"/>
      <c r="K47" s="5">
        <v>0</v>
      </c>
      <c r="L47" s="5"/>
      <c r="M47" s="5">
        <v>0</v>
      </c>
      <c r="N47" s="5"/>
      <c r="O47" s="5">
        <v>0</v>
      </c>
      <c r="P47" s="5"/>
      <c r="Q47" s="5">
        <v>5171912</v>
      </c>
      <c r="R47" s="5"/>
      <c r="S47" s="5">
        <v>12875</v>
      </c>
      <c r="T47" s="5"/>
      <c r="U47" s="5">
        <v>92980447575</v>
      </c>
      <c r="V47" s="5"/>
      <c r="W47" s="5">
        <v>66192166216.349998</v>
      </c>
      <c r="X47" s="5"/>
      <c r="Y47" s="7">
        <v>3.5227536559954923E-3</v>
      </c>
    </row>
    <row r="48" spans="1:25">
      <c r="A48" s="1" t="s">
        <v>54</v>
      </c>
      <c r="C48" s="5">
        <v>1965291</v>
      </c>
      <c r="D48" s="5"/>
      <c r="E48" s="5">
        <v>42406082145</v>
      </c>
      <c r="F48" s="5"/>
      <c r="G48" s="5">
        <v>36200162018.731499</v>
      </c>
      <c r="H48" s="5"/>
      <c r="I48" s="5">
        <v>100000</v>
      </c>
      <c r="J48" s="5"/>
      <c r="K48" s="5">
        <v>1507397529</v>
      </c>
      <c r="L48" s="5"/>
      <c r="M48" s="5">
        <v>0</v>
      </c>
      <c r="N48" s="5"/>
      <c r="O48" s="5">
        <v>0</v>
      </c>
      <c r="P48" s="5"/>
      <c r="Q48" s="5">
        <v>2065291</v>
      </c>
      <c r="R48" s="5"/>
      <c r="S48" s="5">
        <v>6800</v>
      </c>
      <c r="T48" s="5"/>
      <c r="U48" s="5">
        <v>18804708394</v>
      </c>
      <c r="V48" s="5"/>
      <c r="W48" s="5">
        <v>13960417126.139999</v>
      </c>
      <c r="X48" s="5"/>
      <c r="Y48" s="7">
        <v>7.429747851065815E-4</v>
      </c>
    </row>
    <row r="49" spans="1:25">
      <c r="A49" s="1" t="s">
        <v>55</v>
      </c>
      <c r="C49" s="5">
        <v>8990376</v>
      </c>
      <c r="D49" s="5"/>
      <c r="E49" s="5">
        <v>588497614907</v>
      </c>
      <c r="F49" s="5"/>
      <c r="G49" s="5">
        <v>406896294955.284</v>
      </c>
      <c r="H49" s="5"/>
      <c r="I49" s="5">
        <v>0</v>
      </c>
      <c r="J49" s="5"/>
      <c r="K49" s="5">
        <v>0</v>
      </c>
      <c r="L49" s="5"/>
      <c r="M49" s="5">
        <v>0</v>
      </c>
      <c r="N49" s="5"/>
      <c r="O49" s="5">
        <v>0</v>
      </c>
      <c r="P49" s="5"/>
      <c r="Q49" s="5">
        <v>8990376</v>
      </c>
      <c r="R49" s="5"/>
      <c r="S49" s="5">
        <v>41750</v>
      </c>
      <c r="T49" s="5"/>
      <c r="U49" s="5">
        <v>588497614907</v>
      </c>
      <c r="V49" s="5"/>
      <c r="W49" s="5">
        <v>373114876221.90002</v>
      </c>
      <c r="X49" s="5"/>
      <c r="Y49" s="7">
        <v>1.9857210746372863E-2</v>
      </c>
    </row>
    <row r="50" spans="1:25">
      <c r="A50" s="1" t="s">
        <v>56</v>
      </c>
      <c r="C50" s="5">
        <v>78611772</v>
      </c>
      <c r="D50" s="5"/>
      <c r="E50" s="5">
        <v>521993755100</v>
      </c>
      <c r="F50" s="5"/>
      <c r="G50" s="5">
        <v>508717648037.466</v>
      </c>
      <c r="H50" s="5"/>
      <c r="I50" s="5">
        <v>0</v>
      </c>
      <c r="J50" s="5"/>
      <c r="K50" s="5">
        <v>0</v>
      </c>
      <c r="L50" s="5"/>
      <c r="M50" s="5">
        <v>0</v>
      </c>
      <c r="N50" s="5"/>
      <c r="O50" s="5">
        <v>0</v>
      </c>
      <c r="P50" s="5"/>
      <c r="Q50" s="5">
        <v>78611772</v>
      </c>
      <c r="R50" s="5"/>
      <c r="S50" s="5">
        <v>6290</v>
      </c>
      <c r="T50" s="5"/>
      <c r="U50" s="5">
        <v>521993755100</v>
      </c>
      <c r="V50" s="5"/>
      <c r="W50" s="5">
        <v>491525961007.01398</v>
      </c>
      <c r="X50" s="5"/>
      <c r="Y50" s="7">
        <v>2.6159060431632401E-2</v>
      </c>
    </row>
    <row r="51" spans="1:25">
      <c r="A51" s="1" t="s">
        <v>57</v>
      </c>
      <c r="C51" s="5">
        <v>139279052</v>
      </c>
      <c r="D51" s="5"/>
      <c r="E51" s="5">
        <v>1196581028960</v>
      </c>
      <c r="F51" s="5"/>
      <c r="G51" s="5">
        <v>1506339717049.73</v>
      </c>
      <c r="H51" s="5"/>
      <c r="I51" s="5">
        <v>0</v>
      </c>
      <c r="J51" s="5"/>
      <c r="K51" s="5">
        <v>0</v>
      </c>
      <c r="L51" s="5"/>
      <c r="M51" s="5">
        <v>-272495</v>
      </c>
      <c r="N51" s="5"/>
      <c r="O51" s="5">
        <v>2710227652</v>
      </c>
      <c r="P51" s="5"/>
      <c r="Q51" s="5">
        <v>139006557</v>
      </c>
      <c r="R51" s="5"/>
      <c r="S51" s="5">
        <v>10120</v>
      </c>
      <c r="T51" s="5"/>
      <c r="U51" s="5">
        <v>1194239956538</v>
      </c>
      <c r="V51" s="5"/>
      <c r="W51" s="5">
        <v>1398376216016.8</v>
      </c>
      <c r="X51" s="5"/>
      <c r="Y51" s="7">
        <v>7.4421721013468348E-2</v>
      </c>
    </row>
    <row r="52" spans="1:25">
      <c r="A52" s="1" t="s">
        <v>58</v>
      </c>
      <c r="C52" s="5">
        <v>28760545</v>
      </c>
      <c r="D52" s="5"/>
      <c r="E52" s="5">
        <v>610259269288</v>
      </c>
      <c r="F52" s="5"/>
      <c r="G52" s="5">
        <v>443421900434.948</v>
      </c>
      <c r="H52" s="5"/>
      <c r="I52" s="5">
        <v>0</v>
      </c>
      <c r="J52" s="5"/>
      <c r="K52" s="5">
        <v>0</v>
      </c>
      <c r="L52" s="5"/>
      <c r="M52" s="5">
        <v>-28760545</v>
      </c>
      <c r="N52" s="5"/>
      <c r="O52" s="5">
        <v>396293686278</v>
      </c>
      <c r="P52" s="5"/>
      <c r="Q52" s="5">
        <v>0</v>
      </c>
      <c r="R52" s="5"/>
      <c r="S52" s="5">
        <v>0</v>
      </c>
      <c r="T52" s="5"/>
      <c r="U52" s="5">
        <v>0</v>
      </c>
      <c r="V52" s="5"/>
      <c r="W52" s="5">
        <v>0</v>
      </c>
      <c r="X52" s="5"/>
      <c r="Y52" s="7">
        <v>0</v>
      </c>
    </row>
    <row r="53" spans="1:25">
      <c r="A53" s="1" t="s">
        <v>59</v>
      </c>
      <c r="C53" s="5">
        <v>200000</v>
      </c>
      <c r="D53" s="5"/>
      <c r="E53" s="5">
        <v>960486893</v>
      </c>
      <c r="F53" s="5"/>
      <c r="G53" s="5">
        <v>867209151</v>
      </c>
      <c r="H53" s="5"/>
      <c r="I53" s="5">
        <v>0</v>
      </c>
      <c r="J53" s="5"/>
      <c r="K53" s="5">
        <v>0</v>
      </c>
      <c r="L53" s="5"/>
      <c r="M53" s="5">
        <v>-200000</v>
      </c>
      <c r="N53" s="5"/>
      <c r="O53" s="5">
        <v>847406944</v>
      </c>
      <c r="P53" s="5"/>
      <c r="Q53" s="5">
        <v>0</v>
      </c>
      <c r="R53" s="5"/>
      <c r="S53" s="5">
        <v>0</v>
      </c>
      <c r="T53" s="5"/>
      <c r="U53" s="5">
        <v>0</v>
      </c>
      <c r="V53" s="5"/>
      <c r="W53" s="5">
        <v>0</v>
      </c>
      <c r="X53" s="5"/>
      <c r="Y53" s="7">
        <v>0</v>
      </c>
    </row>
    <row r="54" spans="1:25">
      <c r="A54" s="1" t="s">
        <v>60</v>
      </c>
      <c r="C54" s="5">
        <v>10000000</v>
      </c>
      <c r="D54" s="5"/>
      <c r="E54" s="5">
        <v>178712776272</v>
      </c>
      <c r="F54" s="5"/>
      <c r="G54" s="5">
        <v>157457520000</v>
      </c>
      <c r="H54" s="5"/>
      <c r="I54" s="5">
        <v>0</v>
      </c>
      <c r="J54" s="5"/>
      <c r="K54" s="5">
        <v>0</v>
      </c>
      <c r="L54" s="5"/>
      <c r="M54" s="5">
        <v>0</v>
      </c>
      <c r="N54" s="5"/>
      <c r="O54" s="5">
        <v>0</v>
      </c>
      <c r="P54" s="5"/>
      <c r="Q54" s="5">
        <v>10000000</v>
      </c>
      <c r="R54" s="5"/>
      <c r="S54" s="5">
        <v>15100</v>
      </c>
      <c r="T54" s="5"/>
      <c r="U54" s="5">
        <v>178712776272</v>
      </c>
      <c r="V54" s="5"/>
      <c r="W54" s="5">
        <v>150101550000</v>
      </c>
      <c r="X54" s="5"/>
      <c r="Y54" s="7">
        <v>7.9884193894606149E-3</v>
      </c>
    </row>
    <row r="55" spans="1:25">
      <c r="A55" s="1" t="s">
        <v>61</v>
      </c>
      <c r="C55" s="5">
        <v>46851062</v>
      </c>
      <c r="D55" s="5"/>
      <c r="E55" s="5">
        <v>614665227317</v>
      </c>
      <c r="F55" s="5"/>
      <c r="G55" s="5">
        <v>607768491263.35498</v>
      </c>
      <c r="H55" s="5"/>
      <c r="I55" s="5">
        <v>0</v>
      </c>
      <c r="J55" s="5"/>
      <c r="K55" s="5">
        <v>0</v>
      </c>
      <c r="L55" s="5"/>
      <c r="M55" s="5">
        <v>0</v>
      </c>
      <c r="N55" s="5"/>
      <c r="O55" s="5">
        <v>0</v>
      </c>
      <c r="P55" s="5"/>
      <c r="Q55" s="5">
        <v>46851062</v>
      </c>
      <c r="R55" s="5"/>
      <c r="S55" s="5">
        <v>13360</v>
      </c>
      <c r="T55" s="5"/>
      <c r="U55" s="5">
        <v>614665227317</v>
      </c>
      <c r="V55" s="5"/>
      <c r="W55" s="5">
        <v>622205903699.49597</v>
      </c>
      <c r="X55" s="5"/>
      <c r="Y55" s="7">
        <v>3.3113859952478293E-2</v>
      </c>
    </row>
    <row r="56" spans="1:25">
      <c r="A56" s="1" t="s">
        <v>62</v>
      </c>
      <c r="C56" s="5">
        <v>47100791</v>
      </c>
      <c r="D56" s="5"/>
      <c r="E56" s="5">
        <v>1007939408723</v>
      </c>
      <c r="F56" s="5"/>
      <c r="G56" s="5">
        <v>1477188077811.5</v>
      </c>
      <c r="H56" s="5"/>
      <c r="I56" s="5">
        <v>0</v>
      </c>
      <c r="J56" s="5"/>
      <c r="K56" s="5">
        <v>0</v>
      </c>
      <c r="L56" s="5"/>
      <c r="M56" s="5">
        <v>0</v>
      </c>
      <c r="N56" s="5"/>
      <c r="O56" s="5">
        <v>0</v>
      </c>
      <c r="P56" s="5"/>
      <c r="Q56" s="5">
        <v>47100791</v>
      </c>
      <c r="R56" s="5"/>
      <c r="S56" s="5">
        <v>32030</v>
      </c>
      <c r="T56" s="5"/>
      <c r="U56" s="5">
        <v>1007939408723</v>
      </c>
      <c r="V56" s="5"/>
      <c r="W56" s="5">
        <v>1499661937632.4099</v>
      </c>
      <c r="X56" s="5"/>
      <c r="Y56" s="7">
        <v>7.9812157171053985E-2</v>
      </c>
    </row>
    <row r="57" spans="1:25">
      <c r="A57" s="1" t="s">
        <v>63</v>
      </c>
      <c r="C57" s="5">
        <v>30485496</v>
      </c>
      <c r="D57" s="5"/>
      <c r="E57" s="5">
        <v>394777531861</v>
      </c>
      <c r="F57" s="5"/>
      <c r="G57" s="5">
        <v>209098340361.72</v>
      </c>
      <c r="H57" s="5"/>
      <c r="I57" s="5">
        <v>0</v>
      </c>
      <c r="J57" s="5"/>
      <c r="K57" s="5">
        <v>0</v>
      </c>
      <c r="L57" s="5"/>
      <c r="M57" s="5">
        <v>0</v>
      </c>
      <c r="N57" s="5"/>
      <c r="O57" s="5">
        <v>0</v>
      </c>
      <c r="P57" s="5"/>
      <c r="Q57" s="5">
        <v>30485496</v>
      </c>
      <c r="R57" s="5"/>
      <c r="S57" s="5">
        <v>6350</v>
      </c>
      <c r="T57" s="5"/>
      <c r="U57" s="5">
        <v>394777531861</v>
      </c>
      <c r="V57" s="5"/>
      <c r="W57" s="5">
        <v>192431081347.38</v>
      </c>
      <c r="X57" s="5"/>
      <c r="Y57" s="7">
        <v>1.0241201249222832E-2</v>
      </c>
    </row>
    <row r="58" spans="1:25">
      <c r="A58" s="1" t="s">
        <v>64</v>
      </c>
      <c r="C58" s="5">
        <v>522412</v>
      </c>
      <c r="D58" s="5"/>
      <c r="E58" s="5">
        <v>103818948042</v>
      </c>
      <c r="F58" s="5"/>
      <c r="G58" s="5">
        <v>74834252281.503006</v>
      </c>
      <c r="H58" s="5"/>
      <c r="I58" s="5">
        <v>3656884</v>
      </c>
      <c r="J58" s="5"/>
      <c r="K58" s="5">
        <v>0</v>
      </c>
      <c r="L58" s="5"/>
      <c r="M58" s="5">
        <v>0</v>
      </c>
      <c r="N58" s="5"/>
      <c r="O58" s="5">
        <v>0</v>
      </c>
      <c r="P58" s="5"/>
      <c r="Q58" s="5">
        <v>4179296</v>
      </c>
      <c r="R58" s="5"/>
      <c r="S58" s="5">
        <v>16323</v>
      </c>
      <c r="T58" s="5"/>
      <c r="U58" s="5">
        <v>103818948042</v>
      </c>
      <c r="V58" s="5"/>
      <c r="W58" s="5">
        <v>67812747582.782402</v>
      </c>
      <c r="X58" s="5"/>
      <c r="Y58" s="7">
        <v>3.6090011571692456E-3</v>
      </c>
    </row>
    <row r="59" spans="1:25">
      <c r="A59" s="1" t="s">
        <v>65</v>
      </c>
      <c r="C59" s="5">
        <v>11589687</v>
      </c>
      <c r="D59" s="5"/>
      <c r="E59" s="5">
        <v>150068256910</v>
      </c>
      <c r="F59" s="5"/>
      <c r="G59" s="5">
        <v>270391494664.354</v>
      </c>
      <c r="H59" s="5"/>
      <c r="I59" s="5">
        <v>0</v>
      </c>
      <c r="J59" s="5"/>
      <c r="K59" s="5">
        <v>0</v>
      </c>
      <c r="L59" s="5"/>
      <c r="M59" s="5">
        <v>0</v>
      </c>
      <c r="N59" s="5"/>
      <c r="O59" s="5">
        <v>0</v>
      </c>
      <c r="P59" s="5"/>
      <c r="Q59" s="5">
        <v>11589687</v>
      </c>
      <c r="R59" s="5"/>
      <c r="S59" s="5">
        <v>24110</v>
      </c>
      <c r="T59" s="5"/>
      <c r="U59" s="5">
        <v>150068256910</v>
      </c>
      <c r="V59" s="5"/>
      <c r="W59" s="5">
        <v>277764760816.258</v>
      </c>
      <c r="X59" s="5"/>
      <c r="Y59" s="7">
        <v>1.4782668140425502E-2</v>
      </c>
    </row>
    <row r="60" spans="1:25">
      <c r="A60" s="1" t="s">
        <v>66</v>
      </c>
      <c r="C60" s="5">
        <v>18769593</v>
      </c>
      <c r="D60" s="5"/>
      <c r="E60" s="5">
        <v>844454278420</v>
      </c>
      <c r="F60" s="5"/>
      <c r="G60" s="5">
        <v>383979868507.55701</v>
      </c>
      <c r="H60" s="5"/>
      <c r="I60" s="5">
        <v>0</v>
      </c>
      <c r="J60" s="5"/>
      <c r="K60" s="5">
        <v>0</v>
      </c>
      <c r="L60" s="5"/>
      <c r="M60" s="5">
        <v>0</v>
      </c>
      <c r="N60" s="5"/>
      <c r="O60" s="5">
        <v>0</v>
      </c>
      <c r="P60" s="5"/>
      <c r="Q60" s="5">
        <v>18769593</v>
      </c>
      <c r="R60" s="5"/>
      <c r="S60" s="5">
        <v>19400</v>
      </c>
      <c r="T60" s="5"/>
      <c r="U60" s="5">
        <v>844454278420</v>
      </c>
      <c r="V60" s="5"/>
      <c r="W60" s="5">
        <v>361963530080.01001</v>
      </c>
      <c r="X60" s="5"/>
      <c r="Y60" s="7">
        <v>1.9263734997864861E-2</v>
      </c>
    </row>
    <row r="61" spans="1:25">
      <c r="A61" s="1" t="s">
        <v>67</v>
      </c>
      <c r="C61" s="5">
        <v>113548</v>
      </c>
      <c r="D61" s="5"/>
      <c r="E61" s="5">
        <v>366902065</v>
      </c>
      <c r="F61" s="5"/>
      <c r="G61" s="5">
        <v>2690877763.296</v>
      </c>
      <c r="H61" s="5"/>
      <c r="I61" s="5">
        <v>0</v>
      </c>
      <c r="J61" s="5"/>
      <c r="K61" s="5">
        <v>0</v>
      </c>
      <c r="L61" s="5"/>
      <c r="M61" s="5">
        <v>0</v>
      </c>
      <c r="N61" s="5"/>
      <c r="O61" s="5">
        <v>0</v>
      </c>
      <c r="P61" s="5"/>
      <c r="Q61" s="5">
        <v>113548</v>
      </c>
      <c r="R61" s="5"/>
      <c r="S61" s="5">
        <v>21040</v>
      </c>
      <c r="T61" s="5"/>
      <c r="U61" s="5">
        <v>366902065</v>
      </c>
      <c r="V61" s="5"/>
      <c r="W61" s="5">
        <v>2374835072.9759998</v>
      </c>
      <c r="X61" s="5"/>
      <c r="Y61" s="7">
        <v>1.2638895830011475E-4</v>
      </c>
    </row>
    <row r="62" spans="1:25">
      <c r="A62" s="1" t="s">
        <v>68</v>
      </c>
      <c r="C62" s="5">
        <v>4233000</v>
      </c>
      <c r="D62" s="5"/>
      <c r="E62" s="5">
        <v>118821395479</v>
      </c>
      <c r="F62" s="5"/>
      <c r="G62" s="5">
        <v>119165282568</v>
      </c>
      <c r="H62" s="5"/>
      <c r="I62" s="5">
        <v>0</v>
      </c>
      <c r="J62" s="5"/>
      <c r="K62" s="5">
        <v>0</v>
      </c>
      <c r="L62" s="5"/>
      <c r="M62" s="5">
        <v>-4233000</v>
      </c>
      <c r="N62" s="5"/>
      <c r="O62" s="5">
        <v>113744879609</v>
      </c>
      <c r="P62" s="5"/>
      <c r="Q62" s="5">
        <v>0</v>
      </c>
      <c r="R62" s="5"/>
      <c r="S62" s="5">
        <v>0</v>
      </c>
      <c r="T62" s="5"/>
      <c r="U62" s="5">
        <v>0</v>
      </c>
      <c r="V62" s="5"/>
      <c r="W62" s="5">
        <v>0</v>
      </c>
      <c r="X62" s="5"/>
      <c r="Y62" s="7">
        <v>0</v>
      </c>
    </row>
    <row r="63" spans="1:25">
      <c r="A63" s="1" t="s">
        <v>69</v>
      </c>
      <c r="C63" s="5">
        <v>0</v>
      </c>
      <c r="D63" s="5"/>
      <c r="E63" s="5">
        <v>0</v>
      </c>
      <c r="F63" s="5"/>
      <c r="G63" s="5">
        <v>0</v>
      </c>
      <c r="H63" s="5"/>
      <c r="I63" s="5">
        <v>3097936</v>
      </c>
      <c r="J63" s="5"/>
      <c r="K63" s="5">
        <v>0</v>
      </c>
      <c r="L63" s="5"/>
      <c r="M63" s="5">
        <v>0</v>
      </c>
      <c r="N63" s="5"/>
      <c r="O63" s="5">
        <v>0</v>
      </c>
      <c r="P63" s="5"/>
      <c r="Q63" s="5">
        <v>3097936</v>
      </c>
      <c r="R63" s="5"/>
      <c r="S63" s="5">
        <v>5800</v>
      </c>
      <c r="T63" s="5"/>
      <c r="U63" s="5">
        <v>25108771280</v>
      </c>
      <c r="V63" s="5"/>
      <c r="W63" s="5">
        <v>17861119028.639999</v>
      </c>
      <c r="X63" s="5"/>
      <c r="Y63" s="7">
        <v>9.5057052752521012E-4</v>
      </c>
    </row>
    <row r="64" spans="1:25">
      <c r="A64" s="1" t="s">
        <v>70</v>
      </c>
      <c r="C64" s="5">
        <v>0</v>
      </c>
      <c r="D64" s="5"/>
      <c r="E64" s="5">
        <v>0</v>
      </c>
      <c r="F64" s="5"/>
      <c r="G64" s="5">
        <v>0</v>
      </c>
      <c r="H64" s="5"/>
      <c r="I64" s="5">
        <v>10737027</v>
      </c>
      <c r="J64" s="5"/>
      <c r="K64" s="5">
        <v>0</v>
      </c>
      <c r="L64" s="5"/>
      <c r="M64" s="5">
        <v>0</v>
      </c>
      <c r="N64" s="5"/>
      <c r="O64" s="5">
        <v>0</v>
      </c>
      <c r="P64" s="5"/>
      <c r="Q64" s="5">
        <v>10737027</v>
      </c>
      <c r="R64" s="5"/>
      <c r="S64" s="5">
        <v>10980</v>
      </c>
      <c r="T64" s="5"/>
      <c r="U64" s="5">
        <v>25038746964</v>
      </c>
      <c r="V64" s="5"/>
      <c r="W64" s="5">
        <v>117191095749.063</v>
      </c>
      <c r="X64" s="5"/>
      <c r="Y64" s="7">
        <v>6.23692174766983E-3</v>
      </c>
    </row>
    <row r="65" spans="3:25" ht="24.75" thickBot="1">
      <c r="C65" s="5"/>
      <c r="D65" s="5"/>
      <c r="E65" s="6">
        <f>SUM(E9:E64)</f>
        <v>16553750506104</v>
      </c>
      <c r="F65" s="5"/>
      <c r="G65" s="6">
        <f>SUM(G9:G64)</f>
        <v>17035321425128.371</v>
      </c>
      <c r="H65" s="5"/>
      <c r="I65" s="5"/>
      <c r="J65" s="5"/>
      <c r="K65" s="6">
        <f>SUM(K9:K64)</f>
        <v>381833786503</v>
      </c>
      <c r="L65" s="5"/>
      <c r="M65" s="5"/>
      <c r="N65" s="5"/>
      <c r="O65" s="6">
        <f>SUM(O9:O64)</f>
        <v>525570526831</v>
      </c>
      <c r="P65" s="5"/>
      <c r="Q65" s="5"/>
      <c r="R65" s="5"/>
      <c r="S65" s="5"/>
      <c r="T65" s="5"/>
      <c r="U65" s="6">
        <f>SUM(U9:U64)</f>
        <v>16195021565991</v>
      </c>
      <c r="V65" s="5"/>
      <c r="W65" s="6">
        <f>SUM(W9:W64)</f>
        <v>16248707490938.617</v>
      </c>
      <c r="X65" s="5"/>
      <c r="Y65" s="8">
        <f>SUM(Y9:Y64)</f>
        <v>0.86475782544742497</v>
      </c>
    </row>
    <row r="66" spans="3:25" ht="24.75" thickTop="1">
      <c r="G66" s="2"/>
      <c r="W66" s="2"/>
    </row>
    <row r="67" spans="3:25">
      <c r="G67" s="2"/>
      <c r="W67" s="2"/>
      <c r="Y67" s="2"/>
    </row>
    <row r="68" spans="3:25">
      <c r="G68" s="4"/>
      <c r="W68" s="4"/>
      <c r="Y68" s="2"/>
    </row>
  </sheetData>
  <mergeCells count="21">
    <mergeCell ref="K8"/>
    <mergeCell ref="I7:K7"/>
    <mergeCell ref="M8"/>
    <mergeCell ref="O8"/>
    <mergeCell ref="M7:O7"/>
    <mergeCell ref="A4:Y4"/>
    <mergeCell ref="A3:Y3"/>
    <mergeCell ref="A2:Y2"/>
    <mergeCell ref="A6:A8"/>
    <mergeCell ref="C7:C8"/>
    <mergeCell ref="E7:E8"/>
    <mergeCell ref="G7:G8"/>
    <mergeCell ref="C6:G6"/>
    <mergeCell ref="Y7:Y8"/>
    <mergeCell ref="Q6:Y6"/>
    <mergeCell ref="I6:O6"/>
    <mergeCell ref="Q7:Q8"/>
    <mergeCell ref="S7:S8"/>
    <mergeCell ref="U7:U8"/>
    <mergeCell ref="W7:W8"/>
    <mergeCell ref="I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8"/>
  <sheetViews>
    <sheetView rightToLeft="1" workbookViewId="0">
      <selection activeCell="E10" sqref="E10"/>
    </sheetView>
  </sheetViews>
  <sheetFormatPr defaultRowHeight="24"/>
  <cols>
    <col min="1" max="1" width="33.8554687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3.42578125" style="1" bestFit="1" customWidth="1"/>
    <col min="6" max="6" width="1" style="1" customWidth="1"/>
    <col min="7" max="7" width="13.570312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8.28515625" style="1" bestFit="1" customWidth="1"/>
    <col min="12" max="12" width="1" style="1" customWidth="1"/>
    <col min="13" max="13" width="13.42578125" style="1" bestFit="1" customWidth="1"/>
    <col min="14" max="14" width="1" style="1" customWidth="1"/>
    <col min="15" max="15" width="13.5703125" style="1" bestFit="1" customWidth="1"/>
    <col min="16" max="16" width="1" style="1" customWidth="1"/>
    <col min="17" max="17" width="10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24.75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7" ht="24.7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6" spans="1:17" ht="24.75">
      <c r="A6" s="17" t="s">
        <v>3</v>
      </c>
      <c r="C6" s="18" t="s">
        <v>192</v>
      </c>
      <c r="D6" s="18" t="s">
        <v>4</v>
      </c>
      <c r="E6" s="18" t="s">
        <v>4</v>
      </c>
      <c r="F6" s="18" t="s">
        <v>4</v>
      </c>
      <c r="G6" s="18" t="s">
        <v>4</v>
      </c>
      <c r="H6" s="18" t="s">
        <v>4</v>
      </c>
      <c r="I6" s="18" t="s">
        <v>4</v>
      </c>
      <c r="K6" s="18" t="s">
        <v>6</v>
      </c>
      <c r="L6" s="18" t="s">
        <v>6</v>
      </c>
      <c r="M6" s="18" t="s">
        <v>6</v>
      </c>
      <c r="N6" s="18" t="s">
        <v>6</v>
      </c>
      <c r="O6" s="18" t="s">
        <v>6</v>
      </c>
      <c r="P6" s="18" t="s">
        <v>6</v>
      </c>
      <c r="Q6" s="18" t="s">
        <v>6</v>
      </c>
    </row>
    <row r="7" spans="1:17" ht="24.75">
      <c r="A7" s="18" t="s">
        <v>3</v>
      </c>
      <c r="C7" s="18" t="s">
        <v>71</v>
      </c>
      <c r="E7" s="18" t="s">
        <v>72</v>
      </c>
      <c r="G7" s="18" t="s">
        <v>73</v>
      </c>
      <c r="I7" s="18" t="s">
        <v>74</v>
      </c>
      <c r="K7" s="18" t="s">
        <v>71</v>
      </c>
      <c r="M7" s="18" t="s">
        <v>72</v>
      </c>
      <c r="O7" s="18" t="s">
        <v>73</v>
      </c>
      <c r="Q7" s="18" t="s">
        <v>74</v>
      </c>
    </row>
    <row r="8" spans="1:17">
      <c r="A8" s="1" t="s">
        <v>75</v>
      </c>
      <c r="C8" s="9">
        <v>2362689</v>
      </c>
      <c r="D8" s="3"/>
      <c r="E8" s="9">
        <v>34200</v>
      </c>
      <c r="F8" s="3"/>
      <c r="G8" s="3" t="s">
        <v>76</v>
      </c>
      <c r="H8" s="3"/>
      <c r="I8" s="9">
        <v>0.25520963159765703</v>
      </c>
      <c r="J8" s="3"/>
      <c r="K8" s="9">
        <v>2362689</v>
      </c>
      <c r="L8" s="3"/>
      <c r="M8" s="9">
        <v>34200</v>
      </c>
      <c r="N8" s="3"/>
      <c r="O8" s="3" t="s">
        <v>76</v>
      </c>
      <c r="P8" s="3"/>
      <c r="Q8" s="9">
        <v>0.25520963159765703</v>
      </c>
    </row>
  </sheetData>
  <mergeCells count="14"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M26"/>
  <sheetViews>
    <sheetView rightToLeft="1" topLeftCell="H7" workbookViewId="0">
      <selection activeCell="AK14" sqref="AK14"/>
    </sheetView>
  </sheetViews>
  <sheetFormatPr defaultRowHeight="24"/>
  <cols>
    <col min="1" max="1" width="30.85546875" style="1" bestFit="1" customWidth="1"/>
    <col min="2" max="2" width="1" style="1" customWidth="1"/>
    <col min="3" max="3" width="24.140625" style="1" bestFit="1" customWidth="1"/>
    <col min="4" max="4" width="1" style="1" customWidth="1"/>
    <col min="5" max="5" width="22" style="1" bestFit="1" customWidth="1"/>
    <col min="6" max="6" width="1" style="1" customWidth="1"/>
    <col min="7" max="7" width="14.14062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10.28515625" style="1" bestFit="1" customWidth="1"/>
    <col min="12" max="12" width="1" style="1" customWidth="1"/>
    <col min="13" max="13" width="10.28515625" style="1" bestFit="1" customWidth="1"/>
    <col min="14" max="14" width="1" style="1" customWidth="1"/>
    <col min="15" max="15" width="8.42578125" style="1" bestFit="1" customWidth="1"/>
    <col min="16" max="16" width="1" style="1" customWidth="1"/>
    <col min="17" max="17" width="18.42578125" style="1" bestFit="1" customWidth="1"/>
    <col min="18" max="18" width="1" style="1" customWidth="1"/>
    <col min="19" max="19" width="22.140625" style="1" bestFit="1" customWidth="1"/>
    <col min="20" max="20" width="1" style="1" customWidth="1"/>
    <col min="21" max="21" width="6.42578125" style="1" bestFit="1" customWidth="1"/>
    <col min="22" max="22" width="1" style="1" customWidth="1"/>
    <col min="23" max="23" width="17.140625" style="1" bestFit="1" customWidth="1"/>
    <col min="24" max="24" width="1" style="1" customWidth="1"/>
    <col min="25" max="25" width="8.42578125" style="1" bestFit="1" customWidth="1"/>
    <col min="26" max="26" width="1" style="1" customWidth="1"/>
    <col min="27" max="27" width="16.5703125" style="1" bestFit="1" customWidth="1"/>
    <col min="28" max="28" width="2.42578125" style="1" customWidth="1"/>
    <col min="29" max="29" width="8.42578125" style="1" bestFit="1" customWidth="1"/>
    <col min="30" max="30" width="1" style="1" customWidth="1"/>
    <col min="31" max="31" width="21" style="1" bestFit="1" customWidth="1"/>
    <col min="32" max="32" width="1" style="1" customWidth="1"/>
    <col min="33" max="33" width="17.140625" style="1" bestFit="1" customWidth="1"/>
    <col min="34" max="34" width="1" style="1" customWidth="1"/>
    <col min="35" max="35" width="22.140625" style="1" bestFit="1" customWidth="1"/>
    <col min="36" max="36" width="1" style="1" customWidth="1"/>
    <col min="37" max="37" width="33.425781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9" ht="24.7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</row>
    <row r="3" spans="1:39" ht="24.75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</row>
    <row r="4" spans="1:39" ht="24.7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</row>
    <row r="6" spans="1:39" ht="24.75">
      <c r="A6" s="18" t="s">
        <v>77</v>
      </c>
      <c r="B6" s="18" t="s">
        <v>77</v>
      </c>
      <c r="C6" s="18" t="s">
        <v>77</v>
      </c>
      <c r="D6" s="18" t="s">
        <v>77</v>
      </c>
      <c r="E6" s="18" t="s">
        <v>77</v>
      </c>
      <c r="F6" s="18" t="s">
        <v>77</v>
      </c>
      <c r="G6" s="18" t="s">
        <v>77</v>
      </c>
      <c r="H6" s="18" t="s">
        <v>77</v>
      </c>
      <c r="I6" s="18" t="s">
        <v>77</v>
      </c>
      <c r="J6" s="18" t="s">
        <v>77</v>
      </c>
      <c r="K6" s="18" t="s">
        <v>77</v>
      </c>
      <c r="L6" s="18" t="s">
        <v>77</v>
      </c>
      <c r="M6" s="18" t="s">
        <v>77</v>
      </c>
      <c r="O6" s="18" t="s">
        <v>192</v>
      </c>
      <c r="P6" s="18" t="s">
        <v>4</v>
      </c>
      <c r="Q6" s="18" t="s">
        <v>4</v>
      </c>
      <c r="R6" s="18" t="s">
        <v>4</v>
      </c>
      <c r="S6" s="18" t="s">
        <v>4</v>
      </c>
      <c r="U6" s="18" t="s">
        <v>5</v>
      </c>
      <c r="V6" s="18" t="s">
        <v>5</v>
      </c>
      <c r="W6" s="18" t="s">
        <v>5</v>
      </c>
      <c r="X6" s="18" t="s">
        <v>5</v>
      </c>
      <c r="Y6" s="18" t="s">
        <v>5</v>
      </c>
      <c r="Z6" s="18" t="s">
        <v>5</v>
      </c>
      <c r="AA6" s="18" t="s">
        <v>5</v>
      </c>
      <c r="AC6" s="18" t="s">
        <v>6</v>
      </c>
      <c r="AD6" s="18" t="s">
        <v>6</v>
      </c>
      <c r="AE6" s="18" t="s">
        <v>6</v>
      </c>
      <c r="AF6" s="18" t="s">
        <v>6</v>
      </c>
      <c r="AG6" s="18" t="s">
        <v>6</v>
      </c>
      <c r="AH6" s="18" t="s">
        <v>6</v>
      </c>
      <c r="AI6" s="18" t="s">
        <v>6</v>
      </c>
      <c r="AJ6" s="18" t="s">
        <v>6</v>
      </c>
      <c r="AK6" s="18" t="s">
        <v>6</v>
      </c>
    </row>
    <row r="7" spans="1:39" ht="24.75">
      <c r="A7" s="17" t="s">
        <v>78</v>
      </c>
      <c r="C7" s="17" t="s">
        <v>79</v>
      </c>
      <c r="D7" s="3"/>
      <c r="E7" s="17" t="s">
        <v>80</v>
      </c>
      <c r="F7" s="3"/>
      <c r="G7" s="17" t="s">
        <v>81</v>
      </c>
      <c r="H7" s="3"/>
      <c r="I7" s="17" t="s">
        <v>82</v>
      </c>
      <c r="J7" s="3"/>
      <c r="K7" s="17" t="s">
        <v>83</v>
      </c>
      <c r="L7" s="3"/>
      <c r="M7" s="17" t="s">
        <v>74</v>
      </c>
      <c r="N7" s="3"/>
      <c r="O7" s="17" t="s">
        <v>7</v>
      </c>
      <c r="P7" s="3"/>
      <c r="Q7" s="17" t="s">
        <v>8</v>
      </c>
      <c r="R7" s="3"/>
      <c r="S7" s="17" t="s">
        <v>9</v>
      </c>
      <c r="T7" s="3"/>
      <c r="U7" s="18" t="s">
        <v>10</v>
      </c>
      <c r="V7" s="18" t="s">
        <v>10</v>
      </c>
      <c r="W7" s="18" t="s">
        <v>10</v>
      </c>
      <c r="X7" s="3"/>
      <c r="Y7" s="18" t="s">
        <v>11</v>
      </c>
      <c r="Z7" s="18" t="s">
        <v>11</v>
      </c>
      <c r="AA7" s="18" t="s">
        <v>11</v>
      </c>
      <c r="AB7" s="3"/>
      <c r="AC7" s="17" t="s">
        <v>7</v>
      </c>
      <c r="AD7" s="3"/>
      <c r="AE7" s="17" t="s">
        <v>84</v>
      </c>
      <c r="AF7" s="3"/>
      <c r="AG7" s="17" t="s">
        <v>8</v>
      </c>
      <c r="AH7" s="3"/>
      <c r="AI7" s="17" t="s">
        <v>9</v>
      </c>
      <c r="AJ7" s="3"/>
      <c r="AK7" s="17" t="s">
        <v>13</v>
      </c>
      <c r="AL7" s="3"/>
      <c r="AM7" s="3"/>
    </row>
    <row r="8" spans="1:39" ht="24.75">
      <c r="A8" s="18" t="s">
        <v>78</v>
      </c>
      <c r="C8" s="18" t="s">
        <v>79</v>
      </c>
      <c r="D8" s="3"/>
      <c r="E8" s="18" t="s">
        <v>80</v>
      </c>
      <c r="F8" s="3"/>
      <c r="G8" s="18" t="s">
        <v>81</v>
      </c>
      <c r="H8" s="3"/>
      <c r="I8" s="18" t="s">
        <v>82</v>
      </c>
      <c r="J8" s="3"/>
      <c r="K8" s="18" t="s">
        <v>83</v>
      </c>
      <c r="L8" s="3"/>
      <c r="M8" s="18" t="s">
        <v>74</v>
      </c>
      <c r="N8" s="3"/>
      <c r="O8" s="18" t="s">
        <v>7</v>
      </c>
      <c r="P8" s="3"/>
      <c r="Q8" s="18" t="s">
        <v>8</v>
      </c>
      <c r="R8" s="3"/>
      <c r="S8" s="18" t="s">
        <v>9</v>
      </c>
      <c r="T8" s="3"/>
      <c r="U8" s="18" t="s">
        <v>7</v>
      </c>
      <c r="V8" s="3"/>
      <c r="W8" s="18" t="s">
        <v>8</v>
      </c>
      <c r="X8" s="3"/>
      <c r="Y8" s="18" t="s">
        <v>7</v>
      </c>
      <c r="Z8" s="3"/>
      <c r="AA8" s="18" t="s">
        <v>14</v>
      </c>
      <c r="AB8" s="3"/>
      <c r="AC8" s="18" t="s">
        <v>7</v>
      </c>
      <c r="AD8" s="3"/>
      <c r="AE8" s="18" t="s">
        <v>84</v>
      </c>
      <c r="AF8" s="3"/>
      <c r="AG8" s="18" t="s">
        <v>8</v>
      </c>
      <c r="AH8" s="3"/>
      <c r="AI8" s="18" t="s">
        <v>9</v>
      </c>
      <c r="AJ8" s="3"/>
      <c r="AK8" s="18" t="s">
        <v>13</v>
      </c>
      <c r="AL8" s="3"/>
      <c r="AM8" s="3"/>
    </row>
    <row r="9" spans="1:39">
      <c r="A9" s="1" t="s">
        <v>85</v>
      </c>
      <c r="C9" s="3" t="s">
        <v>86</v>
      </c>
      <c r="D9" s="3"/>
      <c r="E9" s="3" t="s">
        <v>86</v>
      </c>
      <c r="F9" s="3"/>
      <c r="G9" s="3" t="s">
        <v>87</v>
      </c>
      <c r="H9" s="3"/>
      <c r="I9" s="3" t="s">
        <v>88</v>
      </c>
      <c r="J9" s="3"/>
      <c r="K9" s="9">
        <v>0</v>
      </c>
      <c r="L9" s="3"/>
      <c r="M9" s="9">
        <v>0</v>
      </c>
      <c r="N9" s="3"/>
      <c r="O9" s="9">
        <v>130923</v>
      </c>
      <c r="P9" s="3"/>
      <c r="Q9" s="9">
        <v>107357930200</v>
      </c>
      <c r="R9" s="3"/>
      <c r="S9" s="9">
        <v>128051294784</v>
      </c>
      <c r="T9" s="3"/>
      <c r="U9" s="9">
        <v>0</v>
      </c>
      <c r="V9" s="3"/>
      <c r="W9" s="9">
        <v>0</v>
      </c>
      <c r="X9" s="3"/>
      <c r="Y9" s="9">
        <v>0</v>
      </c>
      <c r="Z9" s="3"/>
      <c r="AA9" s="9">
        <v>0</v>
      </c>
      <c r="AB9" s="9"/>
      <c r="AC9" s="9">
        <v>130923</v>
      </c>
      <c r="AD9" s="3"/>
      <c r="AE9" s="9">
        <v>996919</v>
      </c>
      <c r="AF9" s="3"/>
      <c r="AG9" s="9">
        <v>107357930200</v>
      </c>
      <c r="AH9" s="3"/>
      <c r="AI9" s="9">
        <v>130495969554</v>
      </c>
      <c r="AJ9" s="3"/>
      <c r="AK9" s="7">
        <v>6.9450084521554614E-3</v>
      </c>
      <c r="AL9" s="3"/>
      <c r="AM9" s="3"/>
    </row>
    <row r="10" spans="1:39">
      <c r="A10" s="1" t="s">
        <v>89</v>
      </c>
      <c r="C10" s="3" t="s">
        <v>86</v>
      </c>
      <c r="D10" s="3"/>
      <c r="E10" s="3" t="s">
        <v>86</v>
      </c>
      <c r="F10" s="3"/>
      <c r="G10" s="3" t="s">
        <v>90</v>
      </c>
      <c r="H10" s="3"/>
      <c r="I10" s="3" t="s">
        <v>91</v>
      </c>
      <c r="J10" s="3"/>
      <c r="K10" s="9">
        <v>0</v>
      </c>
      <c r="L10" s="3"/>
      <c r="M10" s="9">
        <v>0</v>
      </c>
      <c r="N10" s="3"/>
      <c r="O10" s="9">
        <v>20000</v>
      </c>
      <c r="P10" s="3"/>
      <c r="Q10" s="9">
        <v>17416002743</v>
      </c>
      <c r="R10" s="3"/>
      <c r="S10" s="9">
        <v>19475989337</v>
      </c>
      <c r="T10" s="3"/>
      <c r="U10" s="9">
        <v>0</v>
      </c>
      <c r="V10" s="3"/>
      <c r="W10" s="9">
        <v>0</v>
      </c>
      <c r="X10" s="3"/>
      <c r="Y10" s="9">
        <v>0</v>
      </c>
      <c r="Z10" s="3"/>
      <c r="AA10" s="9">
        <v>0</v>
      </c>
      <c r="AB10" s="9"/>
      <c r="AC10" s="9">
        <v>20000</v>
      </c>
      <c r="AD10" s="3"/>
      <c r="AE10" s="9">
        <v>990007</v>
      </c>
      <c r="AF10" s="3"/>
      <c r="AG10" s="9">
        <v>17416002743</v>
      </c>
      <c r="AH10" s="3"/>
      <c r="AI10" s="9">
        <v>19796551224</v>
      </c>
      <c r="AJ10" s="3"/>
      <c r="AK10" s="7">
        <v>1.0535744210652845E-3</v>
      </c>
      <c r="AL10" s="3"/>
      <c r="AM10" s="3"/>
    </row>
    <row r="11" spans="1:39">
      <c r="A11" s="1" t="s">
        <v>92</v>
      </c>
      <c r="C11" s="3" t="s">
        <v>86</v>
      </c>
      <c r="D11" s="3"/>
      <c r="E11" s="3" t="s">
        <v>86</v>
      </c>
      <c r="F11" s="3"/>
      <c r="G11" s="3" t="s">
        <v>93</v>
      </c>
      <c r="H11" s="3"/>
      <c r="I11" s="3" t="s">
        <v>94</v>
      </c>
      <c r="J11" s="3"/>
      <c r="K11" s="9">
        <v>0</v>
      </c>
      <c r="L11" s="3"/>
      <c r="M11" s="9">
        <v>0</v>
      </c>
      <c r="N11" s="3"/>
      <c r="O11" s="9">
        <v>151016</v>
      </c>
      <c r="P11" s="3"/>
      <c r="Q11" s="9">
        <v>126814637973</v>
      </c>
      <c r="R11" s="3"/>
      <c r="S11" s="9">
        <v>144794017894</v>
      </c>
      <c r="T11" s="3"/>
      <c r="U11" s="9">
        <v>0</v>
      </c>
      <c r="V11" s="3"/>
      <c r="W11" s="9">
        <v>0</v>
      </c>
      <c r="X11" s="3"/>
      <c r="Y11" s="9">
        <v>0</v>
      </c>
      <c r="Z11" s="3"/>
      <c r="AA11" s="9">
        <v>0</v>
      </c>
      <c r="AB11" s="9"/>
      <c r="AC11" s="9">
        <v>151016</v>
      </c>
      <c r="AD11" s="3"/>
      <c r="AE11" s="9">
        <v>974514</v>
      </c>
      <c r="AF11" s="3"/>
      <c r="AG11" s="9">
        <v>126814637973</v>
      </c>
      <c r="AH11" s="3"/>
      <c r="AI11" s="9">
        <v>147140532167</v>
      </c>
      <c r="AJ11" s="3"/>
      <c r="AK11" s="7">
        <v>7.83083372648994E-3</v>
      </c>
      <c r="AL11" s="3"/>
      <c r="AM11" s="3"/>
    </row>
    <row r="12" spans="1:39">
      <c r="A12" s="1" t="s">
        <v>95</v>
      </c>
      <c r="C12" s="3" t="s">
        <v>86</v>
      </c>
      <c r="D12" s="3"/>
      <c r="E12" s="3" t="s">
        <v>86</v>
      </c>
      <c r="F12" s="3"/>
      <c r="G12" s="3" t="s">
        <v>96</v>
      </c>
      <c r="H12" s="3"/>
      <c r="I12" s="3" t="s">
        <v>97</v>
      </c>
      <c r="J12" s="3"/>
      <c r="K12" s="9">
        <v>0</v>
      </c>
      <c r="L12" s="3"/>
      <c r="M12" s="9">
        <v>0</v>
      </c>
      <c r="N12" s="3"/>
      <c r="O12" s="9">
        <v>89598</v>
      </c>
      <c r="P12" s="3"/>
      <c r="Q12" s="9">
        <v>67771980165</v>
      </c>
      <c r="R12" s="3"/>
      <c r="S12" s="9">
        <v>81030912590</v>
      </c>
      <c r="T12" s="3"/>
      <c r="U12" s="9">
        <v>0</v>
      </c>
      <c r="V12" s="3"/>
      <c r="W12" s="9">
        <v>0</v>
      </c>
      <c r="X12" s="3"/>
      <c r="Y12" s="9">
        <v>0</v>
      </c>
      <c r="Z12" s="3"/>
      <c r="AA12" s="9">
        <v>0</v>
      </c>
      <c r="AB12" s="9"/>
      <c r="AC12" s="9">
        <v>89598</v>
      </c>
      <c r="AD12" s="3"/>
      <c r="AE12" s="9">
        <v>917768</v>
      </c>
      <c r="AF12" s="3"/>
      <c r="AG12" s="9">
        <v>67771980165</v>
      </c>
      <c r="AH12" s="3"/>
      <c r="AI12" s="9">
        <v>82215273044</v>
      </c>
      <c r="AJ12" s="3"/>
      <c r="AK12" s="7">
        <v>4.375504991750506E-3</v>
      </c>
      <c r="AL12" s="3"/>
      <c r="AM12" s="3"/>
    </row>
    <row r="13" spans="1:39">
      <c r="A13" s="1" t="s">
        <v>98</v>
      </c>
      <c r="C13" s="3" t="s">
        <v>86</v>
      </c>
      <c r="D13" s="3"/>
      <c r="E13" s="3" t="s">
        <v>86</v>
      </c>
      <c r="F13" s="3"/>
      <c r="G13" s="3" t="s">
        <v>99</v>
      </c>
      <c r="H13" s="3"/>
      <c r="I13" s="3" t="s">
        <v>100</v>
      </c>
      <c r="J13" s="3"/>
      <c r="K13" s="9">
        <v>0</v>
      </c>
      <c r="L13" s="3"/>
      <c r="M13" s="9">
        <v>0</v>
      </c>
      <c r="N13" s="3"/>
      <c r="O13" s="9">
        <v>34851</v>
      </c>
      <c r="P13" s="3"/>
      <c r="Q13" s="9">
        <v>25628458926</v>
      </c>
      <c r="R13" s="3"/>
      <c r="S13" s="9">
        <v>30549204927</v>
      </c>
      <c r="T13" s="3"/>
      <c r="U13" s="9">
        <v>0</v>
      </c>
      <c r="V13" s="3"/>
      <c r="W13" s="9">
        <v>0</v>
      </c>
      <c r="X13" s="3"/>
      <c r="Y13" s="9">
        <v>0</v>
      </c>
      <c r="Z13" s="3"/>
      <c r="AA13" s="9">
        <v>0</v>
      </c>
      <c r="AB13" s="9"/>
      <c r="AC13" s="9">
        <v>34851</v>
      </c>
      <c r="AD13" s="3"/>
      <c r="AE13" s="9">
        <v>889786</v>
      </c>
      <c r="AF13" s="3"/>
      <c r="AG13" s="9">
        <v>25628458926</v>
      </c>
      <c r="AH13" s="3"/>
      <c r="AI13" s="9">
        <v>31004311335</v>
      </c>
      <c r="AJ13" s="3"/>
      <c r="AK13" s="7">
        <v>1.6500525266087359E-3</v>
      </c>
      <c r="AL13" s="3"/>
      <c r="AM13" s="3"/>
    </row>
    <row r="14" spans="1:39">
      <c r="A14" s="1" t="s">
        <v>101</v>
      </c>
      <c r="C14" s="3" t="s">
        <v>86</v>
      </c>
      <c r="D14" s="3"/>
      <c r="E14" s="3" t="s">
        <v>86</v>
      </c>
      <c r="F14" s="3"/>
      <c r="G14" s="3" t="s">
        <v>102</v>
      </c>
      <c r="H14" s="3"/>
      <c r="I14" s="3" t="s">
        <v>103</v>
      </c>
      <c r="J14" s="3"/>
      <c r="K14" s="9">
        <v>0</v>
      </c>
      <c r="L14" s="3"/>
      <c r="M14" s="9">
        <v>0</v>
      </c>
      <c r="N14" s="3"/>
      <c r="O14" s="9">
        <v>7729</v>
      </c>
      <c r="P14" s="3"/>
      <c r="Q14" s="9">
        <v>6543250945</v>
      </c>
      <c r="R14" s="3"/>
      <c r="S14" s="9">
        <v>6676645638</v>
      </c>
      <c r="T14" s="3"/>
      <c r="U14" s="9">
        <v>0</v>
      </c>
      <c r="V14" s="3"/>
      <c r="W14" s="9">
        <v>0</v>
      </c>
      <c r="X14" s="3"/>
      <c r="Y14" s="9">
        <v>0</v>
      </c>
      <c r="Z14" s="3"/>
      <c r="AA14" s="9">
        <v>0</v>
      </c>
      <c r="AB14" s="9"/>
      <c r="AC14" s="9">
        <v>7729</v>
      </c>
      <c r="AD14" s="3"/>
      <c r="AE14" s="9">
        <v>877943</v>
      </c>
      <c r="AF14" s="3"/>
      <c r="AG14" s="9">
        <v>6543250945</v>
      </c>
      <c r="AH14" s="3"/>
      <c r="AI14" s="9">
        <v>6784391553</v>
      </c>
      <c r="AJ14" s="3"/>
      <c r="AK14" s="7">
        <v>3.6106599184137681E-4</v>
      </c>
      <c r="AL14" s="3"/>
      <c r="AM14" s="3"/>
    </row>
    <row r="15" spans="1:39">
      <c r="A15" s="1" t="s">
        <v>104</v>
      </c>
      <c r="C15" s="3" t="s">
        <v>86</v>
      </c>
      <c r="D15" s="3"/>
      <c r="E15" s="3" t="s">
        <v>86</v>
      </c>
      <c r="F15" s="3"/>
      <c r="G15" s="3" t="s">
        <v>105</v>
      </c>
      <c r="H15" s="3"/>
      <c r="I15" s="3" t="s">
        <v>106</v>
      </c>
      <c r="J15" s="3"/>
      <c r="K15" s="9">
        <v>0</v>
      </c>
      <c r="L15" s="3"/>
      <c r="M15" s="9">
        <v>0</v>
      </c>
      <c r="N15" s="3"/>
      <c r="O15" s="9">
        <v>20000</v>
      </c>
      <c r="P15" s="3"/>
      <c r="Q15" s="9">
        <v>17002881206</v>
      </c>
      <c r="R15" s="3"/>
      <c r="S15" s="9">
        <v>17175646349</v>
      </c>
      <c r="T15" s="3"/>
      <c r="U15" s="9">
        <v>0</v>
      </c>
      <c r="V15" s="3"/>
      <c r="W15" s="9">
        <v>0</v>
      </c>
      <c r="X15" s="3"/>
      <c r="Y15" s="9">
        <v>0</v>
      </c>
      <c r="Z15" s="3"/>
      <c r="AA15" s="9">
        <v>0</v>
      </c>
      <c r="AB15" s="9"/>
      <c r="AC15" s="9">
        <v>20000</v>
      </c>
      <c r="AD15" s="3"/>
      <c r="AE15" s="9">
        <v>870764</v>
      </c>
      <c r="AF15" s="3"/>
      <c r="AG15" s="9">
        <v>17002881206</v>
      </c>
      <c r="AH15" s="3"/>
      <c r="AI15" s="9">
        <v>17412123480</v>
      </c>
      <c r="AJ15" s="3"/>
      <c r="AK15" s="7">
        <v>9.2667493986114361E-4</v>
      </c>
      <c r="AL15" s="3"/>
      <c r="AM15" s="3"/>
    </row>
    <row r="16" spans="1:39">
      <c r="A16" s="1" t="s">
        <v>107</v>
      </c>
      <c r="C16" s="3" t="s">
        <v>86</v>
      </c>
      <c r="D16" s="3"/>
      <c r="E16" s="3" t="s">
        <v>86</v>
      </c>
      <c r="F16" s="3"/>
      <c r="G16" s="3" t="s">
        <v>108</v>
      </c>
      <c r="H16" s="3"/>
      <c r="I16" s="3" t="s">
        <v>109</v>
      </c>
      <c r="J16" s="3"/>
      <c r="K16" s="9">
        <v>0</v>
      </c>
      <c r="L16" s="3"/>
      <c r="M16" s="9">
        <v>0</v>
      </c>
      <c r="N16" s="3"/>
      <c r="O16" s="9">
        <v>101150</v>
      </c>
      <c r="P16" s="3"/>
      <c r="Q16" s="9">
        <v>84826333652</v>
      </c>
      <c r="R16" s="3"/>
      <c r="S16" s="9">
        <v>85164999045</v>
      </c>
      <c r="T16" s="3"/>
      <c r="U16" s="9">
        <v>0</v>
      </c>
      <c r="V16" s="3"/>
      <c r="W16" s="9">
        <v>0</v>
      </c>
      <c r="X16" s="3"/>
      <c r="Y16" s="9">
        <v>0</v>
      </c>
      <c r="Z16" s="3"/>
      <c r="AA16" s="9">
        <v>0</v>
      </c>
      <c r="AB16" s="9"/>
      <c r="AC16" s="9">
        <v>101150</v>
      </c>
      <c r="AD16" s="3"/>
      <c r="AE16" s="9">
        <v>853935</v>
      </c>
      <c r="AF16" s="3"/>
      <c r="AG16" s="9">
        <v>84826333652</v>
      </c>
      <c r="AH16" s="3"/>
      <c r="AI16" s="9">
        <v>86359869686</v>
      </c>
      <c r="AJ16" s="3"/>
      <c r="AK16" s="7">
        <v>4.5960808364133108E-3</v>
      </c>
      <c r="AL16" s="3"/>
      <c r="AM16" s="3"/>
    </row>
    <row r="17" spans="1:39">
      <c r="A17" s="1" t="s">
        <v>110</v>
      </c>
      <c r="C17" s="3" t="s">
        <v>86</v>
      </c>
      <c r="D17" s="3"/>
      <c r="E17" s="3" t="s">
        <v>86</v>
      </c>
      <c r="F17" s="3"/>
      <c r="G17" s="3" t="s">
        <v>111</v>
      </c>
      <c r="H17" s="3"/>
      <c r="I17" s="3" t="s">
        <v>112</v>
      </c>
      <c r="J17" s="3"/>
      <c r="K17" s="9">
        <v>0</v>
      </c>
      <c r="L17" s="3"/>
      <c r="M17" s="9">
        <v>0</v>
      </c>
      <c r="N17" s="3"/>
      <c r="O17" s="9">
        <v>95842</v>
      </c>
      <c r="P17" s="3"/>
      <c r="Q17" s="9">
        <v>74136273148</v>
      </c>
      <c r="R17" s="3"/>
      <c r="S17" s="9">
        <v>74779527871</v>
      </c>
      <c r="T17" s="3"/>
      <c r="U17" s="9">
        <v>0</v>
      </c>
      <c r="V17" s="3"/>
      <c r="W17" s="9">
        <v>0</v>
      </c>
      <c r="X17" s="3"/>
      <c r="Y17" s="9">
        <v>0</v>
      </c>
      <c r="Z17" s="3"/>
      <c r="AA17" s="9">
        <v>0</v>
      </c>
      <c r="AB17" s="9"/>
      <c r="AC17" s="9">
        <v>95842</v>
      </c>
      <c r="AD17" s="3"/>
      <c r="AE17" s="9">
        <v>791751</v>
      </c>
      <c r="AF17" s="3"/>
      <c r="AG17" s="9">
        <v>74136273148</v>
      </c>
      <c r="AH17" s="3"/>
      <c r="AI17" s="9">
        <v>75869245548</v>
      </c>
      <c r="AJ17" s="3"/>
      <c r="AK17" s="7">
        <v>4.0377687785328777E-3</v>
      </c>
      <c r="AL17" s="3"/>
      <c r="AM17" s="3"/>
    </row>
    <row r="18" spans="1:39">
      <c r="A18" s="1" t="s">
        <v>113</v>
      </c>
      <c r="C18" s="3" t="s">
        <v>86</v>
      </c>
      <c r="D18" s="3"/>
      <c r="E18" s="3" t="s">
        <v>86</v>
      </c>
      <c r="F18" s="3"/>
      <c r="G18" s="3" t="s">
        <v>114</v>
      </c>
      <c r="H18" s="3"/>
      <c r="I18" s="3" t="s">
        <v>115</v>
      </c>
      <c r="J18" s="3"/>
      <c r="K18" s="9">
        <v>0</v>
      </c>
      <c r="L18" s="3"/>
      <c r="M18" s="9">
        <v>0</v>
      </c>
      <c r="N18" s="3"/>
      <c r="O18" s="9">
        <v>168668</v>
      </c>
      <c r="P18" s="3"/>
      <c r="Q18" s="9">
        <v>128747651499</v>
      </c>
      <c r="R18" s="3"/>
      <c r="S18" s="9">
        <v>129865829003</v>
      </c>
      <c r="T18" s="3"/>
      <c r="U18" s="9">
        <v>0</v>
      </c>
      <c r="V18" s="3"/>
      <c r="W18" s="9">
        <v>0</v>
      </c>
      <c r="X18" s="3"/>
      <c r="Y18" s="9">
        <v>0</v>
      </c>
      <c r="Z18" s="3"/>
      <c r="AA18" s="9">
        <v>0</v>
      </c>
      <c r="AB18" s="9"/>
      <c r="AC18" s="9">
        <v>168668</v>
      </c>
      <c r="AD18" s="3"/>
      <c r="AE18" s="9">
        <v>781971</v>
      </c>
      <c r="AF18" s="3"/>
      <c r="AG18" s="9">
        <v>128747651499</v>
      </c>
      <c r="AH18" s="3"/>
      <c r="AI18" s="9">
        <v>131869578933</v>
      </c>
      <c r="AJ18" s="3"/>
      <c r="AK18" s="7">
        <v>7.0181120796446415E-3</v>
      </c>
      <c r="AL18" s="3"/>
      <c r="AM18" s="3"/>
    </row>
    <row r="19" spans="1:39">
      <c r="A19" s="1" t="s">
        <v>116</v>
      </c>
      <c r="C19" s="3" t="s">
        <v>86</v>
      </c>
      <c r="D19" s="3"/>
      <c r="E19" s="3" t="s">
        <v>86</v>
      </c>
      <c r="F19" s="3"/>
      <c r="G19" s="3" t="s">
        <v>117</v>
      </c>
      <c r="H19" s="3"/>
      <c r="I19" s="3" t="s">
        <v>118</v>
      </c>
      <c r="J19" s="3"/>
      <c r="K19" s="9">
        <v>0</v>
      </c>
      <c r="L19" s="3"/>
      <c r="M19" s="9">
        <v>0</v>
      </c>
      <c r="N19" s="3"/>
      <c r="O19" s="9">
        <v>16881</v>
      </c>
      <c r="P19" s="3"/>
      <c r="Q19" s="9">
        <v>12720281145</v>
      </c>
      <c r="R19" s="3"/>
      <c r="S19" s="9">
        <v>12832247397</v>
      </c>
      <c r="T19" s="3"/>
      <c r="U19" s="9">
        <v>0</v>
      </c>
      <c r="V19" s="3"/>
      <c r="W19" s="9">
        <v>0</v>
      </c>
      <c r="X19" s="3"/>
      <c r="Y19" s="9">
        <v>0</v>
      </c>
      <c r="Z19" s="3"/>
      <c r="AA19" s="9">
        <v>0</v>
      </c>
      <c r="AB19" s="9"/>
      <c r="AC19" s="9">
        <v>16881</v>
      </c>
      <c r="AD19" s="3"/>
      <c r="AE19" s="9">
        <v>772983</v>
      </c>
      <c r="AF19" s="3"/>
      <c r="AG19" s="9">
        <v>12720281145</v>
      </c>
      <c r="AH19" s="3"/>
      <c r="AI19" s="9">
        <v>13046360948</v>
      </c>
      <c r="AJ19" s="3"/>
      <c r="AK19" s="7">
        <v>6.943286242079847E-4</v>
      </c>
      <c r="AL19" s="3"/>
      <c r="AM19" s="3"/>
    </row>
    <row r="20" spans="1:39">
      <c r="A20" s="1" t="s">
        <v>119</v>
      </c>
      <c r="C20" s="3" t="s">
        <v>86</v>
      </c>
      <c r="D20" s="3"/>
      <c r="E20" s="3" t="s">
        <v>86</v>
      </c>
      <c r="F20" s="3"/>
      <c r="G20" s="3" t="s">
        <v>120</v>
      </c>
      <c r="H20" s="3"/>
      <c r="I20" s="3" t="s">
        <v>121</v>
      </c>
      <c r="J20" s="3"/>
      <c r="K20" s="9">
        <v>0</v>
      </c>
      <c r="L20" s="3"/>
      <c r="M20" s="9">
        <v>0</v>
      </c>
      <c r="N20" s="3"/>
      <c r="O20" s="9">
        <v>78106</v>
      </c>
      <c r="P20" s="3"/>
      <c r="Q20" s="9">
        <v>56469619517</v>
      </c>
      <c r="R20" s="3"/>
      <c r="S20" s="9">
        <v>56625332669</v>
      </c>
      <c r="T20" s="3"/>
      <c r="U20" s="9">
        <v>0</v>
      </c>
      <c r="V20" s="3"/>
      <c r="W20" s="9">
        <v>0</v>
      </c>
      <c r="X20" s="3"/>
      <c r="Y20" s="9">
        <v>0</v>
      </c>
      <c r="Z20" s="3"/>
      <c r="AA20" s="9">
        <v>0</v>
      </c>
      <c r="AB20" s="9"/>
      <c r="AC20" s="9">
        <v>78106</v>
      </c>
      <c r="AD20" s="3"/>
      <c r="AE20" s="9">
        <v>733433</v>
      </c>
      <c r="AF20" s="3"/>
      <c r="AG20" s="9">
        <v>56469619517</v>
      </c>
      <c r="AH20" s="3"/>
      <c r="AI20" s="9">
        <v>57275134897</v>
      </c>
      <c r="AJ20" s="3"/>
      <c r="AK20" s="7">
        <v>3.0481883641119436E-3</v>
      </c>
      <c r="AL20" s="3"/>
      <c r="AM20" s="3"/>
    </row>
    <row r="21" spans="1:39">
      <c r="A21" s="1" t="s">
        <v>122</v>
      </c>
      <c r="C21" s="3" t="s">
        <v>86</v>
      </c>
      <c r="D21" s="3"/>
      <c r="E21" s="3" t="s">
        <v>86</v>
      </c>
      <c r="F21" s="3"/>
      <c r="G21" s="3" t="s">
        <v>123</v>
      </c>
      <c r="H21" s="3"/>
      <c r="I21" s="3" t="s">
        <v>124</v>
      </c>
      <c r="J21" s="3"/>
      <c r="K21" s="9">
        <v>0</v>
      </c>
      <c r="L21" s="3"/>
      <c r="M21" s="9">
        <v>0</v>
      </c>
      <c r="N21" s="3"/>
      <c r="O21" s="9">
        <v>100332</v>
      </c>
      <c r="P21" s="3"/>
      <c r="Q21" s="9">
        <v>83813841303</v>
      </c>
      <c r="R21" s="3"/>
      <c r="S21" s="9">
        <v>99017860651</v>
      </c>
      <c r="T21" s="3"/>
      <c r="U21" s="9">
        <v>0</v>
      </c>
      <c r="V21" s="3"/>
      <c r="W21" s="9">
        <v>0</v>
      </c>
      <c r="X21" s="3"/>
      <c r="Y21" s="9">
        <v>100332</v>
      </c>
      <c r="Z21" s="3"/>
      <c r="AA21" s="9">
        <v>100332000000</v>
      </c>
      <c r="AB21" s="9"/>
      <c r="AC21" s="9">
        <v>0</v>
      </c>
      <c r="AD21" s="3"/>
      <c r="AE21" s="9">
        <v>0</v>
      </c>
      <c r="AF21" s="3"/>
      <c r="AG21" s="9">
        <v>0</v>
      </c>
      <c r="AH21" s="3"/>
      <c r="AI21" s="9">
        <v>0</v>
      </c>
      <c r="AJ21" s="3"/>
      <c r="AK21" s="7">
        <v>0</v>
      </c>
      <c r="AL21" s="3"/>
      <c r="AM21" s="3"/>
    </row>
    <row r="22" spans="1:39">
      <c r="A22" s="1" t="s">
        <v>125</v>
      </c>
      <c r="C22" s="3" t="s">
        <v>86</v>
      </c>
      <c r="D22" s="3"/>
      <c r="E22" s="3" t="s">
        <v>86</v>
      </c>
      <c r="F22" s="3"/>
      <c r="G22" s="3" t="s">
        <v>126</v>
      </c>
      <c r="H22" s="3"/>
      <c r="I22" s="3" t="s">
        <v>127</v>
      </c>
      <c r="J22" s="3"/>
      <c r="K22" s="9">
        <v>15</v>
      </c>
      <c r="L22" s="3"/>
      <c r="M22" s="9">
        <v>15</v>
      </c>
      <c r="N22" s="3"/>
      <c r="O22" s="9">
        <v>200000</v>
      </c>
      <c r="P22" s="3"/>
      <c r="Q22" s="9">
        <v>194435235000</v>
      </c>
      <c r="R22" s="3"/>
      <c r="S22" s="9">
        <v>199963750000</v>
      </c>
      <c r="T22" s="3"/>
      <c r="U22" s="9">
        <v>0</v>
      </c>
      <c r="V22" s="3"/>
      <c r="W22" s="9">
        <v>0</v>
      </c>
      <c r="X22" s="3"/>
      <c r="Y22" s="9">
        <v>200000</v>
      </c>
      <c r="Z22" s="3"/>
      <c r="AA22" s="9">
        <v>200000000000</v>
      </c>
      <c r="AB22" s="9"/>
      <c r="AC22" s="9">
        <v>0</v>
      </c>
      <c r="AD22" s="3"/>
      <c r="AE22" s="9">
        <v>0</v>
      </c>
      <c r="AF22" s="3"/>
      <c r="AG22" s="9">
        <v>0</v>
      </c>
      <c r="AH22" s="3"/>
      <c r="AI22" s="9">
        <v>0</v>
      </c>
      <c r="AJ22" s="3"/>
      <c r="AK22" s="7">
        <v>0</v>
      </c>
      <c r="AL22" s="3"/>
      <c r="AM22" s="3"/>
    </row>
    <row r="23" spans="1:39">
      <c r="A23" s="1" t="s">
        <v>128</v>
      </c>
      <c r="C23" s="3" t="s">
        <v>86</v>
      </c>
      <c r="D23" s="3"/>
      <c r="E23" s="3" t="s">
        <v>86</v>
      </c>
      <c r="F23" s="3"/>
      <c r="G23" s="3" t="s">
        <v>129</v>
      </c>
      <c r="H23" s="3"/>
      <c r="I23" s="3" t="s">
        <v>130</v>
      </c>
      <c r="J23" s="3"/>
      <c r="K23" s="9">
        <v>16</v>
      </c>
      <c r="L23" s="3"/>
      <c r="M23" s="9">
        <v>16</v>
      </c>
      <c r="N23" s="3"/>
      <c r="O23" s="9">
        <v>200000</v>
      </c>
      <c r="P23" s="3"/>
      <c r="Q23" s="9">
        <v>187082000000</v>
      </c>
      <c r="R23" s="3"/>
      <c r="S23" s="9">
        <v>191965200000</v>
      </c>
      <c r="T23" s="3"/>
      <c r="U23" s="9">
        <v>0</v>
      </c>
      <c r="V23" s="3"/>
      <c r="W23" s="9">
        <v>0</v>
      </c>
      <c r="X23" s="3"/>
      <c r="Y23" s="9">
        <v>0</v>
      </c>
      <c r="Z23" s="3"/>
      <c r="AA23" s="9">
        <v>0</v>
      </c>
      <c r="AB23" s="9"/>
      <c r="AC23" s="9">
        <v>200000</v>
      </c>
      <c r="AD23" s="3"/>
      <c r="AE23" s="9">
        <v>924467</v>
      </c>
      <c r="AF23" s="3"/>
      <c r="AG23" s="9">
        <v>187082000000</v>
      </c>
      <c r="AH23" s="3"/>
      <c r="AI23" s="9">
        <v>184859888071</v>
      </c>
      <c r="AJ23" s="3"/>
      <c r="AK23" s="7">
        <v>9.8382615915684774E-3</v>
      </c>
      <c r="AL23" s="3"/>
      <c r="AM23" s="3"/>
    </row>
    <row r="24" spans="1:39" ht="24.75" thickBot="1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11">
        <f>SUM(Q9:Q23)</f>
        <v>1190766377422</v>
      </c>
      <c r="R24" s="3"/>
      <c r="S24" s="11">
        <f>SUM(S9:S23)</f>
        <v>1277968458155</v>
      </c>
      <c r="T24" s="3"/>
      <c r="U24" s="3"/>
      <c r="V24" s="3"/>
      <c r="W24" s="11">
        <f>SUM(W9:W23)</f>
        <v>0</v>
      </c>
      <c r="X24" s="3"/>
      <c r="Y24" s="3"/>
      <c r="Z24" s="3"/>
      <c r="AA24" s="11">
        <f>SUM(AA9:AA23)</f>
        <v>300332000000</v>
      </c>
      <c r="AB24" s="3"/>
      <c r="AC24" s="3"/>
      <c r="AD24" s="3"/>
      <c r="AE24" s="11">
        <f>SUM(AE9:AE23)</f>
        <v>11376241</v>
      </c>
      <c r="AF24" s="3"/>
      <c r="AG24" s="11">
        <f>SUM(AG9:AG23)</f>
        <v>912517301119</v>
      </c>
      <c r="AH24" s="3"/>
      <c r="AI24" s="11">
        <f>SUM(AI9:AI23)</f>
        <v>984129230440</v>
      </c>
      <c r="AJ24" s="3"/>
      <c r="AK24" s="8">
        <f>SUM(AK9:AK23)</f>
        <v>5.2375455324251682E-2</v>
      </c>
      <c r="AL24" s="3"/>
      <c r="AM24" s="3"/>
    </row>
    <row r="25" spans="1:39" ht="24.75" thickTop="1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9"/>
      <c r="R25" s="3"/>
      <c r="S25" s="9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9"/>
      <c r="AH25" s="3"/>
      <c r="AI25" s="9"/>
      <c r="AJ25" s="3"/>
      <c r="AK25" s="3"/>
      <c r="AL25" s="3"/>
      <c r="AM25" s="3"/>
    </row>
    <row r="26" spans="1:39">
      <c r="S26" s="2"/>
      <c r="AI26" s="2"/>
      <c r="AK26" s="2"/>
    </row>
  </sheetData>
  <mergeCells count="28">
    <mergeCell ref="S7:S8"/>
    <mergeCell ref="O6:S6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4:AK4"/>
    <mergeCell ref="A3:AK3"/>
    <mergeCell ref="A2:AK2"/>
    <mergeCell ref="AI7:AI8"/>
    <mergeCell ref="AK7:AK8"/>
    <mergeCell ref="AC6:AK6"/>
    <mergeCell ref="Y8"/>
    <mergeCell ref="AA8"/>
    <mergeCell ref="Y7:AA7"/>
    <mergeCell ref="U6:AA6"/>
    <mergeCell ref="AC7:AC8"/>
    <mergeCell ref="U8"/>
    <mergeCell ref="W8"/>
    <mergeCell ref="U7:W7"/>
    <mergeCell ref="AE7:AE8"/>
    <mergeCell ref="AG7:AG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1"/>
  <sheetViews>
    <sheetView rightToLeft="1" workbookViewId="0">
      <selection activeCell="M10" sqref="M10"/>
    </sheetView>
  </sheetViews>
  <sheetFormatPr defaultRowHeight="24"/>
  <cols>
    <col min="1" max="1" width="26.2851562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6.570312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23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19" ht="24.75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24.7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</row>
    <row r="6" spans="1:19" ht="24.75">
      <c r="A6" s="17" t="s">
        <v>132</v>
      </c>
      <c r="C6" s="18" t="s">
        <v>133</v>
      </c>
      <c r="D6" s="18" t="s">
        <v>133</v>
      </c>
      <c r="E6" s="18" t="s">
        <v>133</v>
      </c>
      <c r="F6" s="18" t="s">
        <v>133</v>
      </c>
      <c r="G6" s="18" t="s">
        <v>133</v>
      </c>
      <c r="H6" s="18" t="s">
        <v>133</v>
      </c>
      <c r="I6" s="18" t="s">
        <v>133</v>
      </c>
      <c r="K6" s="18" t="s">
        <v>192</v>
      </c>
      <c r="M6" s="18" t="s">
        <v>5</v>
      </c>
      <c r="N6" s="18" t="s">
        <v>5</v>
      </c>
      <c r="O6" s="18" t="s">
        <v>5</v>
      </c>
      <c r="Q6" s="18" t="s">
        <v>6</v>
      </c>
      <c r="R6" s="18" t="s">
        <v>6</v>
      </c>
      <c r="S6" s="18" t="s">
        <v>6</v>
      </c>
    </row>
    <row r="7" spans="1:19" ht="24.75">
      <c r="A7" s="18" t="s">
        <v>132</v>
      </c>
      <c r="C7" s="18" t="s">
        <v>134</v>
      </c>
      <c r="E7" s="18" t="s">
        <v>135</v>
      </c>
      <c r="G7" s="18" t="s">
        <v>136</v>
      </c>
      <c r="I7" s="18" t="s">
        <v>83</v>
      </c>
      <c r="K7" s="18" t="s">
        <v>137</v>
      </c>
      <c r="M7" s="18" t="s">
        <v>138</v>
      </c>
      <c r="O7" s="18" t="s">
        <v>139</v>
      </c>
      <c r="Q7" s="18" t="s">
        <v>137</v>
      </c>
      <c r="S7" s="18" t="s">
        <v>131</v>
      </c>
    </row>
    <row r="8" spans="1:19">
      <c r="A8" s="1" t="s">
        <v>140</v>
      </c>
      <c r="C8" s="3" t="s">
        <v>141</v>
      </c>
      <c r="E8" s="1" t="s">
        <v>142</v>
      </c>
      <c r="G8" s="1" t="s">
        <v>143</v>
      </c>
      <c r="I8" s="9">
        <v>8</v>
      </c>
      <c r="J8" s="3"/>
      <c r="K8" s="9">
        <v>270244062964</v>
      </c>
      <c r="L8" s="3"/>
      <c r="M8" s="9">
        <v>656533417310</v>
      </c>
      <c r="N8" s="3"/>
      <c r="O8" s="9">
        <v>594255075208</v>
      </c>
      <c r="P8" s="3"/>
      <c r="Q8" s="9">
        <v>332522405066</v>
      </c>
      <c r="R8" s="3"/>
      <c r="S8" s="7">
        <v>1.7696875402414637E-2</v>
      </c>
    </row>
    <row r="9" spans="1:19">
      <c r="A9" s="1" t="s">
        <v>144</v>
      </c>
      <c r="C9" s="1" t="s">
        <v>145</v>
      </c>
      <c r="E9" s="1" t="s">
        <v>142</v>
      </c>
      <c r="G9" s="1" t="s">
        <v>146</v>
      </c>
      <c r="I9" s="9">
        <v>10</v>
      </c>
      <c r="J9" s="3"/>
      <c r="K9" s="9">
        <v>266607345901</v>
      </c>
      <c r="L9" s="3"/>
      <c r="M9" s="9">
        <v>344902516306</v>
      </c>
      <c r="N9" s="3"/>
      <c r="O9" s="9">
        <v>441066884516</v>
      </c>
      <c r="P9" s="3"/>
      <c r="Q9" s="9">
        <v>170442977691</v>
      </c>
      <c r="R9" s="3"/>
      <c r="S9" s="7">
        <v>9.0709921901818303E-3</v>
      </c>
    </row>
    <row r="10" spans="1:19" ht="24.75" thickBot="1">
      <c r="I10" s="3"/>
      <c r="J10" s="3"/>
      <c r="K10" s="11">
        <f>SUM(K8:K9)</f>
        <v>536851408865</v>
      </c>
      <c r="L10" s="3"/>
      <c r="M10" s="11">
        <f>SUM(M8:M9)</f>
        <v>1001435933616</v>
      </c>
      <c r="N10" s="3"/>
      <c r="O10" s="11">
        <f>SUM(O8:O9)</f>
        <v>1035321959724</v>
      </c>
      <c r="P10" s="3"/>
      <c r="Q10" s="11">
        <f>SUM(Q8:Q9)</f>
        <v>502965382757</v>
      </c>
      <c r="R10" s="3"/>
      <c r="S10" s="12">
        <f>SUM(S8:S9)</f>
        <v>2.6767867592596466E-2</v>
      </c>
    </row>
    <row r="11" spans="1:19" ht="24.75" thickTop="1"/>
  </sheetData>
  <mergeCells count="17">
    <mergeCell ref="M7"/>
    <mergeCell ref="O7"/>
    <mergeCell ref="M6:O6"/>
    <mergeCell ref="A4:S4"/>
    <mergeCell ref="A3:S3"/>
    <mergeCell ref="A2:S2"/>
    <mergeCell ref="A6:A7"/>
    <mergeCell ref="C7"/>
    <mergeCell ref="E7"/>
    <mergeCell ref="G7"/>
    <mergeCell ref="I7"/>
    <mergeCell ref="C6:I6"/>
    <mergeCell ref="Q7"/>
    <mergeCell ref="S7"/>
    <mergeCell ref="Q6:S6"/>
    <mergeCell ref="K7"/>
    <mergeCell ref="K6"/>
  </mergeCells>
  <pageMargins left="0.7" right="0.7" top="0.75" bottom="0.75" header="0.3" footer="0.3"/>
  <ignoredErrors>
    <ignoredError sqref="C8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K12"/>
  <sheetViews>
    <sheetView rightToLeft="1" workbookViewId="0">
      <selection activeCell="K13" sqref="K13"/>
    </sheetView>
  </sheetViews>
  <sheetFormatPr defaultRowHeight="24"/>
  <cols>
    <col min="1" max="1" width="25" style="1" bestFit="1" customWidth="1"/>
    <col min="2" max="2" width="1" style="1" customWidth="1"/>
    <col min="3" max="3" width="18.140625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33.42578125" style="1" bestFit="1" customWidth="1"/>
    <col min="8" max="8" width="1" style="1" customWidth="1"/>
    <col min="9" max="9" width="9.140625" style="1" customWidth="1"/>
    <col min="10" max="10" width="18.42578125" style="1" bestFit="1" customWidth="1"/>
    <col min="11" max="11" width="14.28515625" style="1" bestFit="1" customWidth="1"/>
    <col min="12" max="16384" width="9.140625" style="1"/>
  </cols>
  <sheetData>
    <row r="2" spans="1:11" ht="24.75">
      <c r="A2" s="16" t="s">
        <v>0</v>
      </c>
      <c r="B2" s="16"/>
      <c r="C2" s="16"/>
      <c r="D2" s="16"/>
      <c r="E2" s="16"/>
      <c r="F2" s="16"/>
      <c r="G2" s="16"/>
    </row>
    <row r="3" spans="1:11" ht="24.75">
      <c r="A3" s="16" t="s">
        <v>147</v>
      </c>
      <c r="B3" s="16"/>
      <c r="C3" s="16"/>
      <c r="D3" s="16"/>
      <c r="E3" s="16"/>
      <c r="F3" s="16"/>
      <c r="G3" s="16"/>
    </row>
    <row r="4" spans="1:11" ht="24.75">
      <c r="A4" s="16" t="s">
        <v>2</v>
      </c>
      <c r="B4" s="16"/>
      <c r="C4" s="16"/>
      <c r="D4" s="16"/>
      <c r="E4" s="16"/>
      <c r="F4" s="16"/>
      <c r="G4" s="16"/>
    </row>
    <row r="6" spans="1:11" ht="24.75">
      <c r="A6" s="18" t="s">
        <v>151</v>
      </c>
      <c r="C6" s="18" t="s">
        <v>137</v>
      </c>
      <c r="E6" s="18" t="s">
        <v>181</v>
      </c>
      <c r="G6" s="18" t="s">
        <v>13</v>
      </c>
      <c r="J6" s="2"/>
    </row>
    <row r="7" spans="1:11">
      <c r="A7" s="1" t="s">
        <v>189</v>
      </c>
      <c r="C7" s="5">
        <f>'سرمایه‌گذاری در سهام'!I68</f>
        <v>-642877193839</v>
      </c>
      <c r="E7" s="7">
        <f>C7/$C$11</f>
        <v>1.0293218635563475</v>
      </c>
      <c r="G7" s="7">
        <v>-3.4213988065449674E-2</v>
      </c>
      <c r="J7" s="2"/>
      <c r="K7" s="2"/>
    </row>
    <row r="8" spans="1:11">
      <c r="A8" s="1" t="s">
        <v>190</v>
      </c>
      <c r="C8" s="5">
        <f>'سرمایه‌گذاری در اوراق بهادار'!I27</f>
        <v>10012242357</v>
      </c>
      <c r="E8" s="7">
        <f t="shared" ref="E8:E10" si="0">C8/$C$11</f>
        <v>-1.6030775488772419E-2</v>
      </c>
      <c r="G8" s="7">
        <v>5.3285253201341119E-4</v>
      </c>
      <c r="J8" s="2"/>
      <c r="K8" s="2"/>
    </row>
    <row r="9" spans="1:11">
      <c r="A9" s="1" t="s">
        <v>191</v>
      </c>
      <c r="C9" s="5">
        <f>'درآمد سپرده بانکی'!E10</f>
        <v>2190748404</v>
      </c>
      <c r="E9" s="7">
        <f t="shared" si="0"/>
        <v>-3.5076453969731347E-3</v>
      </c>
      <c r="G9" s="7">
        <v>1.1659184750552874E-4</v>
      </c>
      <c r="J9" s="2"/>
    </row>
    <row r="10" spans="1:11">
      <c r="A10" s="1" t="s">
        <v>188</v>
      </c>
      <c r="C10" s="5">
        <f>'سایر درآمدها'!C8</f>
        <v>6110384315</v>
      </c>
      <c r="E10" s="7">
        <f t="shared" si="0"/>
        <v>-9.7834426706018916E-3</v>
      </c>
      <c r="G10" s="7">
        <v>3.2519525973583892E-4</v>
      </c>
      <c r="J10" s="2"/>
    </row>
    <row r="11" spans="1:11" ht="24.75" thickBot="1">
      <c r="C11" s="6">
        <f>SUM(C7:C10)</f>
        <v>-624563818763</v>
      </c>
      <c r="E11" s="8">
        <f>SUM(E7:E10)</f>
        <v>0.99999999999999989</v>
      </c>
      <c r="G11" s="8">
        <f>SUM(G7:G10)</f>
        <v>-3.3239348426194894E-2</v>
      </c>
      <c r="J11" s="2"/>
    </row>
    <row r="12" spans="1:11" ht="24.75" thickTop="1"/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T18"/>
  <sheetViews>
    <sheetView rightToLeft="1" workbookViewId="0">
      <selection activeCell="J18" sqref="J18"/>
    </sheetView>
  </sheetViews>
  <sheetFormatPr defaultRowHeight="24"/>
  <cols>
    <col min="1" max="1" width="30.8554687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0.28515625" style="1" bestFit="1" customWidth="1"/>
    <col min="8" max="8" width="1" style="1" customWidth="1"/>
    <col min="9" max="9" width="14.285156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14.28515625" style="1" bestFit="1" customWidth="1"/>
    <col min="14" max="14" width="1" style="1" customWidth="1"/>
    <col min="15" max="15" width="15.425781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15.42578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0" ht="24.7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20" ht="24.75">
      <c r="A3" s="16" t="s">
        <v>147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20" ht="24.7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</row>
    <row r="6" spans="1:20" ht="24.75">
      <c r="A6" s="18" t="s">
        <v>148</v>
      </c>
      <c r="B6" s="18" t="s">
        <v>148</v>
      </c>
      <c r="C6" s="18" t="s">
        <v>148</v>
      </c>
      <c r="D6" s="18" t="s">
        <v>148</v>
      </c>
      <c r="E6" s="18" t="s">
        <v>148</v>
      </c>
      <c r="F6" s="18" t="s">
        <v>148</v>
      </c>
      <c r="G6" s="18" t="s">
        <v>148</v>
      </c>
      <c r="I6" s="18" t="s">
        <v>149</v>
      </c>
      <c r="J6" s="18" t="s">
        <v>149</v>
      </c>
      <c r="K6" s="18" t="s">
        <v>149</v>
      </c>
      <c r="L6" s="18" t="s">
        <v>149</v>
      </c>
      <c r="M6" s="18" t="s">
        <v>149</v>
      </c>
      <c r="O6" s="18" t="s">
        <v>150</v>
      </c>
      <c r="P6" s="18" t="s">
        <v>150</v>
      </c>
      <c r="Q6" s="18" t="s">
        <v>150</v>
      </c>
      <c r="R6" s="18" t="s">
        <v>150</v>
      </c>
      <c r="S6" s="18" t="s">
        <v>150</v>
      </c>
    </row>
    <row r="7" spans="1:20" ht="24.75">
      <c r="A7" s="19" t="s">
        <v>151</v>
      </c>
      <c r="C7" s="19" t="s">
        <v>152</v>
      </c>
      <c r="E7" s="19" t="s">
        <v>82</v>
      </c>
      <c r="G7" s="19" t="s">
        <v>83</v>
      </c>
      <c r="I7" s="19" t="s">
        <v>153</v>
      </c>
      <c r="K7" s="19" t="s">
        <v>154</v>
      </c>
      <c r="M7" s="19" t="s">
        <v>155</v>
      </c>
      <c r="O7" s="19" t="s">
        <v>153</v>
      </c>
      <c r="Q7" s="19" t="s">
        <v>154</v>
      </c>
      <c r="S7" s="19" t="s">
        <v>155</v>
      </c>
    </row>
    <row r="8" spans="1:20">
      <c r="A8" s="1" t="s">
        <v>128</v>
      </c>
      <c r="C8" s="3" t="s">
        <v>193</v>
      </c>
      <c r="D8" s="3"/>
      <c r="E8" s="3" t="s">
        <v>130</v>
      </c>
      <c r="F8" s="3"/>
      <c r="G8" s="9">
        <v>16</v>
      </c>
      <c r="H8" s="3"/>
      <c r="I8" s="9">
        <v>2500702942</v>
      </c>
      <c r="J8" s="3"/>
      <c r="K8" s="3">
        <v>0</v>
      </c>
      <c r="L8" s="3"/>
      <c r="M8" s="9">
        <v>2500702942</v>
      </c>
      <c r="N8" s="3"/>
      <c r="O8" s="9">
        <v>8027727422</v>
      </c>
      <c r="P8" s="3"/>
      <c r="Q8" s="3">
        <v>0</v>
      </c>
      <c r="R8" s="3"/>
      <c r="S8" s="9">
        <v>8027727422</v>
      </c>
    </row>
    <row r="9" spans="1:20">
      <c r="A9" s="1" t="s">
        <v>125</v>
      </c>
      <c r="C9" s="3" t="s">
        <v>193</v>
      </c>
      <c r="D9" s="3"/>
      <c r="E9" s="3" t="s">
        <v>127</v>
      </c>
      <c r="F9" s="3"/>
      <c r="G9" s="9">
        <v>15</v>
      </c>
      <c r="H9" s="3"/>
      <c r="I9" s="9">
        <v>1018767123</v>
      </c>
      <c r="J9" s="3"/>
      <c r="K9" s="3">
        <v>0</v>
      </c>
      <c r="L9" s="3"/>
      <c r="M9" s="9">
        <v>1018767123</v>
      </c>
      <c r="N9" s="3"/>
      <c r="O9" s="9">
        <v>5964657534</v>
      </c>
      <c r="P9" s="3"/>
      <c r="Q9" s="3">
        <v>0</v>
      </c>
      <c r="R9" s="3"/>
      <c r="S9" s="9">
        <v>5964657534</v>
      </c>
    </row>
    <row r="10" spans="1:20">
      <c r="A10" s="1" t="s">
        <v>140</v>
      </c>
      <c r="C10" s="9">
        <v>1</v>
      </c>
      <c r="D10" s="3"/>
      <c r="E10" s="3" t="s">
        <v>193</v>
      </c>
      <c r="F10" s="3"/>
      <c r="G10" s="9">
        <v>8</v>
      </c>
      <c r="H10" s="3"/>
      <c r="I10" s="9">
        <v>1776947263</v>
      </c>
      <c r="J10" s="3"/>
      <c r="K10" s="9">
        <v>0</v>
      </c>
      <c r="L10" s="3"/>
      <c r="M10" s="9">
        <v>1776947263</v>
      </c>
      <c r="N10" s="3"/>
      <c r="O10" s="9">
        <v>9290733957</v>
      </c>
      <c r="P10" s="3"/>
      <c r="Q10" s="9">
        <v>0</v>
      </c>
      <c r="R10" s="3"/>
      <c r="S10" s="9">
        <v>9290733957</v>
      </c>
    </row>
    <row r="11" spans="1:20">
      <c r="A11" s="1" t="s">
        <v>144</v>
      </c>
      <c r="C11" s="9">
        <v>17</v>
      </c>
      <c r="D11" s="3"/>
      <c r="E11" s="3" t="s">
        <v>193</v>
      </c>
      <c r="F11" s="3"/>
      <c r="G11" s="9">
        <v>10</v>
      </c>
      <c r="H11" s="3"/>
      <c r="I11" s="9">
        <v>413801141</v>
      </c>
      <c r="J11" s="3"/>
      <c r="K11" s="9">
        <v>0</v>
      </c>
      <c r="L11" s="3"/>
      <c r="M11" s="9">
        <v>413801141</v>
      </c>
      <c r="N11" s="3"/>
      <c r="O11" s="9">
        <v>857533594</v>
      </c>
      <c r="P11" s="3"/>
      <c r="Q11" s="9">
        <v>0</v>
      </c>
      <c r="R11" s="3"/>
      <c r="S11" s="9">
        <v>857533594</v>
      </c>
    </row>
    <row r="12" spans="1:20" ht="24.75" thickBot="1">
      <c r="C12" s="3"/>
      <c r="D12" s="3"/>
      <c r="E12" s="3"/>
      <c r="F12" s="3"/>
      <c r="G12" s="3"/>
      <c r="H12" s="3"/>
      <c r="I12" s="11">
        <f>SUM(I8:I11)</f>
        <v>5710218469</v>
      </c>
      <c r="J12" s="3"/>
      <c r="K12" s="10">
        <f>SUM(K8:K11)</f>
        <v>0</v>
      </c>
      <c r="L12" s="3"/>
      <c r="M12" s="11">
        <f>SUM(M8:M11)</f>
        <v>5710218469</v>
      </c>
      <c r="N12" s="3"/>
      <c r="O12" s="11">
        <f>SUM(O8:O11)</f>
        <v>24140652507</v>
      </c>
      <c r="P12" s="3"/>
      <c r="Q12" s="10">
        <f>SUM(Q8:Q11)</f>
        <v>0</v>
      </c>
      <c r="R12" s="3"/>
      <c r="S12" s="11">
        <f>SUM(S8:S11)</f>
        <v>24140652507</v>
      </c>
    </row>
    <row r="13" spans="1:20" ht="24.75" thickTop="1">
      <c r="M13" s="2"/>
      <c r="N13" s="2"/>
      <c r="O13" s="2"/>
      <c r="P13" s="2"/>
      <c r="Q13" s="2"/>
      <c r="R13" s="2"/>
      <c r="S13" s="2"/>
      <c r="T13" s="2">
        <f t="shared" ref="T13" si="0">SUM(T8:T9)</f>
        <v>0</v>
      </c>
    </row>
    <row r="14" spans="1:20">
      <c r="M14" s="2"/>
      <c r="S14" s="2"/>
    </row>
    <row r="17" spans="13:19">
      <c r="M17" s="2"/>
      <c r="N17" s="2"/>
      <c r="O17" s="2"/>
      <c r="P17" s="2"/>
      <c r="Q17" s="2"/>
      <c r="R17" s="2"/>
      <c r="S17" s="2"/>
    </row>
    <row r="18" spans="13:19">
      <c r="M18" s="2"/>
      <c r="S18" s="2"/>
    </row>
  </sheetData>
  <mergeCells count="16">
    <mergeCell ref="A4:S4"/>
    <mergeCell ref="A3:S3"/>
    <mergeCell ref="A2:S2"/>
    <mergeCell ref="A7"/>
    <mergeCell ref="C7"/>
    <mergeCell ref="E7"/>
    <mergeCell ref="G7"/>
    <mergeCell ref="A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V13"/>
  <sheetViews>
    <sheetView rightToLeft="1" workbookViewId="0">
      <selection activeCell="O13" sqref="O13"/>
    </sheetView>
  </sheetViews>
  <sheetFormatPr defaultRowHeight="24"/>
  <cols>
    <col min="1" max="1" width="27.4257812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36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24.1406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26.140625" style="1" bestFit="1" customWidth="1"/>
    <col min="14" max="14" width="1" style="1" customWidth="1"/>
    <col min="15" max="15" width="24.1406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2" ht="24.7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22" ht="24.75">
      <c r="A3" s="16" t="s">
        <v>147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22" ht="24.7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</row>
    <row r="6" spans="1:22" ht="24.75">
      <c r="A6" s="17" t="s">
        <v>3</v>
      </c>
      <c r="C6" s="18" t="s">
        <v>157</v>
      </c>
      <c r="D6" s="18" t="s">
        <v>157</v>
      </c>
      <c r="E6" s="18" t="s">
        <v>157</v>
      </c>
      <c r="F6" s="18" t="s">
        <v>157</v>
      </c>
      <c r="G6" s="18" t="s">
        <v>157</v>
      </c>
      <c r="I6" s="18" t="s">
        <v>149</v>
      </c>
      <c r="J6" s="18" t="s">
        <v>149</v>
      </c>
      <c r="K6" s="18" t="s">
        <v>149</v>
      </c>
      <c r="L6" s="18" t="s">
        <v>149</v>
      </c>
      <c r="M6" s="18" t="s">
        <v>149</v>
      </c>
      <c r="O6" s="18" t="s">
        <v>150</v>
      </c>
      <c r="P6" s="18" t="s">
        <v>150</v>
      </c>
      <c r="Q6" s="18" t="s">
        <v>150</v>
      </c>
      <c r="R6" s="18" t="s">
        <v>150</v>
      </c>
      <c r="S6" s="18" t="s">
        <v>150</v>
      </c>
    </row>
    <row r="7" spans="1:22" ht="24.75">
      <c r="A7" s="18" t="s">
        <v>3</v>
      </c>
      <c r="C7" s="18" t="s">
        <v>158</v>
      </c>
      <c r="E7" s="18" t="s">
        <v>159</v>
      </c>
      <c r="G7" s="18" t="s">
        <v>160</v>
      </c>
      <c r="I7" s="18" t="s">
        <v>161</v>
      </c>
      <c r="K7" s="18" t="s">
        <v>154</v>
      </c>
      <c r="M7" s="18" t="s">
        <v>162</v>
      </c>
      <c r="O7" s="18" t="s">
        <v>161</v>
      </c>
      <c r="Q7" s="18" t="s">
        <v>154</v>
      </c>
      <c r="S7" s="18" t="s">
        <v>162</v>
      </c>
    </row>
    <row r="8" spans="1:22">
      <c r="A8" s="1" t="s">
        <v>60</v>
      </c>
      <c r="C8" s="3" t="s">
        <v>163</v>
      </c>
      <c r="D8" s="3"/>
      <c r="E8" s="9">
        <v>10000000</v>
      </c>
      <c r="F8" s="3"/>
      <c r="G8" s="9">
        <v>150</v>
      </c>
      <c r="H8" s="3"/>
      <c r="I8" s="9">
        <v>0</v>
      </c>
      <c r="J8" s="3"/>
      <c r="K8" s="9">
        <v>0</v>
      </c>
      <c r="L8" s="3"/>
      <c r="M8" s="9">
        <v>0</v>
      </c>
      <c r="N8" s="3"/>
      <c r="O8" s="9">
        <v>1500000000</v>
      </c>
      <c r="P8" s="3"/>
      <c r="Q8" s="9">
        <v>0</v>
      </c>
      <c r="R8" s="3"/>
      <c r="S8" s="9">
        <v>1500000000</v>
      </c>
      <c r="T8" s="3"/>
      <c r="U8" s="3"/>
      <c r="V8" s="3"/>
    </row>
    <row r="9" spans="1:22">
      <c r="A9" s="1" t="s">
        <v>50</v>
      </c>
      <c r="C9" s="3" t="s">
        <v>164</v>
      </c>
      <c r="D9" s="3"/>
      <c r="E9" s="9">
        <v>20000000</v>
      </c>
      <c r="F9" s="3"/>
      <c r="G9" s="9">
        <v>600</v>
      </c>
      <c r="H9" s="3"/>
      <c r="I9" s="9">
        <v>0</v>
      </c>
      <c r="J9" s="3"/>
      <c r="K9" s="9">
        <v>0</v>
      </c>
      <c r="L9" s="3"/>
      <c r="M9" s="9">
        <v>0</v>
      </c>
      <c r="N9" s="3"/>
      <c r="O9" s="9">
        <v>12000000000</v>
      </c>
      <c r="P9" s="3"/>
      <c r="Q9" s="9">
        <v>0</v>
      </c>
      <c r="R9" s="3"/>
      <c r="S9" s="9">
        <v>12000000000</v>
      </c>
      <c r="T9" s="3"/>
      <c r="U9" s="3"/>
      <c r="V9" s="3"/>
    </row>
    <row r="10" spans="1:22">
      <c r="A10" s="1" t="s">
        <v>64</v>
      </c>
      <c r="C10" s="3" t="s">
        <v>165</v>
      </c>
      <c r="D10" s="3"/>
      <c r="E10" s="9">
        <v>522412</v>
      </c>
      <c r="F10" s="3"/>
      <c r="G10" s="9">
        <v>2600</v>
      </c>
      <c r="H10" s="3"/>
      <c r="I10" s="9">
        <v>0</v>
      </c>
      <c r="J10" s="3"/>
      <c r="K10" s="9">
        <v>0</v>
      </c>
      <c r="L10" s="3"/>
      <c r="M10" s="9">
        <v>0</v>
      </c>
      <c r="N10" s="3"/>
      <c r="O10" s="9">
        <v>1358271200</v>
      </c>
      <c r="P10" s="3"/>
      <c r="Q10" s="9">
        <v>53615968</v>
      </c>
      <c r="R10" s="3"/>
      <c r="S10" s="9">
        <v>1304655232</v>
      </c>
      <c r="T10" s="3"/>
      <c r="U10" s="3"/>
      <c r="V10" s="3"/>
    </row>
    <row r="11" spans="1:22" ht="24.75" thickBot="1">
      <c r="C11" s="3"/>
      <c r="D11" s="3"/>
      <c r="E11" s="3"/>
      <c r="F11" s="3"/>
      <c r="G11" s="3"/>
      <c r="H11" s="3"/>
      <c r="I11" s="11">
        <f>SUM(I8:I10)</f>
        <v>0</v>
      </c>
      <c r="J11" s="3"/>
      <c r="K11" s="11">
        <f>SUM(K8:K10)</f>
        <v>0</v>
      </c>
      <c r="L11" s="3"/>
      <c r="M11" s="11">
        <f>SUM(M8:M10)</f>
        <v>0</v>
      </c>
      <c r="N11" s="3"/>
      <c r="O11" s="11">
        <f>SUM(O8:O10)</f>
        <v>14858271200</v>
      </c>
      <c r="P11" s="3"/>
      <c r="Q11" s="11">
        <f>SUM(Q8:Q10)</f>
        <v>53615968</v>
      </c>
      <c r="R11" s="3"/>
      <c r="S11" s="11">
        <f>SUM(S8:S10)</f>
        <v>14804655232</v>
      </c>
      <c r="T11" s="3"/>
      <c r="U11" s="3"/>
      <c r="V11" s="3"/>
    </row>
    <row r="12" spans="1:22" ht="24.75" thickTop="1"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9"/>
      <c r="T12" s="3"/>
      <c r="U12" s="3"/>
      <c r="V12" s="3"/>
    </row>
    <row r="13" spans="1:22">
      <c r="O13" s="2"/>
    </row>
  </sheetData>
  <mergeCells count="16">
    <mergeCell ref="A4:S4"/>
    <mergeCell ref="A3:S3"/>
    <mergeCell ref="A2:S2"/>
    <mergeCell ref="A6:A7"/>
    <mergeCell ref="C7"/>
    <mergeCell ref="E7"/>
    <mergeCell ref="G7"/>
    <mergeCell ref="C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87"/>
  <sheetViews>
    <sheetView rightToLeft="1" topLeftCell="A61" workbookViewId="0">
      <selection activeCell="I81" sqref="I81"/>
    </sheetView>
  </sheetViews>
  <sheetFormatPr defaultRowHeight="24"/>
  <cols>
    <col min="1" max="1" width="35.7109375" style="1" bestFit="1" customWidth="1"/>
    <col min="2" max="2" width="1" style="1" customWidth="1"/>
    <col min="3" max="3" width="13.8554687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20.28515625" style="1" bestFit="1" customWidth="1"/>
    <col min="8" max="8" width="1" style="1" customWidth="1"/>
    <col min="9" max="9" width="34.5703125" style="1" bestFit="1" customWidth="1"/>
    <col min="10" max="10" width="1" style="1" customWidth="1"/>
    <col min="11" max="11" width="13.85546875" style="1" bestFit="1" customWidth="1"/>
    <col min="12" max="12" width="1" style="1" customWidth="1"/>
    <col min="13" max="13" width="20.28515625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34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24.75">
      <c r="A3" s="16" t="s">
        <v>147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7" ht="24.7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6" spans="1:17" ht="24.75">
      <c r="A6" s="17" t="s">
        <v>3</v>
      </c>
      <c r="C6" s="18" t="s">
        <v>149</v>
      </c>
      <c r="D6" s="18" t="s">
        <v>149</v>
      </c>
      <c r="E6" s="18" t="s">
        <v>149</v>
      </c>
      <c r="F6" s="18" t="s">
        <v>149</v>
      </c>
      <c r="G6" s="18" t="s">
        <v>149</v>
      </c>
      <c r="H6" s="18" t="s">
        <v>149</v>
      </c>
      <c r="I6" s="18" t="s">
        <v>149</v>
      </c>
      <c r="K6" s="18" t="s">
        <v>150</v>
      </c>
      <c r="L6" s="18" t="s">
        <v>150</v>
      </c>
      <c r="M6" s="18" t="s">
        <v>150</v>
      </c>
      <c r="N6" s="18" t="s">
        <v>150</v>
      </c>
      <c r="O6" s="18" t="s">
        <v>150</v>
      </c>
      <c r="P6" s="18" t="s">
        <v>150</v>
      </c>
      <c r="Q6" s="18" t="s">
        <v>150</v>
      </c>
    </row>
    <row r="7" spans="1:17" ht="24.75">
      <c r="A7" s="18" t="s">
        <v>3</v>
      </c>
      <c r="C7" s="18" t="s">
        <v>7</v>
      </c>
      <c r="E7" s="18" t="s">
        <v>166</v>
      </c>
      <c r="G7" s="18" t="s">
        <v>167</v>
      </c>
      <c r="I7" s="18" t="s">
        <v>168</v>
      </c>
      <c r="K7" s="18" t="s">
        <v>7</v>
      </c>
      <c r="M7" s="18" t="s">
        <v>166</v>
      </c>
      <c r="O7" s="18" t="s">
        <v>167</v>
      </c>
      <c r="Q7" s="18" t="s">
        <v>168</v>
      </c>
    </row>
    <row r="8" spans="1:17">
      <c r="A8" s="1" t="s">
        <v>27</v>
      </c>
      <c r="C8" s="5">
        <v>2761733</v>
      </c>
      <c r="D8" s="5"/>
      <c r="E8" s="5">
        <v>29402170375</v>
      </c>
      <c r="F8" s="5"/>
      <c r="G8" s="5">
        <v>31645081038</v>
      </c>
      <c r="H8" s="5"/>
      <c r="I8" s="5">
        <f>E8-G8</f>
        <v>-2242910663</v>
      </c>
      <c r="J8" s="5"/>
      <c r="K8" s="5">
        <v>2761733</v>
      </c>
      <c r="L8" s="5"/>
      <c r="M8" s="5">
        <v>29402170375</v>
      </c>
      <c r="N8" s="5"/>
      <c r="O8" s="5">
        <v>30525434849</v>
      </c>
      <c r="P8" s="5"/>
      <c r="Q8" s="5">
        <f>M8-O8</f>
        <v>-1123264474</v>
      </c>
    </row>
    <row r="9" spans="1:17">
      <c r="A9" s="1" t="s">
        <v>70</v>
      </c>
      <c r="C9" s="5">
        <v>10737027</v>
      </c>
      <c r="D9" s="5"/>
      <c r="E9" s="5">
        <v>117191095749</v>
      </c>
      <c r="F9" s="5"/>
      <c r="G9" s="5">
        <v>25038746964</v>
      </c>
      <c r="H9" s="5"/>
      <c r="I9" s="5">
        <f t="shared" ref="I9:I72" si="0">E9-G9</f>
        <v>92152348785</v>
      </c>
      <c r="J9" s="5"/>
      <c r="K9" s="5">
        <v>10737027</v>
      </c>
      <c r="L9" s="5"/>
      <c r="M9" s="5">
        <v>117191095749</v>
      </c>
      <c r="N9" s="5"/>
      <c r="O9" s="5">
        <v>25038746964</v>
      </c>
      <c r="P9" s="5"/>
      <c r="Q9" s="5">
        <f t="shared" ref="Q9:Q72" si="1">M9-O9</f>
        <v>92152348785</v>
      </c>
    </row>
    <row r="10" spans="1:17">
      <c r="A10" s="1" t="s">
        <v>69</v>
      </c>
      <c r="C10" s="5">
        <v>3097936</v>
      </c>
      <c r="D10" s="5"/>
      <c r="E10" s="5">
        <v>17861119028</v>
      </c>
      <c r="F10" s="5"/>
      <c r="G10" s="5">
        <v>25108771280</v>
      </c>
      <c r="H10" s="5"/>
      <c r="I10" s="5">
        <f t="shared" si="0"/>
        <v>-7247652252</v>
      </c>
      <c r="J10" s="5"/>
      <c r="K10" s="5">
        <v>3097936</v>
      </c>
      <c r="L10" s="5"/>
      <c r="M10" s="5">
        <v>17861119028</v>
      </c>
      <c r="N10" s="5"/>
      <c r="O10" s="5">
        <v>25108771280</v>
      </c>
      <c r="P10" s="5"/>
      <c r="Q10" s="5">
        <f t="shared" si="1"/>
        <v>-7247652252</v>
      </c>
    </row>
    <row r="11" spans="1:17">
      <c r="A11" s="1" t="s">
        <v>17</v>
      </c>
      <c r="C11" s="5">
        <v>83671122</v>
      </c>
      <c r="D11" s="5"/>
      <c r="E11" s="5">
        <v>495712741791</v>
      </c>
      <c r="F11" s="5"/>
      <c r="G11" s="5">
        <v>533140717262</v>
      </c>
      <c r="H11" s="5"/>
      <c r="I11" s="5">
        <f t="shared" si="0"/>
        <v>-37427975471</v>
      </c>
      <c r="J11" s="5"/>
      <c r="K11" s="5">
        <v>83671122</v>
      </c>
      <c r="L11" s="5"/>
      <c r="M11" s="5">
        <v>495712741791</v>
      </c>
      <c r="N11" s="5"/>
      <c r="O11" s="5">
        <v>496544474437</v>
      </c>
      <c r="P11" s="5"/>
      <c r="Q11" s="5">
        <f t="shared" si="1"/>
        <v>-831732646</v>
      </c>
    </row>
    <row r="12" spans="1:17">
      <c r="A12" s="1" t="s">
        <v>62</v>
      </c>
      <c r="C12" s="5">
        <v>47100791</v>
      </c>
      <c r="D12" s="5"/>
      <c r="E12" s="5">
        <v>1499661937632</v>
      </c>
      <c r="F12" s="5"/>
      <c r="G12" s="5">
        <v>1477188077811</v>
      </c>
      <c r="H12" s="5"/>
      <c r="I12" s="5">
        <f t="shared" si="0"/>
        <v>22473859821</v>
      </c>
      <c r="J12" s="5"/>
      <c r="K12" s="5">
        <v>47100791</v>
      </c>
      <c r="L12" s="5"/>
      <c r="M12" s="5">
        <v>1499661937632</v>
      </c>
      <c r="N12" s="5"/>
      <c r="O12" s="5">
        <v>1348899794667</v>
      </c>
      <c r="P12" s="5"/>
      <c r="Q12" s="5">
        <f t="shared" si="1"/>
        <v>150762142965</v>
      </c>
    </row>
    <row r="13" spans="1:17">
      <c r="A13" s="1" t="s">
        <v>19</v>
      </c>
      <c r="C13" s="5">
        <v>3921979</v>
      </c>
      <c r="D13" s="5"/>
      <c r="E13" s="5">
        <v>741365995656</v>
      </c>
      <c r="F13" s="5"/>
      <c r="G13" s="5">
        <v>705732396580</v>
      </c>
      <c r="H13" s="5"/>
      <c r="I13" s="5">
        <f t="shared" si="0"/>
        <v>35633599076</v>
      </c>
      <c r="J13" s="5"/>
      <c r="K13" s="5">
        <v>3921979</v>
      </c>
      <c r="L13" s="5"/>
      <c r="M13" s="5">
        <v>741365995656</v>
      </c>
      <c r="N13" s="5"/>
      <c r="O13" s="5">
        <v>603431998357</v>
      </c>
      <c r="P13" s="5"/>
      <c r="Q13" s="5">
        <f t="shared" si="1"/>
        <v>137933997299</v>
      </c>
    </row>
    <row r="14" spans="1:17">
      <c r="A14" s="1" t="s">
        <v>51</v>
      </c>
      <c r="C14" s="5">
        <v>7691309</v>
      </c>
      <c r="D14" s="5"/>
      <c r="E14" s="5">
        <v>404220001764</v>
      </c>
      <c r="F14" s="5"/>
      <c r="G14" s="5">
        <v>418517172244</v>
      </c>
      <c r="H14" s="5"/>
      <c r="I14" s="5">
        <f t="shared" si="0"/>
        <v>-14297170480</v>
      </c>
      <c r="J14" s="5"/>
      <c r="K14" s="5">
        <v>7691309</v>
      </c>
      <c r="L14" s="5"/>
      <c r="M14" s="5">
        <v>404220001764</v>
      </c>
      <c r="N14" s="5"/>
      <c r="O14" s="5">
        <v>339332445707</v>
      </c>
      <c r="P14" s="5"/>
      <c r="Q14" s="5">
        <f t="shared" si="1"/>
        <v>64887556057</v>
      </c>
    </row>
    <row r="15" spans="1:17">
      <c r="A15" s="1" t="s">
        <v>21</v>
      </c>
      <c r="C15" s="5">
        <v>1889027</v>
      </c>
      <c r="D15" s="5"/>
      <c r="E15" s="5">
        <v>414012663768</v>
      </c>
      <c r="F15" s="5"/>
      <c r="G15" s="5">
        <v>470466460835</v>
      </c>
      <c r="H15" s="5"/>
      <c r="I15" s="5">
        <f t="shared" si="0"/>
        <v>-56453797067</v>
      </c>
      <c r="J15" s="5"/>
      <c r="K15" s="5">
        <v>1889027</v>
      </c>
      <c r="L15" s="5"/>
      <c r="M15" s="5">
        <v>414012663768</v>
      </c>
      <c r="N15" s="5"/>
      <c r="O15" s="5">
        <v>453339162969</v>
      </c>
      <c r="P15" s="5"/>
      <c r="Q15" s="5">
        <f t="shared" si="1"/>
        <v>-39326499201</v>
      </c>
    </row>
    <row r="16" spans="1:17">
      <c r="A16" s="1" t="s">
        <v>34</v>
      </c>
      <c r="C16" s="5">
        <v>3898275</v>
      </c>
      <c r="D16" s="5"/>
      <c r="E16" s="5">
        <v>70216454379</v>
      </c>
      <c r="F16" s="5"/>
      <c r="G16" s="5">
        <v>85871778644</v>
      </c>
      <c r="H16" s="5"/>
      <c r="I16" s="5">
        <f t="shared" si="0"/>
        <v>-15655324265</v>
      </c>
      <c r="J16" s="5"/>
      <c r="K16" s="5">
        <v>3898275</v>
      </c>
      <c r="L16" s="5"/>
      <c r="M16" s="5">
        <v>70216454379</v>
      </c>
      <c r="N16" s="5"/>
      <c r="O16" s="5">
        <v>79555397814</v>
      </c>
      <c r="P16" s="5"/>
      <c r="Q16" s="5">
        <f t="shared" si="1"/>
        <v>-9338943435</v>
      </c>
    </row>
    <row r="17" spans="1:17">
      <c r="A17" s="1" t="s">
        <v>37</v>
      </c>
      <c r="C17" s="5">
        <v>7297155</v>
      </c>
      <c r="D17" s="5"/>
      <c r="E17" s="5">
        <v>80190061736</v>
      </c>
      <c r="F17" s="5"/>
      <c r="G17" s="5">
        <v>85906006435</v>
      </c>
      <c r="H17" s="5"/>
      <c r="I17" s="5">
        <f t="shared" si="0"/>
        <v>-5715944699</v>
      </c>
      <c r="J17" s="5"/>
      <c r="K17" s="5">
        <v>7297155</v>
      </c>
      <c r="L17" s="5"/>
      <c r="M17" s="5">
        <v>80190061736</v>
      </c>
      <c r="N17" s="5"/>
      <c r="O17" s="5">
        <v>111968683216</v>
      </c>
      <c r="P17" s="5"/>
      <c r="Q17" s="5">
        <f t="shared" si="1"/>
        <v>-31778621480</v>
      </c>
    </row>
    <row r="18" spans="1:17">
      <c r="A18" s="1" t="s">
        <v>43</v>
      </c>
      <c r="C18" s="5">
        <v>5156472</v>
      </c>
      <c r="D18" s="5"/>
      <c r="E18" s="5">
        <v>117636903257</v>
      </c>
      <c r="F18" s="5"/>
      <c r="G18" s="5">
        <v>122198857239</v>
      </c>
      <c r="H18" s="5"/>
      <c r="I18" s="5">
        <f t="shared" si="0"/>
        <v>-4561953982</v>
      </c>
      <c r="J18" s="5"/>
      <c r="K18" s="5">
        <v>5156472</v>
      </c>
      <c r="L18" s="5"/>
      <c r="M18" s="5">
        <v>117636903257</v>
      </c>
      <c r="N18" s="5"/>
      <c r="O18" s="5">
        <v>117534387437</v>
      </c>
      <c r="P18" s="5"/>
      <c r="Q18" s="5">
        <f t="shared" si="1"/>
        <v>102515820</v>
      </c>
    </row>
    <row r="19" spans="1:17">
      <c r="A19" s="1" t="s">
        <v>25</v>
      </c>
      <c r="C19" s="5">
        <v>56748234</v>
      </c>
      <c r="D19" s="5"/>
      <c r="E19" s="5">
        <v>1074057481426</v>
      </c>
      <c r="F19" s="5"/>
      <c r="G19" s="5">
        <v>1061824462727</v>
      </c>
      <c r="H19" s="5"/>
      <c r="I19" s="5">
        <f t="shared" si="0"/>
        <v>12233018699</v>
      </c>
      <c r="J19" s="5"/>
      <c r="K19" s="5">
        <v>56748234</v>
      </c>
      <c r="L19" s="5"/>
      <c r="M19" s="5">
        <v>1074057481426</v>
      </c>
      <c r="N19" s="5"/>
      <c r="O19" s="5">
        <v>826081816373</v>
      </c>
      <c r="P19" s="5"/>
      <c r="Q19" s="5">
        <f t="shared" si="1"/>
        <v>247975665053</v>
      </c>
    </row>
    <row r="20" spans="1:17">
      <c r="A20" s="1" t="s">
        <v>64</v>
      </c>
      <c r="C20" s="5">
        <v>4179296</v>
      </c>
      <c r="D20" s="5"/>
      <c r="E20" s="5">
        <v>67812747648</v>
      </c>
      <c r="F20" s="5"/>
      <c r="G20" s="5">
        <v>74834252281</v>
      </c>
      <c r="H20" s="5"/>
      <c r="I20" s="5">
        <f t="shared" si="0"/>
        <v>-7021504633</v>
      </c>
      <c r="J20" s="5"/>
      <c r="K20" s="5">
        <v>4179296</v>
      </c>
      <c r="L20" s="5"/>
      <c r="M20" s="5">
        <v>67812747648</v>
      </c>
      <c r="N20" s="5"/>
      <c r="O20" s="5">
        <v>83686821579</v>
      </c>
      <c r="P20" s="5"/>
      <c r="Q20" s="5">
        <f t="shared" si="1"/>
        <v>-15874073931</v>
      </c>
    </row>
    <row r="21" spans="1:17">
      <c r="A21" s="1" t="s">
        <v>33</v>
      </c>
      <c r="C21" s="5">
        <v>14000000</v>
      </c>
      <c r="D21" s="5"/>
      <c r="E21" s="5">
        <v>189308870100</v>
      </c>
      <c r="F21" s="5"/>
      <c r="G21" s="5">
        <v>236249899200</v>
      </c>
      <c r="H21" s="5"/>
      <c r="I21" s="5">
        <f t="shared" si="0"/>
        <v>-46941029100</v>
      </c>
      <c r="J21" s="5"/>
      <c r="K21" s="5">
        <v>14000000</v>
      </c>
      <c r="L21" s="5"/>
      <c r="M21" s="5">
        <v>189308870100</v>
      </c>
      <c r="N21" s="5"/>
      <c r="O21" s="5">
        <v>231295554000</v>
      </c>
      <c r="P21" s="5"/>
      <c r="Q21" s="5">
        <f t="shared" si="1"/>
        <v>-41986683900</v>
      </c>
    </row>
    <row r="22" spans="1:17">
      <c r="A22" s="1" t="s">
        <v>29</v>
      </c>
      <c r="C22" s="5">
        <v>1000747</v>
      </c>
      <c r="D22" s="5"/>
      <c r="E22" s="5">
        <v>14838325755</v>
      </c>
      <c r="F22" s="5"/>
      <c r="G22" s="5">
        <v>15996562844</v>
      </c>
      <c r="H22" s="5"/>
      <c r="I22" s="5">
        <f t="shared" si="0"/>
        <v>-1158237089</v>
      </c>
      <c r="J22" s="5"/>
      <c r="K22" s="5">
        <v>1000747</v>
      </c>
      <c r="L22" s="5"/>
      <c r="M22" s="5">
        <v>14838325755</v>
      </c>
      <c r="N22" s="5"/>
      <c r="O22" s="5">
        <v>5386892358</v>
      </c>
      <c r="P22" s="5"/>
      <c r="Q22" s="5">
        <f t="shared" si="1"/>
        <v>9451433397</v>
      </c>
    </row>
    <row r="23" spans="1:17">
      <c r="A23" s="1" t="s">
        <v>65</v>
      </c>
      <c r="C23" s="5">
        <v>11589687</v>
      </c>
      <c r="D23" s="5"/>
      <c r="E23" s="5">
        <v>277764760816</v>
      </c>
      <c r="F23" s="5"/>
      <c r="G23" s="5">
        <v>270391494664</v>
      </c>
      <c r="H23" s="5"/>
      <c r="I23" s="5">
        <f t="shared" si="0"/>
        <v>7373266152</v>
      </c>
      <c r="J23" s="5"/>
      <c r="K23" s="5">
        <v>11589687</v>
      </c>
      <c r="L23" s="5"/>
      <c r="M23" s="5">
        <v>277764760816</v>
      </c>
      <c r="N23" s="5"/>
      <c r="O23" s="5">
        <v>255875376927</v>
      </c>
      <c r="P23" s="5"/>
      <c r="Q23" s="5">
        <f t="shared" si="1"/>
        <v>21889383889</v>
      </c>
    </row>
    <row r="24" spans="1:17">
      <c r="A24" s="1" t="s">
        <v>20</v>
      </c>
      <c r="C24" s="5">
        <v>2741383</v>
      </c>
      <c r="D24" s="5"/>
      <c r="E24" s="5">
        <v>132438488077</v>
      </c>
      <c r="F24" s="5"/>
      <c r="G24" s="5">
        <v>131811721570</v>
      </c>
      <c r="H24" s="5"/>
      <c r="I24" s="5">
        <f t="shared" si="0"/>
        <v>626766507</v>
      </c>
      <c r="J24" s="5"/>
      <c r="K24" s="5">
        <v>2741383</v>
      </c>
      <c r="L24" s="5"/>
      <c r="M24" s="5">
        <v>132438488077</v>
      </c>
      <c r="N24" s="5"/>
      <c r="O24" s="5">
        <v>128269128268</v>
      </c>
      <c r="P24" s="5"/>
      <c r="Q24" s="5">
        <f t="shared" si="1"/>
        <v>4169359809</v>
      </c>
    </row>
    <row r="25" spans="1:17">
      <c r="A25" s="1" t="s">
        <v>66</v>
      </c>
      <c r="C25" s="5">
        <v>18769593</v>
      </c>
      <c r="D25" s="5"/>
      <c r="E25" s="5">
        <v>361963530080</v>
      </c>
      <c r="F25" s="5"/>
      <c r="G25" s="5">
        <v>383979868507</v>
      </c>
      <c r="H25" s="5"/>
      <c r="I25" s="5">
        <f t="shared" si="0"/>
        <v>-22016338427</v>
      </c>
      <c r="J25" s="5"/>
      <c r="K25" s="5">
        <v>18769593</v>
      </c>
      <c r="L25" s="5"/>
      <c r="M25" s="5">
        <v>361963530080</v>
      </c>
      <c r="N25" s="5"/>
      <c r="O25" s="5">
        <v>393681983746</v>
      </c>
      <c r="P25" s="5"/>
      <c r="Q25" s="5">
        <f t="shared" si="1"/>
        <v>-31718453666</v>
      </c>
    </row>
    <row r="26" spans="1:17">
      <c r="A26" s="1" t="s">
        <v>49</v>
      </c>
      <c r="C26" s="5">
        <v>8356206</v>
      </c>
      <c r="D26" s="5"/>
      <c r="E26" s="5">
        <v>68736176402</v>
      </c>
      <c r="F26" s="5"/>
      <c r="G26" s="5">
        <v>92177081515</v>
      </c>
      <c r="H26" s="5"/>
      <c r="I26" s="5">
        <f t="shared" si="0"/>
        <v>-23440905113</v>
      </c>
      <c r="J26" s="5"/>
      <c r="K26" s="5">
        <v>8356206</v>
      </c>
      <c r="L26" s="5"/>
      <c r="M26" s="5">
        <v>68736176402</v>
      </c>
      <c r="N26" s="5"/>
      <c r="O26" s="5">
        <v>65028861475</v>
      </c>
      <c r="P26" s="5"/>
      <c r="Q26" s="5">
        <f t="shared" si="1"/>
        <v>3707314927</v>
      </c>
    </row>
    <row r="27" spans="1:17">
      <c r="A27" s="1" t="s">
        <v>55</v>
      </c>
      <c r="C27" s="5">
        <v>8990376</v>
      </c>
      <c r="D27" s="5"/>
      <c r="E27" s="5">
        <v>373114876221</v>
      </c>
      <c r="F27" s="5"/>
      <c r="G27" s="5">
        <v>406896294955</v>
      </c>
      <c r="H27" s="5"/>
      <c r="I27" s="5">
        <f t="shared" si="0"/>
        <v>-33781418734</v>
      </c>
      <c r="J27" s="5"/>
      <c r="K27" s="5">
        <v>8990376</v>
      </c>
      <c r="L27" s="5"/>
      <c r="M27" s="5">
        <v>373114876221</v>
      </c>
      <c r="N27" s="5"/>
      <c r="O27" s="5">
        <v>474905976587</v>
      </c>
      <c r="P27" s="5"/>
      <c r="Q27" s="5">
        <f t="shared" si="1"/>
        <v>-101791100366</v>
      </c>
    </row>
    <row r="28" spans="1:17">
      <c r="A28" s="1" t="s">
        <v>48</v>
      </c>
      <c r="C28" s="5">
        <v>585000</v>
      </c>
      <c r="D28" s="5"/>
      <c r="E28" s="5">
        <v>13497061792</v>
      </c>
      <c r="F28" s="5"/>
      <c r="G28" s="5">
        <v>14276297587</v>
      </c>
      <c r="H28" s="5"/>
      <c r="I28" s="5">
        <f t="shared" si="0"/>
        <v>-779235795</v>
      </c>
      <c r="J28" s="5"/>
      <c r="K28" s="5">
        <v>585000</v>
      </c>
      <c r="L28" s="5"/>
      <c r="M28" s="5">
        <v>13497061792</v>
      </c>
      <c r="N28" s="5"/>
      <c r="O28" s="5">
        <v>13743722207</v>
      </c>
      <c r="P28" s="5"/>
      <c r="Q28" s="5">
        <f t="shared" si="1"/>
        <v>-246660415</v>
      </c>
    </row>
    <row r="29" spans="1:17">
      <c r="A29" s="1" t="s">
        <v>23</v>
      </c>
      <c r="C29" s="5">
        <v>72485116</v>
      </c>
      <c r="D29" s="5"/>
      <c r="E29" s="5">
        <v>412868443377</v>
      </c>
      <c r="F29" s="5"/>
      <c r="G29" s="5">
        <v>383326373258</v>
      </c>
      <c r="H29" s="5"/>
      <c r="I29" s="5">
        <f t="shared" si="0"/>
        <v>29542070119</v>
      </c>
      <c r="J29" s="5"/>
      <c r="K29" s="5">
        <v>72485116</v>
      </c>
      <c r="L29" s="5"/>
      <c r="M29" s="5">
        <v>412868443377</v>
      </c>
      <c r="N29" s="5"/>
      <c r="O29" s="5">
        <v>476275813390</v>
      </c>
      <c r="P29" s="5"/>
      <c r="Q29" s="5">
        <f t="shared" si="1"/>
        <v>-63407370013</v>
      </c>
    </row>
    <row r="30" spans="1:17">
      <c r="A30" s="1" t="s">
        <v>36</v>
      </c>
      <c r="C30" s="5">
        <v>3583604</v>
      </c>
      <c r="D30" s="5"/>
      <c r="E30" s="5">
        <v>30350638858</v>
      </c>
      <c r="F30" s="5"/>
      <c r="G30" s="5">
        <v>32167402452</v>
      </c>
      <c r="H30" s="5"/>
      <c r="I30" s="5">
        <f t="shared" si="0"/>
        <v>-1816763594</v>
      </c>
      <c r="J30" s="5"/>
      <c r="K30" s="5">
        <v>3583604</v>
      </c>
      <c r="L30" s="5"/>
      <c r="M30" s="5">
        <v>30350638858</v>
      </c>
      <c r="N30" s="5"/>
      <c r="O30" s="5">
        <v>33521069443</v>
      </c>
      <c r="P30" s="5"/>
      <c r="Q30" s="5">
        <f t="shared" si="1"/>
        <v>-3170430585</v>
      </c>
    </row>
    <row r="31" spans="1:17">
      <c r="A31" s="1" t="s">
        <v>32</v>
      </c>
      <c r="C31" s="5">
        <v>7825000</v>
      </c>
      <c r="D31" s="5"/>
      <c r="E31" s="5">
        <v>30592609436</v>
      </c>
      <c r="F31" s="5"/>
      <c r="G31" s="5">
        <v>41443534980</v>
      </c>
      <c r="H31" s="5"/>
      <c r="I31" s="5">
        <f t="shared" si="0"/>
        <v>-10850925544</v>
      </c>
      <c r="J31" s="5"/>
      <c r="K31" s="5">
        <v>7825000</v>
      </c>
      <c r="L31" s="5"/>
      <c r="M31" s="5">
        <v>30592609436</v>
      </c>
      <c r="N31" s="5"/>
      <c r="O31" s="5">
        <v>70138204751</v>
      </c>
      <c r="P31" s="5"/>
      <c r="Q31" s="5">
        <f t="shared" si="1"/>
        <v>-39545595315</v>
      </c>
    </row>
    <row r="32" spans="1:17">
      <c r="A32" s="1" t="s">
        <v>44</v>
      </c>
      <c r="C32" s="5">
        <v>1014534</v>
      </c>
      <c r="D32" s="5"/>
      <c r="E32" s="5">
        <v>43235297295</v>
      </c>
      <c r="F32" s="5"/>
      <c r="G32" s="5">
        <v>45926977183</v>
      </c>
      <c r="H32" s="5"/>
      <c r="I32" s="5">
        <f t="shared" si="0"/>
        <v>-2691679888</v>
      </c>
      <c r="J32" s="5"/>
      <c r="K32" s="5">
        <v>1014534</v>
      </c>
      <c r="L32" s="5"/>
      <c r="M32" s="5">
        <v>43235297295</v>
      </c>
      <c r="N32" s="5"/>
      <c r="O32" s="5">
        <v>52896703563</v>
      </c>
      <c r="P32" s="5"/>
      <c r="Q32" s="5">
        <f t="shared" si="1"/>
        <v>-9661406268</v>
      </c>
    </row>
    <row r="33" spans="1:17">
      <c r="A33" s="1" t="s">
        <v>35</v>
      </c>
      <c r="C33" s="5">
        <v>10000000</v>
      </c>
      <c r="D33" s="5"/>
      <c r="E33" s="5">
        <v>59533654500</v>
      </c>
      <c r="F33" s="5"/>
      <c r="G33" s="5">
        <v>61104253500</v>
      </c>
      <c r="H33" s="5"/>
      <c r="I33" s="5">
        <f t="shared" si="0"/>
        <v>-1570599000</v>
      </c>
      <c r="J33" s="5"/>
      <c r="K33" s="5">
        <v>10000000</v>
      </c>
      <c r="L33" s="5"/>
      <c r="M33" s="5">
        <v>59533654500</v>
      </c>
      <c r="N33" s="5"/>
      <c r="O33" s="5">
        <v>67038732000</v>
      </c>
      <c r="P33" s="5"/>
      <c r="Q33" s="5">
        <f t="shared" si="1"/>
        <v>-7505077500</v>
      </c>
    </row>
    <row r="34" spans="1:17">
      <c r="A34" s="1" t="s">
        <v>52</v>
      </c>
      <c r="C34" s="5">
        <v>2362689</v>
      </c>
      <c r="D34" s="5"/>
      <c r="E34" s="5">
        <v>116351179762</v>
      </c>
      <c r="F34" s="5"/>
      <c r="G34" s="5">
        <v>112217589201</v>
      </c>
      <c r="H34" s="5"/>
      <c r="I34" s="5">
        <f t="shared" si="0"/>
        <v>4133590561</v>
      </c>
      <c r="J34" s="5"/>
      <c r="K34" s="5">
        <v>2362689</v>
      </c>
      <c r="L34" s="5"/>
      <c r="M34" s="5">
        <v>116351179762</v>
      </c>
      <c r="N34" s="5"/>
      <c r="O34" s="5">
        <v>103574627119</v>
      </c>
      <c r="P34" s="5"/>
      <c r="Q34" s="5">
        <f t="shared" si="1"/>
        <v>12776552643</v>
      </c>
    </row>
    <row r="35" spans="1:17">
      <c r="A35" s="1" t="s">
        <v>31</v>
      </c>
      <c r="C35" s="5">
        <v>4301406</v>
      </c>
      <c r="D35" s="5"/>
      <c r="E35" s="5">
        <v>127487629504</v>
      </c>
      <c r="F35" s="5"/>
      <c r="G35" s="5">
        <v>133332665375</v>
      </c>
      <c r="H35" s="5"/>
      <c r="I35" s="5">
        <f t="shared" si="0"/>
        <v>-5845035871</v>
      </c>
      <c r="J35" s="5"/>
      <c r="K35" s="5">
        <v>4301406</v>
      </c>
      <c r="L35" s="5"/>
      <c r="M35" s="5">
        <v>127487629504</v>
      </c>
      <c r="N35" s="5"/>
      <c r="O35" s="5">
        <v>151325284940</v>
      </c>
      <c r="P35" s="5"/>
      <c r="Q35" s="5">
        <f t="shared" si="1"/>
        <v>-23837655436</v>
      </c>
    </row>
    <row r="36" spans="1:17">
      <c r="A36" s="1" t="s">
        <v>30</v>
      </c>
      <c r="C36" s="5">
        <v>1394767</v>
      </c>
      <c r="D36" s="5"/>
      <c r="E36" s="5">
        <v>6885200765</v>
      </c>
      <c r="F36" s="5"/>
      <c r="G36" s="5">
        <v>8275828305</v>
      </c>
      <c r="H36" s="5"/>
      <c r="I36" s="5">
        <f t="shared" si="0"/>
        <v>-1390627540</v>
      </c>
      <c r="J36" s="5"/>
      <c r="K36" s="5">
        <v>1394767</v>
      </c>
      <c r="L36" s="5"/>
      <c r="M36" s="5">
        <v>6885200765</v>
      </c>
      <c r="N36" s="5"/>
      <c r="O36" s="5">
        <v>6411028662</v>
      </c>
      <c r="P36" s="5"/>
      <c r="Q36" s="5">
        <f t="shared" si="1"/>
        <v>474172103</v>
      </c>
    </row>
    <row r="37" spans="1:17">
      <c r="A37" s="1" t="s">
        <v>24</v>
      </c>
      <c r="C37" s="5">
        <v>325403</v>
      </c>
      <c r="D37" s="5"/>
      <c r="E37" s="5">
        <v>6045918933</v>
      </c>
      <c r="F37" s="5"/>
      <c r="G37" s="5">
        <v>6641418472</v>
      </c>
      <c r="H37" s="5"/>
      <c r="I37" s="5">
        <f t="shared" si="0"/>
        <v>-595499539</v>
      </c>
      <c r="J37" s="5"/>
      <c r="K37" s="5">
        <v>325403</v>
      </c>
      <c r="L37" s="5"/>
      <c r="M37" s="5">
        <v>6045918933</v>
      </c>
      <c r="N37" s="5"/>
      <c r="O37" s="5">
        <v>3095262276</v>
      </c>
      <c r="P37" s="5"/>
      <c r="Q37" s="5">
        <f t="shared" si="1"/>
        <v>2950656657</v>
      </c>
    </row>
    <row r="38" spans="1:17">
      <c r="A38" s="1" t="s">
        <v>40</v>
      </c>
      <c r="C38" s="5">
        <v>12780811</v>
      </c>
      <c r="D38" s="5"/>
      <c r="E38" s="5">
        <v>169227472125</v>
      </c>
      <c r="F38" s="5"/>
      <c r="G38" s="5">
        <v>180026522523</v>
      </c>
      <c r="H38" s="5"/>
      <c r="I38" s="5">
        <f t="shared" si="0"/>
        <v>-10799050398</v>
      </c>
      <c r="J38" s="5"/>
      <c r="K38" s="5">
        <v>12780811</v>
      </c>
      <c r="L38" s="5"/>
      <c r="M38" s="5">
        <v>169227472125</v>
      </c>
      <c r="N38" s="5"/>
      <c r="O38" s="5">
        <v>203784433399</v>
      </c>
      <c r="P38" s="5"/>
      <c r="Q38" s="5">
        <f t="shared" si="1"/>
        <v>-34556961274</v>
      </c>
    </row>
    <row r="39" spans="1:17">
      <c r="A39" s="1" t="s">
        <v>39</v>
      </c>
      <c r="C39" s="5">
        <v>124663271</v>
      </c>
      <c r="D39" s="5"/>
      <c r="E39" s="5">
        <v>993850626791</v>
      </c>
      <c r="F39" s="5"/>
      <c r="G39" s="5">
        <v>987654550564</v>
      </c>
      <c r="H39" s="5"/>
      <c r="I39" s="5">
        <f t="shared" si="0"/>
        <v>6196076227</v>
      </c>
      <c r="J39" s="5"/>
      <c r="K39" s="5">
        <v>124663271</v>
      </c>
      <c r="L39" s="5"/>
      <c r="M39" s="5">
        <v>993850626791</v>
      </c>
      <c r="N39" s="5"/>
      <c r="O39" s="5">
        <v>1005003563999</v>
      </c>
      <c r="P39" s="5"/>
      <c r="Q39" s="5">
        <f t="shared" si="1"/>
        <v>-11152937208</v>
      </c>
    </row>
    <row r="40" spans="1:17">
      <c r="A40" s="1" t="s">
        <v>38</v>
      </c>
      <c r="C40" s="5">
        <v>54555603</v>
      </c>
      <c r="D40" s="5"/>
      <c r="E40" s="5">
        <v>281458875271</v>
      </c>
      <c r="F40" s="5"/>
      <c r="G40" s="5">
        <v>322132123143</v>
      </c>
      <c r="H40" s="5"/>
      <c r="I40" s="5">
        <f t="shared" si="0"/>
        <v>-40673247872</v>
      </c>
      <c r="J40" s="5"/>
      <c r="K40" s="5">
        <v>54555603</v>
      </c>
      <c r="L40" s="5"/>
      <c r="M40" s="5">
        <v>281458875271</v>
      </c>
      <c r="N40" s="5"/>
      <c r="O40" s="5">
        <v>357924581270</v>
      </c>
      <c r="P40" s="5"/>
      <c r="Q40" s="5">
        <f t="shared" si="1"/>
        <v>-76465705999</v>
      </c>
    </row>
    <row r="41" spans="1:17">
      <c r="A41" s="1" t="s">
        <v>60</v>
      </c>
      <c r="C41" s="5">
        <v>10000000</v>
      </c>
      <c r="D41" s="5"/>
      <c r="E41" s="5">
        <v>150101550000</v>
      </c>
      <c r="F41" s="5"/>
      <c r="G41" s="5">
        <v>157457520000</v>
      </c>
      <c r="H41" s="5"/>
      <c r="I41" s="5">
        <f t="shared" si="0"/>
        <v>-7355970000</v>
      </c>
      <c r="J41" s="5"/>
      <c r="K41" s="5">
        <v>10000000</v>
      </c>
      <c r="L41" s="5"/>
      <c r="M41" s="5">
        <v>150101550000</v>
      </c>
      <c r="N41" s="5"/>
      <c r="O41" s="5">
        <v>178233165000</v>
      </c>
      <c r="P41" s="5"/>
      <c r="Q41" s="5">
        <f t="shared" si="1"/>
        <v>-28131615000</v>
      </c>
    </row>
    <row r="42" spans="1:17">
      <c r="A42" s="1" t="s">
        <v>41</v>
      </c>
      <c r="C42" s="5">
        <v>21052995</v>
      </c>
      <c r="D42" s="5"/>
      <c r="E42" s="5">
        <v>262643007480</v>
      </c>
      <c r="F42" s="5"/>
      <c r="G42" s="5">
        <v>370286066686</v>
      </c>
      <c r="H42" s="5"/>
      <c r="I42" s="5">
        <f t="shared" si="0"/>
        <v>-107643059206</v>
      </c>
      <c r="J42" s="5"/>
      <c r="K42" s="5">
        <v>21052995</v>
      </c>
      <c r="L42" s="5"/>
      <c r="M42" s="5">
        <v>262643007480</v>
      </c>
      <c r="N42" s="5"/>
      <c r="O42" s="5">
        <v>338057362979</v>
      </c>
      <c r="P42" s="5"/>
      <c r="Q42" s="5">
        <f t="shared" si="1"/>
        <v>-75414355499</v>
      </c>
    </row>
    <row r="43" spans="1:17">
      <c r="A43" s="1" t="s">
        <v>42</v>
      </c>
      <c r="C43" s="5">
        <v>44507942</v>
      </c>
      <c r="D43" s="5"/>
      <c r="E43" s="5">
        <v>646834410673</v>
      </c>
      <c r="F43" s="5"/>
      <c r="G43" s="5">
        <v>642410098698</v>
      </c>
      <c r="H43" s="5"/>
      <c r="I43" s="5">
        <f t="shared" si="0"/>
        <v>4424311975</v>
      </c>
      <c r="J43" s="5"/>
      <c r="K43" s="5">
        <v>44507942</v>
      </c>
      <c r="L43" s="5"/>
      <c r="M43" s="5">
        <v>646834410673</v>
      </c>
      <c r="N43" s="5"/>
      <c r="O43" s="5">
        <v>610555052482</v>
      </c>
      <c r="P43" s="5"/>
      <c r="Q43" s="5">
        <f t="shared" si="1"/>
        <v>36279358191</v>
      </c>
    </row>
    <row r="44" spans="1:17">
      <c r="A44" s="1" t="s">
        <v>61</v>
      </c>
      <c r="C44" s="5">
        <v>46851062</v>
      </c>
      <c r="D44" s="5"/>
      <c r="E44" s="5">
        <v>622205903699</v>
      </c>
      <c r="F44" s="5"/>
      <c r="G44" s="5">
        <v>607768491263</v>
      </c>
      <c r="H44" s="5"/>
      <c r="I44" s="5">
        <f t="shared" si="0"/>
        <v>14437412436</v>
      </c>
      <c r="J44" s="5"/>
      <c r="K44" s="5">
        <v>46851062</v>
      </c>
      <c r="L44" s="5"/>
      <c r="M44" s="5">
        <v>622205903699</v>
      </c>
      <c r="N44" s="5"/>
      <c r="O44" s="5">
        <v>569409498968</v>
      </c>
      <c r="P44" s="5"/>
      <c r="Q44" s="5">
        <f t="shared" si="1"/>
        <v>52796404731</v>
      </c>
    </row>
    <row r="45" spans="1:17">
      <c r="A45" s="1" t="s">
        <v>26</v>
      </c>
      <c r="C45" s="5">
        <v>61930327</v>
      </c>
      <c r="D45" s="5"/>
      <c r="E45" s="5">
        <v>563906468637</v>
      </c>
      <c r="F45" s="5"/>
      <c r="G45" s="5">
        <v>608846612972</v>
      </c>
      <c r="H45" s="5"/>
      <c r="I45" s="5">
        <f t="shared" si="0"/>
        <v>-44940144335</v>
      </c>
      <c r="J45" s="5"/>
      <c r="K45" s="5">
        <v>61930327</v>
      </c>
      <c r="L45" s="5"/>
      <c r="M45" s="5">
        <v>563906468637</v>
      </c>
      <c r="N45" s="5"/>
      <c r="O45" s="5">
        <v>608846612972</v>
      </c>
      <c r="P45" s="5"/>
      <c r="Q45" s="5">
        <f t="shared" si="1"/>
        <v>-44940144335</v>
      </c>
    </row>
    <row r="46" spans="1:17">
      <c r="A46" s="1" t="s">
        <v>63</v>
      </c>
      <c r="C46" s="5">
        <v>30485496</v>
      </c>
      <c r="D46" s="5"/>
      <c r="E46" s="5">
        <v>192431081347</v>
      </c>
      <c r="F46" s="5"/>
      <c r="G46" s="5">
        <v>209098340361</v>
      </c>
      <c r="H46" s="5"/>
      <c r="I46" s="5">
        <f t="shared" si="0"/>
        <v>-16667259014</v>
      </c>
      <c r="J46" s="5"/>
      <c r="K46" s="5">
        <v>30485496</v>
      </c>
      <c r="L46" s="5"/>
      <c r="M46" s="5">
        <v>192431081347</v>
      </c>
      <c r="N46" s="5"/>
      <c r="O46" s="5">
        <v>226977763668</v>
      </c>
      <c r="P46" s="5"/>
      <c r="Q46" s="5">
        <f t="shared" si="1"/>
        <v>-34546682321</v>
      </c>
    </row>
    <row r="47" spans="1:17">
      <c r="A47" s="1" t="s">
        <v>22</v>
      </c>
      <c r="C47" s="5">
        <v>3759913</v>
      </c>
      <c r="D47" s="5"/>
      <c r="E47" s="5">
        <v>277549833100</v>
      </c>
      <c r="F47" s="5"/>
      <c r="G47" s="5">
        <v>316943520696</v>
      </c>
      <c r="H47" s="5"/>
      <c r="I47" s="5">
        <f t="shared" si="0"/>
        <v>-39393687596</v>
      </c>
      <c r="J47" s="5"/>
      <c r="K47" s="5">
        <v>3759913</v>
      </c>
      <c r="L47" s="5"/>
      <c r="M47" s="5">
        <v>277549833100</v>
      </c>
      <c r="N47" s="5"/>
      <c r="O47" s="5">
        <v>286706809818</v>
      </c>
      <c r="P47" s="5"/>
      <c r="Q47" s="5">
        <f t="shared" si="1"/>
        <v>-9156976718</v>
      </c>
    </row>
    <row r="48" spans="1:17">
      <c r="A48" s="1" t="s">
        <v>53</v>
      </c>
      <c r="C48" s="5">
        <v>5171912</v>
      </c>
      <c r="D48" s="5"/>
      <c r="E48" s="5">
        <v>66192166216</v>
      </c>
      <c r="F48" s="5"/>
      <c r="G48" s="5">
        <v>71821713556</v>
      </c>
      <c r="H48" s="5"/>
      <c r="I48" s="5">
        <f t="shared" si="0"/>
        <v>-5629547340</v>
      </c>
      <c r="J48" s="5"/>
      <c r="K48" s="5">
        <v>5171912</v>
      </c>
      <c r="L48" s="5"/>
      <c r="M48" s="5">
        <v>66192166216</v>
      </c>
      <c r="N48" s="5"/>
      <c r="O48" s="5">
        <v>77348438114</v>
      </c>
      <c r="P48" s="5"/>
      <c r="Q48" s="5">
        <f t="shared" si="1"/>
        <v>-11156271898</v>
      </c>
    </row>
    <row r="49" spans="1:17">
      <c r="A49" s="1" t="s">
        <v>54</v>
      </c>
      <c r="C49" s="5">
        <v>2065291</v>
      </c>
      <c r="D49" s="5"/>
      <c r="E49" s="5">
        <v>13960417126</v>
      </c>
      <c r="F49" s="5"/>
      <c r="G49" s="5">
        <v>12598788267</v>
      </c>
      <c r="H49" s="5"/>
      <c r="I49" s="5">
        <f t="shared" si="0"/>
        <v>1361628859</v>
      </c>
      <c r="J49" s="5"/>
      <c r="K49" s="5">
        <v>2065291</v>
      </c>
      <c r="L49" s="5"/>
      <c r="M49" s="5">
        <v>13960417126</v>
      </c>
      <c r="N49" s="5"/>
      <c r="O49" s="5">
        <v>16706884367</v>
      </c>
      <c r="P49" s="5"/>
      <c r="Q49" s="5">
        <f t="shared" si="1"/>
        <v>-2746467241</v>
      </c>
    </row>
    <row r="50" spans="1:17">
      <c r="A50" s="1" t="s">
        <v>16</v>
      </c>
      <c r="C50" s="5">
        <v>15829799</v>
      </c>
      <c r="D50" s="5"/>
      <c r="E50" s="5">
        <v>441855976422</v>
      </c>
      <c r="F50" s="5"/>
      <c r="G50" s="5">
        <v>507630833311</v>
      </c>
      <c r="H50" s="5"/>
      <c r="I50" s="5">
        <f t="shared" si="0"/>
        <v>-65774856889</v>
      </c>
      <c r="J50" s="5"/>
      <c r="K50" s="5">
        <v>15829799</v>
      </c>
      <c r="L50" s="5"/>
      <c r="M50" s="5">
        <v>441855976422</v>
      </c>
      <c r="N50" s="5"/>
      <c r="O50" s="5">
        <v>571202704562</v>
      </c>
      <c r="P50" s="5"/>
      <c r="Q50" s="5">
        <f t="shared" si="1"/>
        <v>-129346728140</v>
      </c>
    </row>
    <row r="51" spans="1:17">
      <c r="A51" s="1" t="s">
        <v>28</v>
      </c>
      <c r="C51" s="5">
        <v>19294410</v>
      </c>
      <c r="D51" s="5"/>
      <c r="E51" s="5">
        <v>642708672809</v>
      </c>
      <c r="F51" s="5"/>
      <c r="G51" s="5">
        <v>606429306262</v>
      </c>
      <c r="H51" s="5"/>
      <c r="I51" s="5">
        <f t="shared" si="0"/>
        <v>36279366547</v>
      </c>
      <c r="J51" s="5"/>
      <c r="K51" s="5">
        <v>19294410</v>
      </c>
      <c r="L51" s="5"/>
      <c r="M51" s="5">
        <v>642708672809</v>
      </c>
      <c r="N51" s="5"/>
      <c r="O51" s="5">
        <v>537834142569</v>
      </c>
      <c r="P51" s="5"/>
      <c r="Q51" s="5">
        <f t="shared" si="1"/>
        <v>104874530240</v>
      </c>
    </row>
    <row r="52" spans="1:17">
      <c r="A52" s="1" t="s">
        <v>46</v>
      </c>
      <c r="C52" s="5">
        <v>13771083</v>
      </c>
      <c r="D52" s="5"/>
      <c r="E52" s="5">
        <v>99793867459</v>
      </c>
      <c r="F52" s="5"/>
      <c r="G52" s="5">
        <v>110608292053</v>
      </c>
      <c r="H52" s="5"/>
      <c r="I52" s="5">
        <f t="shared" si="0"/>
        <v>-10814424594</v>
      </c>
      <c r="J52" s="5"/>
      <c r="K52" s="5">
        <v>13771083</v>
      </c>
      <c r="L52" s="5"/>
      <c r="M52" s="5">
        <v>99793867459</v>
      </c>
      <c r="N52" s="5"/>
      <c r="O52" s="5">
        <v>130064519514</v>
      </c>
      <c r="P52" s="5"/>
      <c r="Q52" s="5">
        <f t="shared" si="1"/>
        <v>-30270652055</v>
      </c>
    </row>
    <row r="53" spans="1:17">
      <c r="A53" s="1" t="s">
        <v>47</v>
      </c>
      <c r="C53" s="5">
        <v>554212</v>
      </c>
      <c r="D53" s="5"/>
      <c r="E53" s="5">
        <v>22455272517</v>
      </c>
      <c r="F53" s="5"/>
      <c r="G53" s="5">
        <v>22901513212</v>
      </c>
      <c r="H53" s="5"/>
      <c r="I53" s="5">
        <f t="shared" si="0"/>
        <v>-446240695</v>
      </c>
      <c r="J53" s="5"/>
      <c r="K53" s="5">
        <v>554212</v>
      </c>
      <c r="L53" s="5"/>
      <c r="M53" s="5">
        <v>22455272517</v>
      </c>
      <c r="N53" s="5"/>
      <c r="O53" s="5">
        <v>21375480217</v>
      </c>
      <c r="P53" s="5"/>
      <c r="Q53" s="5">
        <f t="shared" si="1"/>
        <v>1079792300</v>
      </c>
    </row>
    <row r="54" spans="1:17">
      <c r="A54" s="1" t="s">
        <v>18</v>
      </c>
      <c r="C54" s="5">
        <v>27825120</v>
      </c>
      <c r="D54" s="5"/>
      <c r="E54" s="5">
        <v>854957016167</v>
      </c>
      <c r="F54" s="5"/>
      <c r="G54" s="5">
        <v>908616563607</v>
      </c>
      <c r="H54" s="5"/>
      <c r="I54" s="5">
        <f t="shared" si="0"/>
        <v>-53659547440</v>
      </c>
      <c r="J54" s="5"/>
      <c r="K54" s="5">
        <v>27825120</v>
      </c>
      <c r="L54" s="5"/>
      <c r="M54" s="5">
        <v>854957016167</v>
      </c>
      <c r="N54" s="5"/>
      <c r="O54" s="5">
        <v>1059914359742</v>
      </c>
      <c r="P54" s="5"/>
      <c r="Q54" s="5">
        <f t="shared" si="1"/>
        <v>-204957343575</v>
      </c>
    </row>
    <row r="55" spans="1:17">
      <c r="A55" s="1" t="s">
        <v>67</v>
      </c>
      <c r="C55" s="5">
        <v>113548</v>
      </c>
      <c r="D55" s="5"/>
      <c r="E55" s="5">
        <v>2374835072</v>
      </c>
      <c r="F55" s="5"/>
      <c r="G55" s="5">
        <v>2690877763</v>
      </c>
      <c r="H55" s="5"/>
      <c r="I55" s="5">
        <f t="shared" si="0"/>
        <v>-316042691</v>
      </c>
      <c r="J55" s="5"/>
      <c r="K55" s="5">
        <v>113548</v>
      </c>
      <c r="L55" s="5"/>
      <c r="M55" s="5">
        <v>2374835072</v>
      </c>
      <c r="N55" s="5"/>
      <c r="O55" s="5">
        <v>2412082961</v>
      </c>
      <c r="P55" s="5"/>
      <c r="Q55" s="5">
        <f t="shared" si="1"/>
        <v>-37247889</v>
      </c>
    </row>
    <row r="56" spans="1:17">
      <c r="A56" s="1" t="s">
        <v>57</v>
      </c>
      <c r="C56" s="5">
        <v>139006557</v>
      </c>
      <c r="D56" s="5"/>
      <c r="E56" s="5">
        <v>1398376216016</v>
      </c>
      <c r="F56" s="5"/>
      <c r="G56" s="5">
        <v>1503603893142</v>
      </c>
      <c r="H56" s="5"/>
      <c r="I56" s="5">
        <f t="shared" si="0"/>
        <v>-105227677126</v>
      </c>
      <c r="J56" s="5"/>
      <c r="K56" s="5">
        <v>139006557</v>
      </c>
      <c r="L56" s="5"/>
      <c r="M56" s="5">
        <v>1398376216016</v>
      </c>
      <c r="N56" s="5"/>
      <c r="O56" s="5">
        <v>1395612626663</v>
      </c>
      <c r="P56" s="5"/>
      <c r="Q56" s="5">
        <f t="shared" si="1"/>
        <v>2763589353</v>
      </c>
    </row>
    <row r="57" spans="1:17">
      <c r="A57" s="1" t="s">
        <v>56</v>
      </c>
      <c r="C57" s="5">
        <v>78611772</v>
      </c>
      <c r="D57" s="5"/>
      <c r="E57" s="5">
        <v>491525961029</v>
      </c>
      <c r="F57" s="5"/>
      <c r="G57" s="5">
        <v>508717648037</v>
      </c>
      <c r="H57" s="5"/>
      <c r="I57" s="5">
        <f t="shared" si="0"/>
        <v>-17191687008</v>
      </c>
      <c r="J57" s="5"/>
      <c r="K57" s="5">
        <v>78611772</v>
      </c>
      <c r="L57" s="5"/>
      <c r="M57" s="5">
        <v>491525961029</v>
      </c>
      <c r="N57" s="5"/>
      <c r="O57" s="5">
        <v>521937013443</v>
      </c>
      <c r="P57" s="5"/>
      <c r="Q57" s="5">
        <f t="shared" si="1"/>
        <v>-30411052414</v>
      </c>
    </row>
    <row r="58" spans="1:17">
      <c r="A58" s="1" t="s">
        <v>15</v>
      </c>
      <c r="C58" s="5">
        <v>144236996</v>
      </c>
      <c r="D58" s="5"/>
      <c r="E58" s="5">
        <v>423684312257</v>
      </c>
      <c r="F58" s="5"/>
      <c r="G58" s="5">
        <v>437735433272</v>
      </c>
      <c r="H58" s="5"/>
      <c r="I58" s="5">
        <f t="shared" si="0"/>
        <v>-14051121015</v>
      </c>
      <c r="J58" s="5"/>
      <c r="K58" s="5">
        <v>144236996</v>
      </c>
      <c r="L58" s="5"/>
      <c r="M58" s="5">
        <v>423684312257</v>
      </c>
      <c r="N58" s="5"/>
      <c r="O58" s="5">
        <v>525053113869</v>
      </c>
      <c r="P58" s="5"/>
      <c r="Q58" s="5">
        <f t="shared" si="1"/>
        <v>-101368801612</v>
      </c>
    </row>
    <row r="59" spans="1:17">
      <c r="A59" s="1" t="s">
        <v>45</v>
      </c>
      <c r="C59" s="5">
        <v>19324849</v>
      </c>
      <c r="D59" s="5"/>
      <c r="E59" s="5">
        <v>35461412910</v>
      </c>
      <c r="F59" s="5"/>
      <c r="G59" s="5">
        <v>44086642810</v>
      </c>
      <c r="H59" s="5"/>
      <c r="I59" s="5">
        <f t="shared" si="0"/>
        <v>-8625229900</v>
      </c>
      <c r="J59" s="5"/>
      <c r="K59" s="5">
        <v>19324849</v>
      </c>
      <c r="L59" s="5"/>
      <c r="M59" s="5">
        <v>35461412910</v>
      </c>
      <c r="N59" s="5"/>
      <c r="O59" s="5">
        <v>73669836690</v>
      </c>
      <c r="P59" s="5"/>
      <c r="Q59" s="5">
        <f t="shared" si="1"/>
        <v>-38208423780</v>
      </c>
    </row>
    <row r="60" spans="1:17">
      <c r="A60" s="1" t="s">
        <v>50</v>
      </c>
      <c r="C60" s="5">
        <v>20000000</v>
      </c>
      <c r="D60" s="5"/>
      <c r="E60" s="5">
        <v>200798100000</v>
      </c>
      <c r="F60" s="5"/>
      <c r="G60" s="5">
        <v>211732650000</v>
      </c>
      <c r="H60" s="5"/>
      <c r="I60" s="5">
        <f t="shared" si="0"/>
        <v>-10934550000</v>
      </c>
      <c r="J60" s="5"/>
      <c r="K60" s="5">
        <v>20000000</v>
      </c>
      <c r="L60" s="5"/>
      <c r="M60" s="5">
        <v>200798100000</v>
      </c>
      <c r="N60" s="5"/>
      <c r="O60" s="5">
        <v>240560100000</v>
      </c>
      <c r="P60" s="5"/>
      <c r="Q60" s="5">
        <f t="shared" si="1"/>
        <v>-39762000000</v>
      </c>
    </row>
    <row r="61" spans="1:17">
      <c r="A61" s="1" t="s">
        <v>58</v>
      </c>
      <c r="C61" s="5">
        <v>0</v>
      </c>
      <c r="D61" s="5"/>
      <c r="E61" s="5">
        <v>0</v>
      </c>
      <c r="F61" s="5"/>
      <c r="G61" s="5">
        <v>-62896723466</v>
      </c>
      <c r="H61" s="5"/>
      <c r="I61" s="5">
        <f t="shared" si="0"/>
        <v>62896723466</v>
      </c>
      <c r="J61" s="5"/>
      <c r="K61" s="5">
        <v>0</v>
      </c>
      <c r="L61" s="5"/>
      <c r="M61" s="5">
        <v>0</v>
      </c>
      <c r="N61" s="5"/>
      <c r="O61" s="5">
        <v>0</v>
      </c>
      <c r="P61" s="5"/>
      <c r="Q61" s="5">
        <f t="shared" si="1"/>
        <v>0</v>
      </c>
    </row>
    <row r="62" spans="1:17">
      <c r="A62" s="1" t="s">
        <v>59</v>
      </c>
      <c r="C62" s="5">
        <v>0</v>
      </c>
      <c r="D62" s="5"/>
      <c r="E62" s="5">
        <v>0</v>
      </c>
      <c r="F62" s="5"/>
      <c r="G62" s="5">
        <v>-69185880</v>
      </c>
      <c r="H62" s="5"/>
      <c r="I62" s="5">
        <f t="shared" si="0"/>
        <v>69185880</v>
      </c>
      <c r="J62" s="5"/>
      <c r="K62" s="5">
        <v>0</v>
      </c>
      <c r="L62" s="5"/>
      <c r="M62" s="5">
        <v>0</v>
      </c>
      <c r="N62" s="5"/>
      <c r="O62" s="5">
        <v>0</v>
      </c>
      <c r="P62" s="5"/>
      <c r="Q62" s="5">
        <f t="shared" si="1"/>
        <v>0</v>
      </c>
    </row>
    <row r="63" spans="1:17">
      <c r="A63" s="1" t="s">
        <v>68</v>
      </c>
      <c r="C63" s="5">
        <v>0</v>
      </c>
      <c r="D63" s="5"/>
      <c r="E63" s="5">
        <v>0</v>
      </c>
      <c r="F63" s="5"/>
      <c r="G63" s="5">
        <v>8036924072</v>
      </c>
      <c r="H63" s="5"/>
      <c r="I63" s="5">
        <f t="shared" si="0"/>
        <v>-8036924072</v>
      </c>
      <c r="J63" s="5"/>
      <c r="K63" s="5">
        <v>0</v>
      </c>
      <c r="L63" s="5"/>
      <c r="M63" s="5">
        <v>0</v>
      </c>
      <c r="N63" s="5"/>
      <c r="O63" s="5">
        <v>0</v>
      </c>
      <c r="P63" s="5"/>
      <c r="Q63" s="5">
        <f t="shared" si="1"/>
        <v>0</v>
      </c>
    </row>
    <row r="64" spans="1:17">
      <c r="A64" s="1" t="s">
        <v>98</v>
      </c>
      <c r="C64" s="5">
        <v>34851</v>
      </c>
      <c r="D64" s="5"/>
      <c r="E64" s="5">
        <v>31004311335</v>
      </c>
      <c r="F64" s="5"/>
      <c r="G64" s="5">
        <v>30549204927</v>
      </c>
      <c r="H64" s="5"/>
      <c r="I64" s="5">
        <f t="shared" si="0"/>
        <v>455106408</v>
      </c>
      <c r="J64" s="5"/>
      <c r="K64" s="5">
        <v>34851</v>
      </c>
      <c r="L64" s="5"/>
      <c r="M64" s="5">
        <v>31004311335</v>
      </c>
      <c r="N64" s="5"/>
      <c r="O64" s="5">
        <v>29902104315</v>
      </c>
      <c r="P64" s="5"/>
      <c r="Q64" s="5">
        <f t="shared" si="1"/>
        <v>1102207020</v>
      </c>
    </row>
    <row r="65" spans="1:17">
      <c r="A65" s="1" t="s">
        <v>89</v>
      </c>
      <c r="C65" s="5">
        <v>20000</v>
      </c>
      <c r="D65" s="5"/>
      <c r="E65" s="5">
        <v>19796551224</v>
      </c>
      <c r="F65" s="5"/>
      <c r="G65" s="5">
        <v>19475989337</v>
      </c>
      <c r="H65" s="5"/>
      <c r="I65" s="5">
        <f t="shared" si="0"/>
        <v>320561887</v>
      </c>
      <c r="J65" s="5"/>
      <c r="K65" s="5">
        <v>20000</v>
      </c>
      <c r="L65" s="5"/>
      <c r="M65" s="5">
        <v>19796551224</v>
      </c>
      <c r="N65" s="5"/>
      <c r="O65" s="5">
        <v>18876877945</v>
      </c>
      <c r="P65" s="5"/>
      <c r="Q65" s="5">
        <f t="shared" si="1"/>
        <v>919673279</v>
      </c>
    </row>
    <row r="66" spans="1:17">
      <c r="A66" s="1" t="s">
        <v>101</v>
      </c>
      <c r="C66" s="5">
        <v>7729</v>
      </c>
      <c r="D66" s="5"/>
      <c r="E66" s="5">
        <v>6784391553</v>
      </c>
      <c r="F66" s="5"/>
      <c r="G66" s="5">
        <v>6676645638</v>
      </c>
      <c r="H66" s="5"/>
      <c r="I66" s="5">
        <f t="shared" si="0"/>
        <v>107745915</v>
      </c>
      <c r="J66" s="5"/>
      <c r="K66" s="5">
        <v>7729</v>
      </c>
      <c r="L66" s="5"/>
      <c r="M66" s="5">
        <v>6784391553</v>
      </c>
      <c r="N66" s="5"/>
      <c r="O66" s="5">
        <v>6534372811</v>
      </c>
      <c r="P66" s="5"/>
      <c r="Q66" s="5">
        <f t="shared" si="1"/>
        <v>250018742</v>
      </c>
    </row>
    <row r="67" spans="1:17">
      <c r="A67" s="1" t="s">
        <v>95</v>
      </c>
      <c r="C67" s="5">
        <v>89598</v>
      </c>
      <c r="D67" s="5"/>
      <c r="E67" s="5">
        <v>82215273044</v>
      </c>
      <c r="F67" s="5"/>
      <c r="G67" s="5">
        <v>81030912590</v>
      </c>
      <c r="H67" s="5"/>
      <c r="I67" s="5">
        <f t="shared" si="0"/>
        <v>1184360454</v>
      </c>
      <c r="J67" s="5"/>
      <c r="K67" s="5">
        <v>89598</v>
      </c>
      <c r="L67" s="5"/>
      <c r="M67" s="5">
        <v>82215273044</v>
      </c>
      <c r="N67" s="5"/>
      <c r="O67" s="5">
        <v>78931384873</v>
      </c>
      <c r="P67" s="5"/>
      <c r="Q67" s="5">
        <f t="shared" si="1"/>
        <v>3283888171</v>
      </c>
    </row>
    <row r="68" spans="1:17">
      <c r="A68" s="1" t="s">
        <v>92</v>
      </c>
      <c r="C68" s="5">
        <v>151016</v>
      </c>
      <c r="D68" s="5"/>
      <c r="E68" s="5">
        <v>147140532167</v>
      </c>
      <c r="F68" s="5"/>
      <c r="G68" s="5">
        <v>144794017894</v>
      </c>
      <c r="H68" s="5"/>
      <c r="I68" s="5">
        <f t="shared" si="0"/>
        <v>2346514273</v>
      </c>
      <c r="J68" s="5"/>
      <c r="K68" s="5">
        <v>151016</v>
      </c>
      <c r="L68" s="5"/>
      <c r="M68" s="5">
        <v>147140532167</v>
      </c>
      <c r="N68" s="5"/>
      <c r="O68" s="5">
        <v>140499750315</v>
      </c>
      <c r="P68" s="5"/>
      <c r="Q68" s="5">
        <f t="shared" si="1"/>
        <v>6640781852</v>
      </c>
    </row>
    <row r="69" spans="1:17">
      <c r="A69" s="1" t="s">
        <v>85</v>
      </c>
      <c r="C69" s="5">
        <v>130923</v>
      </c>
      <c r="D69" s="5"/>
      <c r="E69" s="5">
        <v>130495969554</v>
      </c>
      <c r="F69" s="5"/>
      <c r="G69" s="5">
        <v>128051294784</v>
      </c>
      <c r="H69" s="5"/>
      <c r="I69" s="5">
        <f t="shared" si="0"/>
        <v>2444674770</v>
      </c>
      <c r="J69" s="5"/>
      <c r="K69" s="5">
        <v>130923</v>
      </c>
      <c r="L69" s="5"/>
      <c r="M69" s="5">
        <v>130495969554</v>
      </c>
      <c r="N69" s="5"/>
      <c r="O69" s="5">
        <v>125094672968</v>
      </c>
      <c r="P69" s="5"/>
      <c r="Q69" s="5">
        <f t="shared" si="1"/>
        <v>5401296586</v>
      </c>
    </row>
    <row r="70" spans="1:17">
      <c r="A70" s="1" t="s">
        <v>104</v>
      </c>
      <c r="C70" s="5">
        <v>20000</v>
      </c>
      <c r="D70" s="5"/>
      <c r="E70" s="5">
        <v>17412123480</v>
      </c>
      <c r="F70" s="5"/>
      <c r="G70" s="5">
        <v>17175646349</v>
      </c>
      <c r="H70" s="5"/>
      <c r="I70" s="5">
        <f t="shared" si="0"/>
        <v>236477131</v>
      </c>
      <c r="J70" s="5"/>
      <c r="K70" s="5">
        <v>20000</v>
      </c>
      <c r="L70" s="5"/>
      <c r="M70" s="5">
        <v>17412123480</v>
      </c>
      <c r="N70" s="5"/>
      <c r="O70" s="5">
        <v>17002881206</v>
      </c>
      <c r="P70" s="5"/>
      <c r="Q70" s="5">
        <f t="shared" si="1"/>
        <v>409242274</v>
      </c>
    </row>
    <row r="71" spans="1:17">
      <c r="A71" s="1" t="s">
        <v>107</v>
      </c>
      <c r="C71" s="5">
        <v>101150</v>
      </c>
      <c r="D71" s="5"/>
      <c r="E71" s="5">
        <v>86359869686</v>
      </c>
      <c r="F71" s="5"/>
      <c r="G71" s="5">
        <v>85164999045</v>
      </c>
      <c r="H71" s="5"/>
      <c r="I71" s="5">
        <f t="shared" si="0"/>
        <v>1194870641</v>
      </c>
      <c r="J71" s="5"/>
      <c r="K71" s="5">
        <v>101150</v>
      </c>
      <c r="L71" s="5"/>
      <c r="M71" s="5">
        <v>86359869686</v>
      </c>
      <c r="N71" s="5"/>
      <c r="O71" s="5">
        <v>84969062217</v>
      </c>
      <c r="P71" s="5"/>
      <c r="Q71" s="5">
        <f t="shared" si="1"/>
        <v>1390807469</v>
      </c>
    </row>
    <row r="72" spans="1:17">
      <c r="A72" s="1" t="s">
        <v>110</v>
      </c>
      <c r="C72" s="5">
        <v>95842</v>
      </c>
      <c r="D72" s="5"/>
      <c r="E72" s="5">
        <v>75869245548</v>
      </c>
      <c r="F72" s="5"/>
      <c r="G72" s="5">
        <v>74779527871</v>
      </c>
      <c r="H72" s="5"/>
      <c r="I72" s="5">
        <f t="shared" si="0"/>
        <v>1089717677</v>
      </c>
      <c r="J72" s="5"/>
      <c r="K72" s="5">
        <v>95842</v>
      </c>
      <c r="L72" s="5"/>
      <c r="M72" s="5">
        <v>75869245548</v>
      </c>
      <c r="N72" s="5"/>
      <c r="O72" s="5">
        <v>74138779927</v>
      </c>
      <c r="P72" s="5"/>
      <c r="Q72" s="5">
        <f t="shared" si="1"/>
        <v>1730465621</v>
      </c>
    </row>
    <row r="73" spans="1:17">
      <c r="A73" s="1" t="s">
        <v>113</v>
      </c>
      <c r="C73" s="5">
        <v>168668</v>
      </c>
      <c r="D73" s="5"/>
      <c r="E73" s="5">
        <v>131869578933</v>
      </c>
      <c r="F73" s="5"/>
      <c r="G73" s="5">
        <v>129865829003</v>
      </c>
      <c r="H73" s="5"/>
      <c r="I73" s="5">
        <f t="shared" ref="I73:I78" si="2">E73-G73</f>
        <v>2003749930</v>
      </c>
      <c r="J73" s="5"/>
      <c r="K73" s="5">
        <v>168668</v>
      </c>
      <c r="L73" s="5"/>
      <c r="M73" s="5">
        <v>131869578933</v>
      </c>
      <c r="N73" s="5"/>
      <c r="O73" s="5">
        <v>128764126155</v>
      </c>
      <c r="P73" s="5"/>
      <c r="Q73" s="5">
        <f t="shared" ref="Q73:Q78" si="3">M73-O73</f>
        <v>3105452778</v>
      </c>
    </row>
    <row r="74" spans="1:17">
      <c r="A74" s="1" t="s">
        <v>116</v>
      </c>
      <c r="C74" s="5">
        <v>16881</v>
      </c>
      <c r="D74" s="5"/>
      <c r="E74" s="5">
        <v>13046360948</v>
      </c>
      <c r="F74" s="5"/>
      <c r="G74" s="5">
        <v>12832247390</v>
      </c>
      <c r="H74" s="5"/>
      <c r="I74" s="5">
        <f t="shared" si="2"/>
        <v>214113558</v>
      </c>
      <c r="J74" s="5"/>
      <c r="K74" s="5">
        <v>16881</v>
      </c>
      <c r="L74" s="5"/>
      <c r="M74" s="5">
        <v>13046360948</v>
      </c>
      <c r="N74" s="5"/>
      <c r="O74" s="5">
        <v>12717289363</v>
      </c>
      <c r="P74" s="5"/>
      <c r="Q74" s="5">
        <f t="shared" si="3"/>
        <v>329071585</v>
      </c>
    </row>
    <row r="75" spans="1:17">
      <c r="A75" s="1" t="s">
        <v>119</v>
      </c>
      <c r="C75" s="5">
        <v>78106</v>
      </c>
      <c r="D75" s="5"/>
      <c r="E75" s="5">
        <v>57275134897</v>
      </c>
      <c r="F75" s="5"/>
      <c r="G75" s="5">
        <v>56625332669</v>
      </c>
      <c r="H75" s="5"/>
      <c r="I75" s="5">
        <f t="shared" si="2"/>
        <v>649802228</v>
      </c>
      <c r="J75" s="5"/>
      <c r="K75" s="5">
        <v>78106</v>
      </c>
      <c r="L75" s="5"/>
      <c r="M75" s="5">
        <v>57275134897</v>
      </c>
      <c r="N75" s="5"/>
      <c r="O75" s="5">
        <v>56495647479</v>
      </c>
      <c r="P75" s="5"/>
      <c r="Q75" s="5">
        <f t="shared" si="3"/>
        <v>779487418</v>
      </c>
    </row>
    <row r="76" spans="1:17">
      <c r="A76" s="1" t="s">
        <v>128</v>
      </c>
      <c r="C76" s="5">
        <v>200000</v>
      </c>
      <c r="D76" s="5"/>
      <c r="E76" s="5">
        <v>184859888071</v>
      </c>
      <c r="F76" s="5"/>
      <c r="G76" s="5">
        <v>191965200000</v>
      </c>
      <c r="H76" s="5"/>
      <c r="I76" s="5">
        <f t="shared" si="2"/>
        <v>-7105311929</v>
      </c>
      <c r="J76" s="5"/>
      <c r="K76" s="5">
        <v>200000</v>
      </c>
      <c r="L76" s="5"/>
      <c r="M76" s="5">
        <v>184859888071</v>
      </c>
      <c r="N76" s="5"/>
      <c r="O76" s="5">
        <v>187186066375</v>
      </c>
      <c r="P76" s="5"/>
      <c r="Q76" s="5">
        <f t="shared" si="3"/>
        <v>-2326178304</v>
      </c>
    </row>
    <row r="77" spans="1:17">
      <c r="A77" s="1" t="s">
        <v>122</v>
      </c>
      <c r="C77" s="5">
        <v>0</v>
      </c>
      <c r="D77" s="5"/>
      <c r="E77" s="5">
        <v>0</v>
      </c>
      <c r="F77" s="5"/>
      <c r="G77" s="5">
        <v>3512187285</v>
      </c>
      <c r="H77" s="5"/>
      <c r="I77" s="5">
        <f t="shared" si="2"/>
        <v>-3512187285</v>
      </c>
      <c r="J77" s="5"/>
      <c r="K77" s="5">
        <v>0</v>
      </c>
      <c r="L77" s="5"/>
      <c r="M77" s="5">
        <v>0</v>
      </c>
      <c r="N77" s="5"/>
      <c r="O77" s="5">
        <v>0</v>
      </c>
      <c r="P77" s="5"/>
      <c r="Q77" s="5">
        <f t="shared" si="3"/>
        <v>0</v>
      </c>
    </row>
    <row r="78" spans="1:17">
      <c r="A78" s="1" t="s">
        <v>125</v>
      </c>
      <c r="C78" s="5">
        <v>0</v>
      </c>
      <c r="D78" s="5"/>
      <c r="E78" s="5">
        <v>0</v>
      </c>
      <c r="F78" s="5"/>
      <c r="G78" s="5">
        <v>3999275000</v>
      </c>
      <c r="H78" s="5"/>
      <c r="I78" s="5">
        <f t="shared" si="2"/>
        <v>-3999275000</v>
      </c>
      <c r="J78" s="5"/>
      <c r="K78" s="5">
        <v>0</v>
      </c>
      <c r="L78" s="5"/>
      <c r="M78" s="5">
        <v>0</v>
      </c>
      <c r="N78" s="5"/>
      <c r="O78" s="5">
        <v>0</v>
      </c>
      <c r="P78" s="5"/>
      <c r="Q78" s="5">
        <f t="shared" si="3"/>
        <v>0</v>
      </c>
    </row>
    <row r="79" spans="1:17" ht="24.75" thickBot="1">
      <c r="E79" s="6">
        <f>SUM(E8:E78)</f>
        <v>17232836721445</v>
      </c>
      <c r="F79" s="3"/>
      <c r="G79" s="6">
        <f>SUM(G8:G78)</f>
        <v>17777055371614</v>
      </c>
      <c r="H79" s="3"/>
      <c r="I79" s="6">
        <f>SUM(I8:I78)</f>
        <v>-544218650169</v>
      </c>
      <c r="J79" s="3"/>
      <c r="K79" s="3"/>
      <c r="L79" s="3"/>
      <c r="M79" s="6">
        <f>SUM(M8:M78)</f>
        <v>17232836721445</v>
      </c>
      <c r="N79" s="3"/>
      <c r="O79" s="6">
        <f>SUM(O8:O78)</f>
        <v>17593815320576</v>
      </c>
      <c r="P79" s="3"/>
      <c r="Q79" s="6">
        <f>SUM(Q8:Q78)</f>
        <v>-360978599131</v>
      </c>
    </row>
    <row r="80" spans="1:17" ht="24.75" thickTop="1"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</row>
    <row r="81" spans="7:17">
      <c r="G81" s="9"/>
      <c r="H81" s="3"/>
      <c r="I81" s="9"/>
      <c r="J81" s="3"/>
      <c r="K81" s="3"/>
      <c r="L81" s="3"/>
      <c r="M81" s="3"/>
      <c r="N81" s="3"/>
      <c r="O81" s="9"/>
      <c r="P81" s="3"/>
      <c r="Q81" s="9"/>
    </row>
    <row r="82" spans="7:17"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</row>
    <row r="83" spans="7:17"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</row>
    <row r="84" spans="7:17"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</row>
    <row r="85" spans="7:17">
      <c r="G85" s="9"/>
      <c r="H85" s="3"/>
      <c r="I85" s="9"/>
      <c r="J85" s="3"/>
      <c r="K85" s="3"/>
      <c r="L85" s="3"/>
      <c r="M85" s="3"/>
      <c r="N85" s="3"/>
      <c r="O85" s="9"/>
      <c r="P85" s="3"/>
      <c r="Q85" s="9"/>
    </row>
    <row r="86" spans="7:17"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</row>
    <row r="87" spans="7:17"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</row>
  </sheetData>
  <mergeCells count="14"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تاییدیه</vt:lpstr>
      <vt:lpstr>سهام</vt:lpstr>
      <vt:lpstr>تبعی</vt:lpstr>
      <vt:lpstr>اوراق مشارکت</vt:lpstr>
      <vt:lpstr>سپرده</vt:lpstr>
      <vt:lpstr>جمع درآمدها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Ali Ghayouri</cp:lastModifiedBy>
  <dcterms:created xsi:type="dcterms:W3CDTF">2021-12-27T11:58:06Z</dcterms:created>
  <dcterms:modified xsi:type="dcterms:W3CDTF">2021-12-29T13:12:32Z</dcterms:modified>
</cp:coreProperties>
</file>