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دی ماه- جهت بررسی\"/>
    </mc:Choice>
  </mc:AlternateContent>
  <xr:revisionPtr revIDLastSave="0" documentId="13_ncr:1_{F79E2BD7-1A52-41EC-AE23-2B062641189D}" xr6:coauthVersionLast="47" xr6:coauthVersionMax="47" xr10:uidLastSave="{00000000-0000-0000-0000-000000000000}"/>
  <bookViews>
    <workbookView xWindow="0" yWindow="735" windowWidth="27840" windowHeight="14865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C10" i="15"/>
  <c r="E10" i="14"/>
  <c r="C10" i="14"/>
  <c r="I10" i="13"/>
  <c r="K9" i="13" s="1"/>
  <c r="E10" i="13"/>
  <c r="G9" i="13" s="1"/>
  <c r="G8" i="13"/>
  <c r="I27" i="12"/>
  <c r="Q8" i="12"/>
  <c r="I8" i="12"/>
  <c r="C28" i="12"/>
  <c r="E28" i="12"/>
  <c r="G28" i="12"/>
  <c r="K28" i="12"/>
  <c r="M28" i="12"/>
  <c r="O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8" i="12" s="1"/>
  <c r="Q27" i="12"/>
  <c r="I9" i="12"/>
  <c r="I10" i="12"/>
  <c r="I28" i="12" s="1"/>
  <c r="C8" i="15" s="1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Q76" i="11"/>
  <c r="O76" i="11"/>
  <c r="M76" i="11"/>
  <c r="G76" i="11"/>
  <c r="E76" i="11"/>
  <c r="S71" i="11"/>
  <c r="S72" i="11"/>
  <c r="S73" i="11"/>
  <c r="S74" i="11"/>
  <c r="S75" i="11"/>
  <c r="S70" i="11"/>
  <c r="C76" i="11"/>
  <c r="I71" i="11"/>
  <c r="I72" i="11"/>
  <c r="I73" i="11"/>
  <c r="I74" i="11"/>
  <c r="I75" i="11"/>
  <c r="I7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8" i="11"/>
  <c r="F41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8" i="10"/>
  <c r="I34" i="10" s="1"/>
  <c r="E34" i="10"/>
  <c r="G34" i="10"/>
  <c r="M34" i="10"/>
  <c r="O34" i="10"/>
  <c r="E77" i="9"/>
  <c r="G77" i="9"/>
  <c r="M77" i="9"/>
  <c r="O77" i="9"/>
  <c r="Q7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1" i="9"/>
  <c r="Q72" i="9"/>
  <c r="Q73" i="9"/>
  <c r="Q74" i="9"/>
  <c r="Q75" i="9"/>
  <c r="Q76" i="9"/>
  <c r="Q8" i="9"/>
  <c r="Q77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8" i="9"/>
  <c r="I77" i="9" s="1"/>
  <c r="I19" i="8"/>
  <c r="K19" i="8"/>
  <c r="O19" i="8"/>
  <c r="Q19" i="8"/>
  <c r="S15" i="8"/>
  <c r="S13" i="8"/>
  <c r="S14" i="8"/>
  <c r="S16" i="8"/>
  <c r="S17" i="8"/>
  <c r="S18" i="8"/>
  <c r="M13" i="8"/>
  <c r="M14" i="8"/>
  <c r="M15" i="8"/>
  <c r="M16" i="8"/>
  <c r="M17" i="8"/>
  <c r="M18" i="8"/>
  <c r="E14" i="8"/>
  <c r="E15" i="8"/>
  <c r="E16" i="8"/>
  <c r="E17" i="8"/>
  <c r="E18" i="8"/>
  <c r="E13" i="8"/>
  <c r="Q34" i="10" l="1"/>
  <c r="I76" i="11"/>
  <c r="C9" i="15"/>
  <c r="K8" i="13"/>
  <c r="K10" i="13" s="1"/>
  <c r="G10" i="13"/>
  <c r="S76" i="11"/>
  <c r="U72" i="11" s="1"/>
  <c r="K75" i="11"/>
  <c r="K71" i="11"/>
  <c r="K74" i="11"/>
  <c r="K72" i="11"/>
  <c r="K70" i="11"/>
  <c r="S9" i="8"/>
  <c r="S10" i="8"/>
  <c r="S11" i="8"/>
  <c r="S12" i="8"/>
  <c r="S8" i="8"/>
  <c r="M9" i="8"/>
  <c r="M10" i="8"/>
  <c r="M11" i="8"/>
  <c r="M12" i="8"/>
  <c r="M8" i="8"/>
  <c r="T20" i="7"/>
  <c r="S13" i="7"/>
  <c r="Q13" i="7"/>
  <c r="O13" i="7"/>
  <c r="M13" i="7"/>
  <c r="K13" i="7"/>
  <c r="I13" i="7"/>
  <c r="K10" i="6"/>
  <c r="S10" i="6"/>
  <c r="M10" i="6"/>
  <c r="O10" i="6"/>
  <c r="Q10" i="6"/>
  <c r="AK23" i="3"/>
  <c r="S23" i="3"/>
  <c r="Q23" i="3"/>
  <c r="W23" i="3"/>
  <c r="AA23" i="3"/>
  <c r="AG23" i="3"/>
  <c r="AI23" i="3"/>
  <c r="Y64" i="1"/>
  <c r="E64" i="1"/>
  <c r="G64" i="1"/>
  <c r="K64" i="1"/>
  <c r="O64" i="1"/>
  <c r="U64" i="1"/>
  <c r="W64" i="1"/>
  <c r="M19" i="8" l="1"/>
  <c r="S19" i="8"/>
  <c r="K73" i="11"/>
  <c r="C7" i="15"/>
  <c r="C11" i="15" s="1"/>
  <c r="E9" i="15" s="1"/>
  <c r="U61" i="11"/>
  <c r="U73" i="11"/>
  <c r="U74" i="11"/>
  <c r="U71" i="11"/>
  <c r="U63" i="11"/>
  <c r="U8" i="11"/>
  <c r="U70" i="11"/>
  <c r="U75" i="11"/>
  <c r="U53" i="11"/>
  <c r="U64" i="11"/>
  <c r="U13" i="11"/>
  <c r="U69" i="11"/>
  <c r="U42" i="11"/>
  <c r="U35" i="11"/>
  <c r="U65" i="11"/>
  <c r="U25" i="11"/>
  <c r="U32" i="11"/>
  <c r="U58" i="11"/>
  <c r="U40" i="11"/>
  <c r="U10" i="11"/>
  <c r="U54" i="11"/>
  <c r="U51" i="11"/>
  <c r="U23" i="11"/>
  <c r="U12" i="11"/>
  <c r="U41" i="11"/>
  <c r="U49" i="11"/>
  <c r="U45" i="11"/>
  <c r="U16" i="11"/>
  <c r="U48" i="11"/>
  <c r="U18" i="11"/>
  <c r="U11" i="11"/>
  <c r="U67" i="11"/>
  <c r="U39" i="11"/>
  <c r="U21" i="11"/>
  <c r="U33" i="11"/>
  <c r="U29" i="11"/>
  <c r="U24" i="11"/>
  <c r="U56" i="11"/>
  <c r="U30" i="11"/>
  <c r="U19" i="11"/>
  <c r="U38" i="11"/>
  <c r="U55" i="11"/>
  <c r="U37" i="11"/>
  <c r="U57" i="11"/>
  <c r="U9" i="11"/>
  <c r="U17" i="11"/>
  <c r="U20" i="11"/>
  <c r="U36" i="11"/>
  <c r="U52" i="11"/>
  <c r="U68" i="11"/>
  <c r="U22" i="11"/>
  <c r="U46" i="11"/>
  <c r="U15" i="11"/>
  <c r="U43" i="11"/>
  <c r="U26" i="11"/>
  <c r="U66" i="11"/>
  <c r="U47" i="11"/>
  <c r="U28" i="11"/>
  <c r="U44" i="11"/>
  <c r="U60" i="11"/>
  <c r="U14" i="11"/>
  <c r="U34" i="11"/>
  <c r="U62" i="11"/>
  <c r="U27" i="11"/>
  <c r="U59" i="11"/>
  <c r="U50" i="11"/>
  <c r="U31" i="11"/>
  <c r="K15" i="11"/>
  <c r="K39" i="11"/>
  <c r="K59" i="11"/>
  <c r="K11" i="11"/>
  <c r="K19" i="11"/>
  <c r="K27" i="11"/>
  <c r="K35" i="11"/>
  <c r="K43" i="11"/>
  <c r="K51" i="11"/>
  <c r="K63" i="11"/>
  <c r="K68" i="11"/>
  <c r="K23" i="11"/>
  <c r="K31" i="11"/>
  <c r="K47" i="11"/>
  <c r="K55" i="11"/>
  <c r="K67" i="11"/>
  <c r="K37" i="11"/>
  <c r="K38" i="11"/>
  <c r="K54" i="11"/>
  <c r="K16" i="11"/>
  <c r="K52" i="11"/>
  <c r="K9" i="11"/>
  <c r="K25" i="11"/>
  <c r="K41" i="11"/>
  <c r="K57" i="11"/>
  <c r="K10" i="11"/>
  <c r="K26" i="11"/>
  <c r="K42" i="11"/>
  <c r="K58" i="11"/>
  <c r="K44" i="11"/>
  <c r="K20" i="11"/>
  <c r="K36" i="11"/>
  <c r="K56" i="11"/>
  <c r="K21" i="11"/>
  <c r="K53" i="11"/>
  <c r="K69" i="11"/>
  <c r="K22" i="11"/>
  <c r="K8" i="11"/>
  <c r="K32" i="11"/>
  <c r="K13" i="11"/>
  <c r="K29" i="11"/>
  <c r="K45" i="11"/>
  <c r="K61" i="11"/>
  <c r="K14" i="11"/>
  <c r="K30" i="11"/>
  <c r="K46" i="11"/>
  <c r="K62" i="11"/>
  <c r="K24" i="11"/>
  <c r="K40" i="11"/>
  <c r="K60" i="11"/>
  <c r="K17" i="11"/>
  <c r="K33" i="11"/>
  <c r="K49" i="11"/>
  <c r="K65" i="11"/>
  <c r="K18" i="11"/>
  <c r="K34" i="11"/>
  <c r="K50" i="11"/>
  <c r="K66" i="11"/>
  <c r="K12" i="11"/>
  <c r="K28" i="11"/>
  <c r="K48" i="11"/>
  <c r="K64" i="11"/>
  <c r="E7" i="15" l="1"/>
  <c r="E10" i="15"/>
  <c r="E8" i="15"/>
  <c r="E11" i="15" s="1"/>
  <c r="U76" i="11"/>
  <c r="K76" i="11"/>
</calcChain>
</file>

<file path=xl/sharedStrings.xml><?xml version="1.0" encoding="utf-8"?>
<sst xmlns="http://schemas.openxmlformats.org/spreadsheetml/2006/main" count="758" uniqueCount="208">
  <si>
    <t>صندوق سرمایه‌گذاری مشترک امید توسعه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</si>
  <si>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</si>
  <si>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</si>
  <si>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</si>
  <si>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</si>
  <si>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</si>
  <si>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</si>
  <si>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</si>
  <si>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</si>
  <si>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</si>
  <si>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</si>
  <si>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</si>
  <si>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</si>
  <si>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</si>
  <si>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</si>
  <si>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</si>
  <si>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</si>
  <si>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</si>
  <si>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</si>
  <si>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</si>
  <si>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</si>
  <si>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</si>
  <si>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</si>
  <si>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</si>
  <si>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سامانه ی نرم افزاری نگین</t>
  </si>
  <si>
    <t>توسعه معدنی و صنعتی صبانور</t>
  </si>
  <si>
    <t>توسعه‌معادن‌وفلزات‌</t>
  </si>
  <si>
    <t>ح . فراورده‌ های‌ نسوزایران‌</t>
  </si>
  <si>
    <t>ح.دریایی وکشتیرانی خط دریابندر</t>
  </si>
  <si>
    <t>ح.سرمایه گذاری صندوق بازنشستگی</t>
  </si>
  <si>
    <t>داروپخش‌ (هلدینگ‌</t>
  </si>
  <si>
    <t>دریایی و کشتیرانی خط دریابندر</t>
  </si>
  <si>
    <t>ریل پرداز نو آفرین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</si>
  <si>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</si>
  <si>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</si>
  <si>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</si>
  <si>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</si>
  <si>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</si>
  <si>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</si>
  <si>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</si>
  <si>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</si>
  <si>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</si>
  <si>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</si>
  <si>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</si>
  <si>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</si>
  <si>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</si>
  <si>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</si>
  <si>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</si>
  <si>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</si>
  <si>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</si>
  <si>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سیمرغ</t>
  </si>
  <si>
    <t>شیشه سازی مینا</t>
  </si>
  <si>
    <t>صنایع پتروشیمی خلیج فارس</t>
  </si>
  <si>
    <t>صنایع پتروشیمی کرمانشاه</t>
  </si>
  <si>
    <t>صنعت غذایی کورش</t>
  </si>
  <si>
    <t>فرآورده‌های‌ تزریقی‌ ایران‌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</si>
  <si>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</si>
  <si>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</si>
  <si>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</si>
  <si>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</si>
  <si>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</si>
  <si>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</si>
  <si>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</si>
  <si>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</si>
  <si>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</si>
  <si>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</si>
  <si>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</si>
  <si>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</si>
  <si>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صنایع‌خاک‌چینی‌ایران‌</t>
  </si>
  <si>
    <t>ح . صنایع‌خاک‌چینی‌ایران‌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</si>
  <si>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</si>
  <si>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</si>
  <si>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</si>
  <si>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</si>
  <si>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</si>
  <si>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</si>
  <si>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</si>
  <si>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</si>
  <si>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</si>
  <si>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</si>
  <si>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</si>
  <si>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</si>
  <si>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</si>
  <si>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</si>
  <si>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</si>
  <si>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</si>
  <si>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</si>
  <si>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</si>
  <si>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</si>
  <si>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</si>
  <si>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</si>
  <si>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</si>
  <si>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</si>
  <si>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</si>
  <si>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</si>
  <si>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</si>
  <si>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</si>
  <si>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</si>
  <si>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</si>
  <si>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</si>
  <si>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</si>
  <si>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</si>
  <si>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</si>
  <si>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</si>
  <si>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</si>
  <si>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</si>
  <si>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</si>
  <si>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</si>
  <si>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</si>
  <si>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</si>
  <si>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</si>
  <si>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</si>
  <si>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</si>
  <si>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</si>
  <si>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</si>
  <si>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</si>
  <si>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</si>
  <si>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</si>
  <si>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</si>
  <si>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</si>
  <si>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</si>
  <si>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دولت86-ش.خ020404</t>
  </si>
  <si>
    <t>1400/03/04</t>
  </si>
  <si>
    <t>1402/04/04</t>
  </si>
  <si>
    <t>مرابحه عام دولت61-ش.خ0309</t>
  </si>
  <si>
    <t>1399/09/26</t>
  </si>
  <si>
    <t>1403/09/26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</si>
  <si>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</si>
  <si>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</si>
  <si>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</si>
  <si>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</si>
  <si>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</si>
  <si>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</si>
  <si>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</si>
  <si>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</si>
  <si>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</si>
  <si>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</si>
  <si>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</si>
  <si>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</si>
  <si>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</si>
  <si>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</si>
  <si>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</si>
  <si>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</si>
  <si>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</si>
  <si>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</si>
  <si>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</si>
  <si>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</si>
  <si>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</si>
  <si>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</si>
  <si>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</si>
  <si>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</si>
  <si>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</si>
  <si>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</si>
  <si>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</si>
  <si>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</si>
  <si>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</si>
  <si>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</si>
  <si>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</si>
  <si>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</si>
  <si>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</si>
  <si>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</si>
  <si>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</si>
  <si>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1400/10/29</t>
  </si>
  <si>
    <t>1400/07/25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</si>
  <si>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</si>
  <si>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</si>
  <si>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</si>
  <si>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</si>
  <si>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</si>
  <si>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معدنی‌وصنعتی‌چادرملو</t>
  </si>
  <si>
    <t>آریان کیمیا تک</t>
  </si>
  <si>
    <t>فولاد کاوه جنوب کیش</t>
  </si>
  <si>
    <t>ح . داروپخش‌ (هلدینگ‌</t>
  </si>
  <si>
    <t>ح توسعه معدنی و صنعتی صبانور</t>
  </si>
  <si>
    <t>گ.مدیریت ارزش سرمایه ص ب کشوری</t>
  </si>
  <si>
    <t>ح . شیشه سازی مینا</t>
  </si>
  <si>
    <t>اسنادخزانه-م21بودجه97-000728</t>
  </si>
  <si>
    <t>اسنادخزانه-م9بودجه98-000923</t>
  </si>
  <si>
    <t>اسنادخزانه-م8بودجه98-000817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</si>
  <si>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</si>
  <si>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</si>
  <si>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</si>
  <si>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</si>
  <si>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</si>
  <si>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</si>
  <si>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</si>
  <si>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</si>
  <si>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</si>
  <si>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</si>
  <si>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</si>
  <si>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</si>
  <si>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</si>
  <si>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</si>
  <si>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</si>
  <si>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</si>
  <si>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</si>
  <si>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1400/10/01</t>
  </si>
  <si>
    <t>-</t>
  </si>
  <si>
    <t>سرمایه گذاری سپه</t>
  </si>
  <si>
    <t>1399/12/03</t>
  </si>
  <si>
    <t>شرکت بانک ملت</t>
  </si>
  <si>
    <t>1400/04/29</t>
  </si>
  <si>
    <t>1400/04/27</t>
  </si>
  <si>
    <t>1400/03/11</t>
  </si>
  <si>
    <t>ملی‌ صنایع‌ مس‌ ایران‌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</si>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</sst>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0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0" xfId="0" applyNumberFormat="1" applyFont="1" applyFill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64" fontId="2" fillId="0" borderId="0" xfId="1" applyNumberFormat="1" applyFont="1"/>
    <xf numFmtId="164" fontId="2" fillId="0" borderId="0" xfId="0" applyNumberFormat="1" applyFont="1"/>
    <xf numFmtId="3" fontId="2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E4B370-2D5E-484D-8588-19B43FD02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EA38-DC63-493C-99CB-C627408DA532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1"/>
  <sheetViews>
    <sheetView rightToLeft="1" topLeftCell="A28" workbookViewId="0">
      <selection activeCell="I38" sqref="I38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22" t="s">
        <v>3</v>
      </c>
      <c r="C6" s="23" t="s">
        <v>145</v>
      </c>
      <c r="D6" s="23" t="s">
        <v>145</v>
      </c>
      <c r="E6" s="23" t="s">
        <v>145</v>
      </c>
      <c r="F6" s="23" t="s">
        <v>145</v>
      </c>
      <c r="G6" s="23" t="s">
        <v>145</v>
      </c>
      <c r="H6" s="23" t="s">
        <v>145</v>
      </c>
      <c r="I6" s="23" t="s">
        <v>145</v>
      </c>
      <c r="K6" s="23" t="s">
        <v>146</v>
      </c>
      <c r="L6" s="23" t="s">
        <v>146</v>
      </c>
      <c r="M6" s="23" t="s">
        <v>146</v>
      </c>
      <c r="N6" s="23" t="s">
        <v>146</v>
      </c>
      <c r="O6" s="23" t="s">
        <v>146</v>
      </c>
      <c r="P6" s="23" t="s">
        <v>146</v>
      </c>
      <c r="Q6" s="23" t="s">
        <v>146</v>
      </c>
    </row>
    <row r="7" spans="1:17" ht="24.75" x14ac:dyDescent="0.55000000000000004">
      <c r="A7" s="23" t="s">
        <v>3</v>
      </c>
      <c r="C7" s="23" t="s">
        <v>7</v>
      </c>
      <c r="E7" s="23" t="s">
        <v>165</v>
      </c>
      <c r="G7" s="23" t="s">
        <v>166</v>
      </c>
      <c r="I7" s="23" t="s">
        <v>168</v>
      </c>
      <c r="K7" s="23" t="s">
        <v>7</v>
      </c>
      <c r="M7" s="23" t="s">
        <v>165</v>
      </c>
      <c r="O7" s="23" t="s">
        <v>166</v>
      </c>
      <c r="Q7" s="23" t="s">
        <v>168</v>
      </c>
    </row>
    <row r="8" spans="1:17" x14ac:dyDescent="0.55000000000000004">
      <c r="A8" s="1" t="s">
        <v>24</v>
      </c>
      <c r="C8" s="6">
        <v>325403</v>
      </c>
      <c r="D8" s="6"/>
      <c r="E8" s="6">
        <v>6461104729</v>
      </c>
      <c r="F8" s="6"/>
      <c r="G8" s="6">
        <v>3095262276</v>
      </c>
      <c r="H8" s="6"/>
      <c r="I8" s="6">
        <f>E8-G8</f>
        <v>3365842453</v>
      </c>
      <c r="J8" s="6"/>
      <c r="K8" s="6">
        <v>650805</v>
      </c>
      <c r="L8" s="6"/>
      <c r="M8" s="6">
        <v>10043812932</v>
      </c>
      <c r="N8" s="6"/>
      <c r="O8" s="6">
        <v>6190507066</v>
      </c>
      <c r="P8" s="6"/>
      <c r="Q8" s="6">
        <f t="shared" ref="Q8:Q32" si="0">M8-O8</f>
        <v>3853305866</v>
      </c>
    </row>
    <row r="9" spans="1:17" x14ac:dyDescent="0.55000000000000004">
      <c r="A9" s="1" t="s">
        <v>23</v>
      </c>
      <c r="C9" s="6">
        <v>26631649</v>
      </c>
      <c r="D9" s="6"/>
      <c r="E9" s="6">
        <v>164157978446</v>
      </c>
      <c r="F9" s="6"/>
      <c r="G9" s="6">
        <v>174970340130</v>
      </c>
      <c r="H9" s="6"/>
      <c r="I9" s="6">
        <f t="shared" ref="I9:I33" si="1">E9-G9</f>
        <v>-10812361684</v>
      </c>
      <c r="J9" s="6"/>
      <c r="K9" s="6">
        <v>26631649</v>
      </c>
      <c r="L9" s="6"/>
      <c r="M9" s="6">
        <v>164157978446</v>
      </c>
      <c r="N9" s="6"/>
      <c r="O9" s="6">
        <v>174970340130</v>
      </c>
      <c r="P9" s="6"/>
      <c r="Q9" s="6">
        <f t="shared" si="0"/>
        <v>-10812361684</v>
      </c>
    </row>
    <row r="10" spans="1:17" x14ac:dyDescent="0.55000000000000004">
      <c r="A10" s="1" t="s">
        <v>32</v>
      </c>
      <c r="C10" s="6">
        <v>1394767</v>
      </c>
      <c r="D10" s="6"/>
      <c r="E10" s="6">
        <v>5800657896</v>
      </c>
      <c r="F10" s="6"/>
      <c r="G10" s="6">
        <v>6411028662</v>
      </c>
      <c r="H10" s="6"/>
      <c r="I10" s="6">
        <f t="shared" si="1"/>
        <v>-610370766</v>
      </c>
      <c r="J10" s="6"/>
      <c r="K10" s="6">
        <v>1394767</v>
      </c>
      <c r="L10" s="6"/>
      <c r="M10" s="6">
        <v>5800657896</v>
      </c>
      <c r="N10" s="6"/>
      <c r="O10" s="6">
        <v>6411028662</v>
      </c>
      <c r="P10" s="6"/>
      <c r="Q10" s="6">
        <f t="shared" si="0"/>
        <v>-610370766</v>
      </c>
    </row>
    <row r="11" spans="1:17" x14ac:dyDescent="0.55000000000000004">
      <c r="A11" s="1" t="s">
        <v>25</v>
      </c>
      <c r="C11" s="6">
        <v>24329425</v>
      </c>
      <c r="D11" s="6"/>
      <c r="E11" s="6">
        <v>465791849225</v>
      </c>
      <c r="F11" s="6"/>
      <c r="G11" s="6">
        <v>354162485397</v>
      </c>
      <c r="H11" s="6"/>
      <c r="I11" s="6">
        <f t="shared" si="1"/>
        <v>111629363828</v>
      </c>
      <c r="J11" s="6"/>
      <c r="K11" s="6">
        <v>24409425</v>
      </c>
      <c r="L11" s="6"/>
      <c r="M11" s="6">
        <v>467113635072</v>
      </c>
      <c r="N11" s="6"/>
      <c r="O11" s="6">
        <v>355519960052</v>
      </c>
      <c r="P11" s="6"/>
      <c r="Q11" s="6">
        <f t="shared" si="0"/>
        <v>111593675020</v>
      </c>
    </row>
    <row r="12" spans="1:17" x14ac:dyDescent="0.55000000000000004">
      <c r="A12" s="1" t="s">
        <v>17</v>
      </c>
      <c r="C12" s="6">
        <v>8000000</v>
      </c>
      <c r="D12" s="6"/>
      <c r="E12" s="6">
        <v>51660778720</v>
      </c>
      <c r="F12" s="6"/>
      <c r="G12" s="6">
        <v>47475828079</v>
      </c>
      <c r="H12" s="6"/>
      <c r="I12" s="6">
        <f t="shared" si="1"/>
        <v>4184950641</v>
      </c>
      <c r="J12" s="6"/>
      <c r="K12" s="6">
        <v>12491727</v>
      </c>
      <c r="L12" s="6"/>
      <c r="M12" s="6">
        <v>81391521226</v>
      </c>
      <c r="N12" s="6"/>
      <c r="O12" s="6">
        <v>74131885531</v>
      </c>
      <c r="P12" s="6"/>
      <c r="Q12" s="6">
        <f t="shared" si="0"/>
        <v>7259635695</v>
      </c>
    </row>
    <row r="13" spans="1:17" x14ac:dyDescent="0.55000000000000004">
      <c r="A13" s="1" t="s">
        <v>169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1"/>
        <v>0</v>
      </c>
      <c r="J13" s="6"/>
      <c r="K13" s="6">
        <v>4233000</v>
      </c>
      <c r="L13" s="6"/>
      <c r="M13" s="6">
        <v>113744879609</v>
      </c>
      <c r="N13" s="6"/>
      <c r="O13" s="6">
        <v>111128358496</v>
      </c>
      <c r="P13" s="6"/>
      <c r="Q13" s="6">
        <f t="shared" si="0"/>
        <v>2616521113</v>
      </c>
    </row>
    <row r="14" spans="1:17" x14ac:dyDescent="0.55000000000000004">
      <c r="A14" s="1" t="s">
        <v>170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1"/>
        <v>0</v>
      </c>
      <c r="J14" s="6"/>
      <c r="K14" s="6">
        <v>1014855</v>
      </c>
      <c r="L14" s="6"/>
      <c r="M14" s="6">
        <v>34138354179</v>
      </c>
      <c r="N14" s="6"/>
      <c r="O14" s="6">
        <v>35934047746</v>
      </c>
      <c r="P14" s="6"/>
      <c r="Q14" s="6">
        <f t="shared" si="0"/>
        <v>-1795693567</v>
      </c>
    </row>
    <row r="15" spans="1:17" x14ac:dyDescent="0.55000000000000004">
      <c r="A15" s="1" t="s">
        <v>171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1"/>
        <v>0</v>
      </c>
      <c r="J15" s="6"/>
      <c r="K15" s="6">
        <v>28760545</v>
      </c>
      <c r="L15" s="6"/>
      <c r="M15" s="6">
        <v>396293686278</v>
      </c>
      <c r="N15" s="6"/>
      <c r="O15" s="6">
        <v>506318623900</v>
      </c>
      <c r="P15" s="6"/>
      <c r="Q15" s="6">
        <f t="shared" si="0"/>
        <v>-110024937622</v>
      </c>
    </row>
    <row r="16" spans="1:17" x14ac:dyDescent="0.55000000000000004">
      <c r="A16" s="1" t="s">
        <v>172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1"/>
        <v>0</v>
      </c>
      <c r="J16" s="6"/>
      <c r="K16" s="6">
        <v>5765952</v>
      </c>
      <c r="L16" s="6"/>
      <c r="M16" s="6">
        <v>118409590272</v>
      </c>
      <c r="N16" s="6"/>
      <c r="O16" s="6">
        <v>161861643097</v>
      </c>
      <c r="P16" s="6"/>
      <c r="Q16" s="6">
        <f t="shared" si="0"/>
        <v>-43452052825</v>
      </c>
    </row>
    <row r="17" spans="1:17" x14ac:dyDescent="0.55000000000000004">
      <c r="A17" s="1" t="s">
        <v>30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1"/>
        <v>0</v>
      </c>
      <c r="J17" s="6"/>
      <c r="K17" s="6">
        <v>100000</v>
      </c>
      <c r="L17" s="6"/>
      <c r="M17" s="6">
        <v>3549752573</v>
      </c>
      <c r="N17" s="6"/>
      <c r="O17" s="6">
        <v>2787512769</v>
      </c>
      <c r="P17" s="6"/>
      <c r="Q17" s="6">
        <f t="shared" si="0"/>
        <v>762239804</v>
      </c>
    </row>
    <row r="18" spans="1:17" x14ac:dyDescent="0.55000000000000004">
      <c r="A18" s="1" t="s">
        <v>173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1"/>
        <v>0</v>
      </c>
      <c r="J18" s="6"/>
      <c r="K18" s="6">
        <v>32418809</v>
      </c>
      <c r="L18" s="6"/>
      <c r="M18" s="6">
        <v>335630967268</v>
      </c>
      <c r="N18" s="6"/>
      <c r="O18" s="6">
        <v>493950514990</v>
      </c>
      <c r="P18" s="6"/>
      <c r="Q18" s="6">
        <f t="shared" si="0"/>
        <v>-158319547722</v>
      </c>
    </row>
    <row r="19" spans="1:17" x14ac:dyDescent="0.55000000000000004">
      <c r="A19" s="1" t="s">
        <v>57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1"/>
        <v>0</v>
      </c>
      <c r="J19" s="6"/>
      <c r="K19" s="6">
        <v>139035</v>
      </c>
      <c r="L19" s="6"/>
      <c r="M19" s="6">
        <v>7476538994</v>
      </c>
      <c r="N19" s="6"/>
      <c r="O19" s="6">
        <v>7344359394</v>
      </c>
      <c r="P19" s="6"/>
      <c r="Q19" s="6">
        <f t="shared" si="0"/>
        <v>132179600</v>
      </c>
    </row>
    <row r="20" spans="1:17" x14ac:dyDescent="0.55000000000000004">
      <c r="A20" s="1" t="s">
        <v>174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1"/>
        <v>0</v>
      </c>
      <c r="J20" s="6"/>
      <c r="K20" s="6">
        <v>200000</v>
      </c>
      <c r="L20" s="6"/>
      <c r="M20" s="6">
        <v>847406944</v>
      </c>
      <c r="N20" s="6"/>
      <c r="O20" s="6">
        <v>936395100</v>
      </c>
      <c r="P20" s="6"/>
      <c r="Q20" s="6">
        <f t="shared" si="0"/>
        <v>-88988156</v>
      </c>
    </row>
    <row r="21" spans="1:17" x14ac:dyDescent="0.55000000000000004">
      <c r="A21" s="1" t="s">
        <v>18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1"/>
        <v>0</v>
      </c>
      <c r="J21" s="6"/>
      <c r="K21" s="6">
        <v>500000</v>
      </c>
      <c r="L21" s="6"/>
      <c r="M21" s="6">
        <v>17818346313</v>
      </c>
      <c r="N21" s="6"/>
      <c r="O21" s="6">
        <v>19045997997</v>
      </c>
      <c r="P21" s="6"/>
      <c r="Q21" s="6">
        <f t="shared" si="0"/>
        <v>-1227651684</v>
      </c>
    </row>
    <row r="22" spans="1:17" x14ac:dyDescent="0.55000000000000004">
      <c r="A22" s="1" t="s">
        <v>59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1"/>
        <v>0</v>
      </c>
      <c r="J22" s="6"/>
      <c r="K22" s="6">
        <v>272495</v>
      </c>
      <c r="L22" s="6"/>
      <c r="M22" s="6">
        <v>2710227652</v>
      </c>
      <c r="N22" s="6"/>
      <c r="O22" s="6">
        <v>2735823907</v>
      </c>
      <c r="P22" s="6"/>
      <c r="Q22" s="6">
        <f t="shared" si="0"/>
        <v>-25596255</v>
      </c>
    </row>
    <row r="23" spans="1:17" x14ac:dyDescent="0.55000000000000004">
      <c r="A23" s="1" t="s">
        <v>47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1"/>
        <v>0</v>
      </c>
      <c r="J23" s="6"/>
      <c r="K23" s="6">
        <v>600000</v>
      </c>
      <c r="L23" s="6"/>
      <c r="M23" s="6">
        <v>2401227220</v>
      </c>
      <c r="N23" s="6"/>
      <c r="O23" s="6">
        <v>2287309039</v>
      </c>
      <c r="P23" s="6"/>
      <c r="Q23" s="6">
        <f t="shared" si="0"/>
        <v>113918181</v>
      </c>
    </row>
    <row r="24" spans="1:17" x14ac:dyDescent="0.55000000000000004">
      <c r="A24" s="1" t="s">
        <v>31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1"/>
        <v>0</v>
      </c>
      <c r="J24" s="6"/>
      <c r="K24" s="6">
        <v>1210000</v>
      </c>
      <c r="L24" s="6"/>
      <c r="M24" s="6">
        <v>33273815838</v>
      </c>
      <c r="N24" s="6"/>
      <c r="O24" s="6">
        <v>20954788286</v>
      </c>
      <c r="P24" s="6"/>
      <c r="Q24" s="6">
        <f t="shared" si="0"/>
        <v>12319027552</v>
      </c>
    </row>
    <row r="25" spans="1:17" x14ac:dyDescent="0.55000000000000004">
      <c r="A25" s="1" t="s">
        <v>175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1"/>
        <v>0</v>
      </c>
      <c r="J25" s="6"/>
      <c r="K25" s="6">
        <v>8356206</v>
      </c>
      <c r="L25" s="6"/>
      <c r="M25" s="6">
        <v>56672655475</v>
      </c>
      <c r="N25" s="6"/>
      <c r="O25" s="6">
        <v>56672655475</v>
      </c>
      <c r="P25" s="6"/>
      <c r="Q25" s="6">
        <f t="shared" si="0"/>
        <v>0</v>
      </c>
    </row>
    <row r="26" spans="1:17" x14ac:dyDescent="0.55000000000000004">
      <c r="A26" s="1" t="s">
        <v>88</v>
      </c>
      <c r="C26" s="6">
        <v>20000</v>
      </c>
      <c r="D26" s="6"/>
      <c r="E26" s="6">
        <v>20000000000</v>
      </c>
      <c r="F26" s="6"/>
      <c r="G26" s="6">
        <v>18876877945</v>
      </c>
      <c r="H26" s="6"/>
      <c r="I26" s="6">
        <f t="shared" si="1"/>
        <v>1123122055</v>
      </c>
      <c r="J26" s="6"/>
      <c r="K26" s="6">
        <v>20000</v>
      </c>
      <c r="L26" s="6"/>
      <c r="M26" s="6">
        <v>20000000000</v>
      </c>
      <c r="N26" s="6"/>
      <c r="O26" s="6">
        <v>18876877945</v>
      </c>
      <c r="P26" s="6"/>
      <c r="Q26" s="6">
        <f t="shared" si="0"/>
        <v>1123122055</v>
      </c>
    </row>
    <row r="27" spans="1:17" x14ac:dyDescent="0.55000000000000004">
      <c r="A27" s="1" t="s">
        <v>84</v>
      </c>
      <c r="C27" s="6">
        <v>130923</v>
      </c>
      <c r="D27" s="6"/>
      <c r="E27" s="6">
        <v>130923000000</v>
      </c>
      <c r="F27" s="6"/>
      <c r="G27" s="6">
        <v>125094672968</v>
      </c>
      <c r="H27" s="6"/>
      <c r="I27" s="6">
        <f t="shared" si="1"/>
        <v>5828327032</v>
      </c>
      <c r="J27" s="6"/>
      <c r="K27" s="6">
        <v>130923</v>
      </c>
      <c r="L27" s="6"/>
      <c r="M27" s="6">
        <v>130923000000</v>
      </c>
      <c r="N27" s="6"/>
      <c r="O27" s="6">
        <v>125094672968</v>
      </c>
      <c r="P27" s="6"/>
      <c r="Q27" s="6">
        <f t="shared" si="0"/>
        <v>5828327032</v>
      </c>
    </row>
    <row r="28" spans="1:17" x14ac:dyDescent="0.55000000000000004">
      <c r="A28" s="1" t="s">
        <v>176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1"/>
        <v>0</v>
      </c>
      <c r="J28" s="6"/>
      <c r="K28" s="6">
        <v>135853</v>
      </c>
      <c r="L28" s="6"/>
      <c r="M28" s="6">
        <v>135853000000</v>
      </c>
      <c r="N28" s="6"/>
      <c r="O28" s="6">
        <v>133674410246</v>
      </c>
      <c r="P28" s="6"/>
      <c r="Q28" s="6">
        <f t="shared" si="0"/>
        <v>2178589754</v>
      </c>
    </row>
    <row r="29" spans="1:17" x14ac:dyDescent="0.55000000000000004">
      <c r="A29" s="1" t="s">
        <v>177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1"/>
        <v>0</v>
      </c>
      <c r="J29" s="6"/>
      <c r="K29" s="6">
        <v>100332</v>
      </c>
      <c r="L29" s="6"/>
      <c r="M29" s="6">
        <v>100332000000</v>
      </c>
      <c r="N29" s="6"/>
      <c r="O29" s="6">
        <v>95505673366</v>
      </c>
      <c r="P29" s="6"/>
      <c r="Q29" s="6">
        <f t="shared" si="0"/>
        <v>4826326634</v>
      </c>
    </row>
    <row r="30" spans="1:17" x14ac:dyDescent="0.55000000000000004">
      <c r="A30" s="1" t="s">
        <v>178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1"/>
        <v>0</v>
      </c>
      <c r="J30" s="6"/>
      <c r="K30" s="6">
        <v>104664</v>
      </c>
      <c r="L30" s="6"/>
      <c r="M30" s="6">
        <v>104664000000</v>
      </c>
      <c r="N30" s="6"/>
      <c r="O30" s="6">
        <v>101857076770</v>
      </c>
      <c r="P30" s="6"/>
      <c r="Q30" s="6">
        <f t="shared" si="0"/>
        <v>2806923230</v>
      </c>
    </row>
    <row r="31" spans="1:17" x14ac:dyDescent="0.55000000000000004">
      <c r="A31" s="1" t="s">
        <v>179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1"/>
        <v>0</v>
      </c>
      <c r="J31" s="6"/>
      <c r="K31" s="6">
        <v>22020</v>
      </c>
      <c r="L31" s="6"/>
      <c r="M31" s="6">
        <v>22020000000</v>
      </c>
      <c r="N31" s="6"/>
      <c r="O31" s="6">
        <v>21326005140</v>
      </c>
      <c r="P31" s="6"/>
      <c r="Q31" s="6">
        <f t="shared" si="0"/>
        <v>693994860</v>
      </c>
    </row>
    <row r="32" spans="1:17" x14ac:dyDescent="0.55000000000000004">
      <c r="A32" s="1" t="s">
        <v>180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1"/>
        <v>0</v>
      </c>
      <c r="J32" s="6"/>
      <c r="K32" s="6">
        <v>82730</v>
      </c>
      <c r="L32" s="6"/>
      <c r="M32" s="6">
        <v>82730000000</v>
      </c>
      <c r="N32" s="6"/>
      <c r="O32" s="6">
        <v>81645831030</v>
      </c>
      <c r="P32" s="6"/>
      <c r="Q32" s="6">
        <f t="shared" si="0"/>
        <v>1084168970</v>
      </c>
    </row>
    <row r="33" spans="1:17" x14ac:dyDescent="0.55000000000000004">
      <c r="A33" s="1" t="s">
        <v>153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1"/>
        <v>0</v>
      </c>
      <c r="J33" s="6"/>
      <c r="K33" s="6">
        <v>200000</v>
      </c>
      <c r="L33" s="6"/>
      <c r="M33" s="6">
        <v>200000000000</v>
      </c>
      <c r="N33" s="6"/>
      <c r="O33" s="6">
        <v>195964475000</v>
      </c>
      <c r="P33" s="6"/>
      <c r="Q33" s="6">
        <f>M33-O33</f>
        <v>4035525000</v>
      </c>
    </row>
    <row r="34" spans="1:17" ht="24.75" thickBot="1" x14ac:dyDescent="0.6">
      <c r="C34" s="6"/>
      <c r="D34" s="6"/>
      <c r="E34" s="7">
        <f>SUM(E8:E33)</f>
        <v>844795369016</v>
      </c>
      <c r="F34" s="6"/>
      <c r="G34" s="7">
        <f>SUM(G8:G33)</f>
        <v>730086495457</v>
      </c>
      <c r="H34" s="6"/>
      <c r="I34" s="7">
        <f>SUM(I8:I33)</f>
        <v>114708873559</v>
      </c>
      <c r="J34" s="6"/>
      <c r="K34" s="6"/>
      <c r="L34" s="6"/>
      <c r="M34" s="7">
        <f>SUM(M8:M33)</f>
        <v>2647997054187</v>
      </c>
      <c r="N34" s="6"/>
      <c r="O34" s="7">
        <f>SUM(O8:O33)</f>
        <v>2813126774102</v>
      </c>
      <c r="P34" s="6"/>
      <c r="Q34" s="7">
        <f>SUM(Q8:Q33)</f>
        <v>-165129719915</v>
      </c>
    </row>
    <row r="35" spans="1:17" ht="24.75" thickTop="1" x14ac:dyDescent="0.55000000000000004"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x14ac:dyDescent="0.55000000000000004">
      <c r="G36" s="3"/>
      <c r="I36" s="3"/>
      <c r="O36" s="3"/>
      <c r="Q36" s="3"/>
    </row>
    <row r="37" spans="1:17" x14ac:dyDescent="0.55000000000000004"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55000000000000004">
      <c r="I38" s="16"/>
    </row>
    <row r="39" spans="1:17" x14ac:dyDescent="0.55000000000000004"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x14ac:dyDescent="0.55000000000000004">
      <c r="G40" s="3"/>
      <c r="I40" s="3"/>
      <c r="O40" s="3"/>
      <c r="Q40" s="16"/>
    </row>
    <row r="41" spans="1:17" x14ac:dyDescent="0.55000000000000004">
      <c r="F41" s="3">
        <f t="shared" ref="F41" si="2">F40-F39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7"/>
  <sheetViews>
    <sheetView rightToLeft="1" topLeftCell="A64" workbookViewId="0">
      <selection activeCell="M76" sqref="M76:Q76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 x14ac:dyDescent="0.55000000000000004">
      <c r="A6" s="22" t="s">
        <v>3</v>
      </c>
      <c r="C6" s="23" t="s">
        <v>145</v>
      </c>
      <c r="D6" s="23" t="s">
        <v>145</v>
      </c>
      <c r="E6" s="23" t="s">
        <v>145</v>
      </c>
      <c r="F6" s="23" t="s">
        <v>145</v>
      </c>
      <c r="G6" s="23" t="s">
        <v>145</v>
      </c>
      <c r="H6" s="23" t="s">
        <v>145</v>
      </c>
      <c r="I6" s="23" t="s">
        <v>145</v>
      </c>
      <c r="J6" s="23" t="s">
        <v>145</v>
      </c>
      <c r="K6" s="23" t="s">
        <v>145</v>
      </c>
      <c r="M6" s="23" t="s">
        <v>146</v>
      </c>
      <c r="N6" s="23" t="s">
        <v>146</v>
      </c>
      <c r="O6" s="23" t="s">
        <v>146</v>
      </c>
      <c r="P6" s="23" t="s">
        <v>146</v>
      </c>
      <c r="Q6" s="23" t="s">
        <v>146</v>
      </c>
      <c r="R6" s="23" t="s">
        <v>146</v>
      </c>
      <c r="S6" s="23" t="s">
        <v>146</v>
      </c>
      <c r="T6" s="23" t="s">
        <v>146</v>
      </c>
      <c r="U6" s="23" t="s">
        <v>146</v>
      </c>
    </row>
    <row r="7" spans="1:21" ht="24.75" x14ac:dyDescent="0.55000000000000004">
      <c r="A7" s="23" t="s">
        <v>3</v>
      </c>
      <c r="C7" s="23" t="s">
        <v>181</v>
      </c>
      <c r="E7" s="23" t="s">
        <v>182</v>
      </c>
      <c r="G7" s="23" t="s">
        <v>183</v>
      </c>
      <c r="I7" s="23" t="s">
        <v>133</v>
      </c>
      <c r="J7" s="14"/>
      <c r="K7" s="23" t="s">
        <v>184</v>
      </c>
      <c r="M7" s="23" t="s">
        <v>181</v>
      </c>
      <c r="O7" s="23" t="s">
        <v>182</v>
      </c>
      <c r="Q7" s="23" t="s">
        <v>183</v>
      </c>
      <c r="S7" s="23" t="s">
        <v>133</v>
      </c>
      <c r="U7" s="23" t="s">
        <v>184</v>
      </c>
    </row>
    <row r="8" spans="1:21" x14ac:dyDescent="0.55000000000000004">
      <c r="A8" s="1" t="s">
        <v>24</v>
      </c>
      <c r="C8" s="6">
        <v>0</v>
      </c>
      <c r="D8" s="6"/>
      <c r="E8" s="6">
        <v>-2950656657</v>
      </c>
      <c r="F8" s="6"/>
      <c r="G8" s="6">
        <v>3365842453</v>
      </c>
      <c r="H8" s="6"/>
      <c r="I8" s="6">
        <f>C8+E8+G8</f>
        <v>415185796</v>
      </c>
      <c r="J8" s="6"/>
      <c r="K8" s="8">
        <f t="shared" ref="K8:K39" si="0">I8/$I$76</f>
        <v>-5.4192436722061877E-4</v>
      </c>
      <c r="L8" s="6"/>
      <c r="M8" s="6">
        <v>0</v>
      </c>
      <c r="N8" s="6"/>
      <c r="O8" s="6">
        <v>0</v>
      </c>
      <c r="P8" s="6"/>
      <c r="Q8" s="6">
        <v>3853305866</v>
      </c>
      <c r="R8" s="6"/>
      <c r="S8" s="6">
        <f>M8+O8+Q8</f>
        <v>3853305866</v>
      </c>
      <c r="T8" s="6"/>
      <c r="U8" s="8">
        <f t="shared" ref="U8:U39" si="1">S8/$S$76</f>
        <v>-2.6931874359732732E-3</v>
      </c>
    </row>
    <row r="9" spans="1:21" x14ac:dyDescent="0.55000000000000004">
      <c r="A9" s="1" t="s">
        <v>23</v>
      </c>
      <c r="C9" s="6">
        <v>0</v>
      </c>
      <c r="D9" s="6"/>
      <c r="E9" s="6">
        <v>45626208192</v>
      </c>
      <c r="F9" s="6"/>
      <c r="G9" s="6">
        <v>-10812361684</v>
      </c>
      <c r="H9" s="6"/>
      <c r="I9" s="6">
        <f t="shared" ref="I9:I72" si="2">C9+E9+G9</f>
        <v>34813846508</v>
      </c>
      <c r="J9" s="6"/>
      <c r="K9" s="8">
        <f t="shared" si="0"/>
        <v>-4.5441033679686979E-2</v>
      </c>
      <c r="L9" s="6"/>
      <c r="M9" s="6">
        <v>0</v>
      </c>
      <c r="N9" s="6"/>
      <c r="O9" s="6">
        <v>-17781161820</v>
      </c>
      <c r="P9" s="6"/>
      <c r="Q9" s="6">
        <v>-10812361684</v>
      </c>
      <c r="R9" s="6"/>
      <c r="S9" s="6">
        <f t="shared" ref="S9:S72" si="3">M9+O9+Q9</f>
        <v>-28593523504</v>
      </c>
      <c r="T9" s="6"/>
      <c r="U9" s="8">
        <f t="shared" si="1"/>
        <v>1.9984844424280977E-2</v>
      </c>
    </row>
    <row r="10" spans="1:21" x14ac:dyDescent="0.55000000000000004">
      <c r="A10" s="1" t="s">
        <v>32</v>
      </c>
      <c r="C10" s="6">
        <v>0</v>
      </c>
      <c r="D10" s="6"/>
      <c r="E10" s="6">
        <v>-474172103</v>
      </c>
      <c r="F10" s="6"/>
      <c r="G10" s="6">
        <v>-610370766</v>
      </c>
      <c r="H10" s="6"/>
      <c r="I10" s="6">
        <f t="shared" si="2"/>
        <v>-1084542869</v>
      </c>
      <c r="J10" s="6"/>
      <c r="K10" s="8">
        <f t="shared" si="0"/>
        <v>1.4156076958048425E-3</v>
      </c>
      <c r="L10" s="6"/>
      <c r="M10" s="6">
        <v>0</v>
      </c>
      <c r="N10" s="6"/>
      <c r="O10" s="6">
        <v>0</v>
      </c>
      <c r="P10" s="6"/>
      <c r="Q10" s="6">
        <v>-610370766</v>
      </c>
      <c r="R10" s="6"/>
      <c r="S10" s="6">
        <f t="shared" si="3"/>
        <v>-610370766</v>
      </c>
      <c r="T10" s="6"/>
      <c r="U10" s="8">
        <f t="shared" si="1"/>
        <v>4.2660586401437322E-4</v>
      </c>
    </row>
    <row r="11" spans="1:21" x14ac:dyDescent="0.55000000000000004">
      <c r="A11" s="1" t="s">
        <v>25</v>
      </c>
      <c r="C11" s="6">
        <v>0</v>
      </c>
      <c r="D11" s="6"/>
      <c r="E11" s="6">
        <v>-127904899150</v>
      </c>
      <c r="F11" s="6"/>
      <c r="G11" s="6">
        <v>111629363828</v>
      </c>
      <c r="H11" s="6"/>
      <c r="I11" s="6">
        <f t="shared" si="2"/>
        <v>-16275535322</v>
      </c>
      <c r="J11" s="6"/>
      <c r="K11" s="8">
        <f t="shared" si="0"/>
        <v>2.1243764274998654E-2</v>
      </c>
      <c r="L11" s="6"/>
      <c r="M11" s="6">
        <v>0</v>
      </c>
      <c r="N11" s="6"/>
      <c r="O11" s="6">
        <v>120070765902</v>
      </c>
      <c r="P11" s="6"/>
      <c r="Q11" s="6">
        <v>111593675020</v>
      </c>
      <c r="R11" s="6"/>
      <c r="S11" s="6">
        <f t="shared" si="3"/>
        <v>231664440922</v>
      </c>
      <c r="T11" s="6"/>
      <c r="U11" s="8">
        <f t="shared" si="1"/>
        <v>-0.16191700927717192</v>
      </c>
    </row>
    <row r="12" spans="1:21" x14ac:dyDescent="0.55000000000000004">
      <c r="A12" s="1" t="s">
        <v>17</v>
      </c>
      <c r="C12" s="6">
        <v>0</v>
      </c>
      <c r="D12" s="6"/>
      <c r="E12" s="6">
        <v>34681128338</v>
      </c>
      <c r="F12" s="6"/>
      <c r="G12" s="6">
        <v>4184950641</v>
      </c>
      <c r="H12" s="6"/>
      <c r="I12" s="6">
        <f t="shared" si="2"/>
        <v>38866078979</v>
      </c>
      <c r="J12" s="6"/>
      <c r="K12" s="8">
        <f t="shared" si="0"/>
        <v>-5.0730240436840872E-2</v>
      </c>
      <c r="L12" s="6"/>
      <c r="M12" s="6">
        <v>0</v>
      </c>
      <c r="N12" s="6"/>
      <c r="O12" s="6">
        <v>33849395692</v>
      </c>
      <c r="P12" s="6"/>
      <c r="Q12" s="6">
        <v>7259635695</v>
      </c>
      <c r="R12" s="6"/>
      <c r="S12" s="6">
        <f t="shared" si="3"/>
        <v>41109031387</v>
      </c>
      <c r="T12" s="6"/>
      <c r="U12" s="8">
        <f t="shared" si="1"/>
        <v>-2.87322965491521E-2</v>
      </c>
    </row>
    <row r="13" spans="1:21" x14ac:dyDescent="0.55000000000000004">
      <c r="A13" s="1" t="s">
        <v>169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2"/>
        <v>0</v>
      </c>
      <c r="J13" s="6"/>
      <c r="K13" s="8">
        <f t="shared" si="0"/>
        <v>0</v>
      </c>
      <c r="L13" s="6"/>
      <c r="M13" s="6">
        <v>0</v>
      </c>
      <c r="N13" s="6"/>
      <c r="O13" s="6">
        <v>0</v>
      </c>
      <c r="P13" s="6"/>
      <c r="Q13" s="6">
        <v>2616521113</v>
      </c>
      <c r="R13" s="6"/>
      <c r="S13" s="6">
        <f t="shared" si="3"/>
        <v>2616521113</v>
      </c>
      <c r="T13" s="6"/>
      <c r="U13" s="8">
        <f t="shared" si="1"/>
        <v>-1.8287626346167674E-3</v>
      </c>
    </row>
    <row r="14" spans="1:21" x14ac:dyDescent="0.55000000000000004">
      <c r="A14" s="1" t="s">
        <v>170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2"/>
        <v>0</v>
      </c>
      <c r="J14" s="6"/>
      <c r="K14" s="8">
        <f t="shared" si="0"/>
        <v>0</v>
      </c>
      <c r="L14" s="6"/>
      <c r="M14" s="6">
        <v>0</v>
      </c>
      <c r="N14" s="6"/>
      <c r="O14" s="6">
        <v>0</v>
      </c>
      <c r="P14" s="6"/>
      <c r="Q14" s="6">
        <v>-1795693567</v>
      </c>
      <c r="R14" s="6"/>
      <c r="S14" s="6">
        <f t="shared" si="3"/>
        <v>-1795693567</v>
      </c>
      <c r="T14" s="6"/>
      <c r="U14" s="8">
        <f t="shared" si="1"/>
        <v>1.2550624117785595E-3</v>
      </c>
    </row>
    <row r="15" spans="1:21" x14ac:dyDescent="0.55000000000000004">
      <c r="A15" s="1" t="s">
        <v>171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2"/>
        <v>0</v>
      </c>
      <c r="J15" s="6"/>
      <c r="K15" s="8">
        <f t="shared" si="0"/>
        <v>0</v>
      </c>
      <c r="L15" s="6"/>
      <c r="M15" s="6">
        <v>0</v>
      </c>
      <c r="N15" s="6"/>
      <c r="O15" s="6">
        <v>0</v>
      </c>
      <c r="P15" s="6"/>
      <c r="Q15" s="6">
        <v>-110024937622</v>
      </c>
      <c r="R15" s="6"/>
      <c r="S15" s="6">
        <f t="shared" si="3"/>
        <v>-110024937622</v>
      </c>
      <c r="T15" s="6"/>
      <c r="U15" s="8">
        <f t="shared" si="1"/>
        <v>7.6899625919110329E-2</v>
      </c>
    </row>
    <row r="16" spans="1:21" x14ac:dyDescent="0.55000000000000004">
      <c r="A16" s="1" t="s">
        <v>172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2"/>
        <v>0</v>
      </c>
      <c r="J16" s="6"/>
      <c r="K16" s="8">
        <f t="shared" si="0"/>
        <v>0</v>
      </c>
      <c r="L16" s="6"/>
      <c r="M16" s="6">
        <v>0</v>
      </c>
      <c r="N16" s="6"/>
      <c r="O16" s="6">
        <v>0</v>
      </c>
      <c r="P16" s="6"/>
      <c r="Q16" s="6">
        <v>-43452052825</v>
      </c>
      <c r="R16" s="6"/>
      <c r="S16" s="6">
        <f t="shared" si="3"/>
        <v>-43452052825</v>
      </c>
      <c r="T16" s="6"/>
      <c r="U16" s="8">
        <f t="shared" si="1"/>
        <v>3.0369902313780395E-2</v>
      </c>
    </row>
    <row r="17" spans="1:21" x14ac:dyDescent="0.55000000000000004">
      <c r="A17" s="1" t="s">
        <v>30</v>
      </c>
      <c r="C17" s="6">
        <v>0</v>
      </c>
      <c r="D17" s="6"/>
      <c r="E17" s="6">
        <v>-22056549499</v>
      </c>
      <c r="F17" s="6"/>
      <c r="G17" s="6">
        <v>0</v>
      </c>
      <c r="H17" s="6"/>
      <c r="I17" s="6">
        <f t="shared" si="2"/>
        <v>-22056549499</v>
      </c>
      <c r="J17" s="6"/>
      <c r="K17" s="8">
        <f t="shared" si="0"/>
        <v>2.87894762910334E-2</v>
      </c>
      <c r="L17" s="6"/>
      <c r="M17" s="6">
        <v>0</v>
      </c>
      <c r="N17" s="6"/>
      <c r="O17" s="6">
        <v>82817980740</v>
      </c>
      <c r="P17" s="6"/>
      <c r="Q17" s="6">
        <v>762239804</v>
      </c>
      <c r="R17" s="6"/>
      <c r="S17" s="6">
        <f t="shared" si="3"/>
        <v>83580220544</v>
      </c>
      <c r="T17" s="6"/>
      <c r="U17" s="8">
        <f t="shared" si="1"/>
        <v>-5.8416644744229099E-2</v>
      </c>
    </row>
    <row r="18" spans="1:21" x14ac:dyDescent="0.55000000000000004">
      <c r="A18" s="1" t="s">
        <v>173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2"/>
        <v>0</v>
      </c>
      <c r="J18" s="6"/>
      <c r="K18" s="8">
        <f t="shared" si="0"/>
        <v>0</v>
      </c>
      <c r="L18" s="6"/>
      <c r="M18" s="6">
        <v>0</v>
      </c>
      <c r="N18" s="6"/>
      <c r="O18" s="6">
        <v>0</v>
      </c>
      <c r="P18" s="6"/>
      <c r="Q18" s="6">
        <v>-158319547722</v>
      </c>
      <c r="R18" s="6"/>
      <c r="S18" s="6">
        <f t="shared" si="3"/>
        <v>-158319547722</v>
      </c>
      <c r="T18" s="6"/>
      <c r="U18" s="8">
        <f t="shared" si="1"/>
        <v>0.11065413222347645</v>
      </c>
    </row>
    <row r="19" spans="1:21" x14ac:dyDescent="0.55000000000000004">
      <c r="A19" s="1" t="s">
        <v>57</v>
      </c>
      <c r="C19" s="6">
        <v>0</v>
      </c>
      <c r="D19" s="6"/>
      <c r="E19" s="6">
        <v>1429901322</v>
      </c>
      <c r="F19" s="6"/>
      <c r="G19" s="6">
        <v>0</v>
      </c>
      <c r="H19" s="6"/>
      <c r="I19" s="6">
        <f t="shared" si="2"/>
        <v>1429901322</v>
      </c>
      <c r="J19" s="6"/>
      <c r="K19" s="8">
        <f t="shared" si="0"/>
        <v>-1.8663894010304152E-3</v>
      </c>
      <c r="L19" s="6"/>
      <c r="M19" s="6">
        <v>0</v>
      </c>
      <c r="N19" s="6"/>
      <c r="O19" s="6">
        <v>-100361199043</v>
      </c>
      <c r="P19" s="6"/>
      <c r="Q19" s="6">
        <v>132179600</v>
      </c>
      <c r="R19" s="6"/>
      <c r="S19" s="6">
        <f t="shared" si="3"/>
        <v>-100229019443</v>
      </c>
      <c r="T19" s="6"/>
      <c r="U19" s="8">
        <f t="shared" si="1"/>
        <v>7.0052974061989112E-2</v>
      </c>
    </row>
    <row r="20" spans="1:21" x14ac:dyDescent="0.55000000000000004">
      <c r="A20" s="1" t="s">
        <v>174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2"/>
        <v>0</v>
      </c>
      <c r="J20" s="6"/>
      <c r="K20" s="8">
        <f t="shared" si="0"/>
        <v>0</v>
      </c>
      <c r="L20" s="6"/>
      <c r="M20" s="6">
        <v>0</v>
      </c>
      <c r="N20" s="6"/>
      <c r="O20" s="6">
        <v>0</v>
      </c>
      <c r="P20" s="6"/>
      <c r="Q20" s="6">
        <v>-88988156</v>
      </c>
      <c r="R20" s="6"/>
      <c r="S20" s="6">
        <f t="shared" si="3"/>
        <v>-88988156</v>
      </c>
      <c r="T20" s="6"/>
      <c r="U20" s="8">
        <f t="shared" si="1"/>
        <v>6.2196407973814778E-5</v>
      </c>
    </row>
    <row r="21" spans="1:21" x14ac:dyDescent="0.55000000000000004">
      <c r="A21" s="1" t="s">
        <v>18</v>
      </c>
      <c r="C21" s="6">
        <v>0</v>
      </c>
      <c r="D21" s="6"/>
      <c r="E21" s="6">
        <v>92106336585</v>
      </c>
      <c r="F21" s="6"/>
      <c r="G21" s="6">
        <v>0</v>
      </c>
      <c r="H21" s="6"/>
      <c r="I21" s="6">
        <f t="shared" si="2"/>
        <v>92106336585</v>
      </c>
      <c r="J21" s="6"/>
      <c r="K21" s="8">
        <f t="shared" si="0"/>
        <v>-0.12022248509396369</v>
      </c>
      <c r="L21" s="6"/>
      <c r="M21" s="6">
        <v>0</v>
      </c>
      <c r="N21" s="6"/>
      <c r="O21" s="6">
        <v>-112851006989</v>
      </c>
      <c r="P21" s="6"/>
      <c r="Q21" s="6">
        <v>-1227651684</v>
      </c>
      <c r="R21" s="6"/>
      <c r="S21" s="6">
        <f t="shared" si="3"/>
        <v>-114078658673</v>
      </c>
      <c r="T21" s="6"/>
      <c r="U21" s="8">
        <f t="shared" si="1"/>
        <v>7.9732889351381453E-2</v>
      </c>
    </row>
    <row r="22" spans="1:21" x14ac:dyDescent="0.55000000000000004">
      <c r="A22" s="1" t="s">
        <v>59</v>
      </c>
      <c r="C22" s="6">
        <v>0</v>
      </c>
      <c r="D22" s="6"/>
      <c r="E22" s="6">
        <v>-69089733992</v>
      </c>
      <c r="F22" s="6"/>
      <c r="G22" s="6">
        <v>0</v>
      </c>
      <c r="H22" s="6"/>
      <c r="I22" s="6">
        <f t="shared" si="2"/>
        <v>-69089733992</v>
      </c>
      <c r="J22" s="6"/>
      <c r="K22" s="8">
        <f t="shared" si="0"/>
        <v>9.0179892317548055E-2</v>
      </c>
      <c r="L22" s="6"/>
      <c r="M22" s="6">
        <v>0</v>
      </c>
      <c r="N22" s="6"/>
      <c r="O22" s="6">
        <v>-66326144639</v>
      </c>
      <c r="P22" s="6"/>
      <c r="Q22" s="6">
        <v>-25596255</v>
      </c>
      <c r="R22" s="6"/>
      <c r="S22" s="6">
        <f t="shared" si="3"/>
        <v>-66351740894</v>
      </c>
      <c r="T22" s="6"/>
      <c r="U22" s="8">
        <f t="shared" si="1"/>
        <v>4.6375159705703682E-2</v>
      </c>
    </row>
    <row r="23" spans="1:21" x14ac:dyDescent="0.55000000000000004">
      <c r="A23" s="1" t="s">
        <v>47</v>
      </c>
      <c r="C23" s="6">
        <v>0</v>
      </c>
      <c r="D23" s="6"/>
      <c r="E23" s="6">
        <v>-2266764205</v>
      </c>
      <c r="F23" s="6"/>
      <c r="G23" s="6">
        <v>0</v>
      </c>
      <c r="H23" s="6"/>
      <c r="I23" s="6">
        <f t="shared" si="2"/>
        <v>-2266764205</v>
      </c>
      <c r="J23" s="6"/>
      <c r="K23" s="8">
        <f t="shared" si="0"/>
        <v>2.958710941626177E-3</v>
      </c>
      <c r="L23" s="6"/>
      <c r="M23" s="6">
        <v>0</v>
      </c>
      <c r="N23" s="6"/>
      <c r="O23" s="6">
        <v>-40475187985</v>
      </c>
      <c r="P23" s="6"/>
      <c r="Q23" s="6">
        <v>113918181</v>
      </c>
      <c r="R23" s="6"/>
      <c r="S23" s="6">
        <f t="shared" si="3"/>
        <v>-40361269804</v>
      </c>
      <c r="T23" s="6"/>
      <c r="U23" s="8">
        <f t="shared" si="1"/>
        <v>2.8209664250945878E-2</v>
      </c>
    </row>
    <row r="24" spans="1:21" x14ac:dyDescent="0.55000000000000004">
      <c r="A24" s="1" t="s">
        <v>31</v>
      </c>
      <c r="C24" s="6">
        <v>0</v>
      </c>
      <c r="D24" s="6"/>
      <c r="E24" s="6">
        <v>809761140</v>
      </c>
      <c r="F24" s="6"/>
      <c r="G24" s="6">
        <v>0</v>
      </c>
      <c r="H24" s="6"/>
      <c r="I24" s="6">
        <f t="shared" si="2"/>
        <v>809761140</v>
      </c>
      <c r="J24" s="6"/>
      <c r="K24" s="8">
        <f t="shared" si="0"/>
        <v>-1.0569467877324659E-3</v>
      </c>
      <c r="L24" s="6"/>
      <c r="M24" s="6">
        <v>0</v>
      </c>
      <c r="N24" s="6"/>
      <c r="O24" s="6">
        <v>10261194537</v>
      </c>
      <c r="P24" s="6"/>
      <c r="Q24" s="6">
        <v>12319027552</v>
      </c>
      <c r="R24" s="6"/>
      <c r="S24" s="6">
        <f t="shared" si="3"/>
        <v>22580222089</v>
      </c>
      <c r="T24" s="6"/>
      <c r="U24" s="8">
        <f t="shared" si="1"/>
        <v>-1.5781973335718836E-2</v>
      </c>
    </row>
    <row r="25" spans="1:21" x14ac:dyDescent="0.55000000000000004">
      <c r="A25" s="1" t="s">
        <v>175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2"/>
        <v>0</v>
      </c>
      <c r="J25" s="6"/>
      <c r="K25" s="8">
        <f t="shared" si="0"/>
        <v>0</v>
      </c>
      <c r="L25" s="6"/>
      <c r="M25" s="6">
        <v>0</v>
      </c>
      <c r="N25" s="6"/>
      <c r="O25" s="6">
        <v>0</v>
      </c>
      <c r="P25" s="6"/>
      <c r="Q25" s="6">
        <v>0</v>
      </c>
      <c r="R25" s="6"/>
      <c r="S25" s="6">
        <f t="shared" si="3"/>
        <v>0</v>
      </c>
      <c r="T25" s="6"/>
      <c r="U25" s="8">
        <f t="shared" si="1"/>
        <v>0</v>
      </c>
    </row>
    <row r="26" spans="1:21" x14ac:dyDescent="0.55000000000000004">
      <c r="A26" s="1" t="s">
        <v>60</v>
      </c>
      <c r="C26" s="6">
        <v>0</v>
      </c>
      <c r="D26" s="6"/>
      <c r="E26" s="6">
        <v>-1192860000</v>
      </c>
      <c r="F26" s="6"/>
      <c r="G26" s="6">
        <v>0</v>
      </c>
      <c r="H26" s="6"/>
      <c r="I26" s="6">
        <f t="shared" si="2"/>
        <v>-1192860000</v>
      </c>
      <c r="J26" s="6"/>
      <c r="K26" s="8">
        <f t="shared" si="0"/>
        <v>1.5569894416204626E-3</v>
      </c>
      <c r="L26" s="6"/>
      <c r="M26" s="6">
        <v>1500000000</v>
      </c>
      <c r="N26" s="6"/>
      <c r="O26" s="6">
        <v>-29324475000</v>
      </c>
      <c r="P26" s="6"/>
      <c r="Q26" s="6">
        <v>0</v>
      </c>
      <c r="R26" s="6"/>
      <c r="S26" s="6">
        <f t="shared" si="3"/>
        <v>-27824475000</v>
      </c>
      <c r="T26" s="6"/>
      <c r="U26" s="8">
        <f t="shared" si="1"/>
        <v>1.944733407844983E-2</v>
      </c>
    </row>
    <row r="27" spans="1:21" x14ac:dyDescent="0.55000000000000004">
      <c r="A27" s="1" t="s">
        <v>62</v>
      </c>
      <c r="C27" s="6">
        <v>142625180174</v>
      </c>
      <c r="D27" s="6"/>
      <c r="E27" s="6">
        <v>-218183722427</v>
      </c>
      <c r="F27" s="6"/>
      <c r="G27" s="6">
        <v>0</v>
      </c>
      <c r="H27" s="6"/>
      <c r="I27" s="6">
        <f t="shared" si="2"/>
        <v>-75558542253</v>
      </c>
      <c r="J27" s="6"/>
      <c r="K27" s="8">
        <f t="shared" si="0"/>
        <v>9.8623352708745865E-2</v>
      </c>
      <c r="L27" s="6"/>
      <c r="M27" s="6">
        <v>142625180174</v>
      </c>
      <c r="N27" s="6"/>
      <c r="O27" s="6">
        <v>-67421579462</v>
      </c>
      <c r="P27" s="6"/>
      <c r="Q27" s="6">
        <v>0</v>
      </c>
      <c r="R27" s="6"/>
      <c r="S27" s="6">
        <f t="shared" si="3"/>
        <v>75203600712</v>
      </c>
      <c r="T27" s="6"/>
      <c r="U27" s="8">
        <f t="shared" si="1"/>
        <v>-5.2561981742642462E-2</v>
      </c>
    </row>
    <row r="28" spans="1:21" x14ac:dyDescent="0.55000000000000004">
      <c r="A28" s="1" t="s">
        <v>19</v>
      </c>
      <c r="C28" s="6">
        <v>46040623043</v>
      </c>
      <c r="D28" s="6"/>
      <c r="E28" s="6">
        <v>-181130964230</v>
      </c>
      <c r="F28" s="6"/>
      <c r="G28" s="6">
        <v>0</v>
      </c>
      <c r="H28" s="6"/>
      <c r="I28" s="6">
        <f t="shared" si="2"/>
        <v>-135090341187</v>
      </c>
      <c r="J28" s="6"/>
      <c r="K28" s="8">
        <f t="shared" si="0"/>
        <v>0.17632767876621305</v>
      </c>
      <c r="L28" s="6"/>
      <c r="M28" s="6">
        <v>46040623043</v>
      </c>
      <c r="N28" s="6"/>
      <c r="O28" s="6">
        <v>-43196966931</v>
      </c>
      <c r="P28" s="6"/>
      <c r="Q28" s="6">
        <v>0</v>
      </c>
      <c r="R28" s="6"/>
      <c r="S28" s="6">
        <f t="shared" si="3"/>
        <v>2843656112</v>
      </c>
      <c r="T28" s="6"/>
      <c r="U28" s="8">
        <f t="shared" si="1"/>
        <v>-1.9875138853218165E-3</v>
      </c>
    </row>
    <row r="29" spans="1:21" x14ac:dyDescent="0.55000000000000004">
      <c r="A29" s="1" t="s">
        <v>52</v>
      </c>
      <c r="C29" s="6">
        <v>0</v>
      </c>
      <c r="D29" s="6"/>
      <c r="E29" s="6">
        <v>-5964300000</v>
      </c>
      <c r="F29" s="6"/>
      <c r="G29" s="6">
        <v>0</v>
      </c>
      <c r="H29" s="6"/>
      <c r="I29" s="6">
        <f t="shared" si="2"/>
        <v>-5964300000</v>
      </c>
      <c r="J29" s="6"/>
      <c r="K29" s="8">
        <f t="shared" si="0"/>
        <v>7.7849472081023127E-3</v>
      </c>
      <c r="L29" s="6"/>
      <c r="M29" s="6">
        <v>12000000000</v>
      </c>
      <c r="N29" s="6"/>
      <c r="O29" s="6">
        <v>-45726300000</v>
      </c>
      <c r="P29" s="6"/>
      <c r="Q29" s="6">
        <v>0</v>
      </c>
      <c r="R29" s="6"/>
      <c r="S29" s="6">
        <f t="shared" si="3"/>
        <v>-33726300000</v>
      </c>
      <c r="T29" s="6"/>
      <c r="U29" s="8">
        <f t="shared" si="1"/>
        <v>2.357229106137753E-2</v>
      </c>
    </row>
    <row r="30" spans="1:21" x14ac:dyDescent="0.55000000000000004">
      <c r="A30" s="1" t="s">
        <v>64</v>
      </c>
      <c r="C30" s="6">
        <v>0</v>
      </c>
      <c r="D30" s="6"/>
      <c r="E30" s="6">
        <v>-9401473253</v>
      </c>
      <c r="F30" s="6"/>
      <c r="G30" s="6">
        <v>0</v>
      </c>
      <c r="H30" s="6"/>
      <c r="I30" s="6">
        <f t="shared" si="2"/>
        <v>-9401473253</v>
      </c>
      <c r="J30" s="6"/>
      <c r="K30" s="8">
        <f t="shared" si="0"/>
        <v>1.2271343318242025E-2</v>
      </c>
      <c r="L30" s="6"/>
      <c r="M30" s="6">
        <v>1330923458</v>
      </c>
      <c r="N30" s="6"/>
      <c r="O30" s="6">
        <v>-25275547184</v>
      </c>
      <c r="P30" s="6"/>
      <c r="Q30" s="6">
        <v>0</v>
      </c>
      <c r="R30" s="6"/>
      <c r="S30" s="6">
        <f t="shared" si="3"/>
        <v>-23944623726</v>
      </c>
      <c r="T30" s="6"/>
      <c r="U30" s="8">
        <f t="shared" si="1"/>
        <v>1.6735593285490496E-2</v>
      </c>
    </row>
    <row r="31" spans="1:21" x14ac:dyDescent="0.55000000000000004">
      <c r="A31" s="1" t="s">
        <v>28</v>
      </c>
      <c r="C31" s="6">
        <v>0</v>
      </c>
      <c r="D31" s="6"/>
      <c r="E31" s="6">
        <v>933402234</v>
      </c>
      <c r="F31" s="6"/>
      <c r="G31" s="6">
        <v>0</v>
      </c>
      <c r="H31" s="6"/>
      <c r="I31" s="6">
        <f t="shared" si="2"/>
        <v>933402234</v>
      </c>
      <c r="J31" s="6"/>
      <c r="K31" s="8">
        <f t="shared" si="0"/>
        <v>-1.2183302509288201E-3</v>
      </c>
      <c r="L31" s="6"/>
      <c r="M31" s="6">
        <v>0</v>
      </c>
      <c r="N31" s="6"/>
      <c r="O31" s="6">
        <v>-189862239</v>
      </c>
      <c r="P31" s="6"/>
      <c r="Q31" s="6">
        <v>0</v>
      </c>
      <c r="R31" s="6"/>
      <c r="S31" s="6">
        <f t="shared" si="3"/>
        <v>-189862239</v>
      </c>
      <c r="T31" s="6"/>
      <c r="U31" s="8">
        <f t="shared" si="1"/>
        <v>1.3270023569952305E-4</v>
      </c>
    </row>
    <row r="32" spans="1:21" x14ac:dyDescent="0.55000000000000004">
      <c r="A32" s="1" t="s">
        <v>29</v>
      </c>
      <c r="C32" s="6">
        <v>0</v>
      </c>
      <c r="D32" s="6"/>
      <c r="E32" s="6">
        <v>-16650101035</v>
      </c>
      <c r="F32" s="6"/>
      <c r="G32" s="6">
        <v>0</v>
      </c>
      <c r="H32" s="6"/>
      <c r="I32" s="6">
        <f t="shared" si="2"/>
        <v>-16650101035</v>
      </c>
      <c r="J32" s="6"/>
      <c r="K32" s="8">
        <f t="shared" si="0"/>
        <v>2.1732668974908151E-2</v>
      </c>
      <c r="L32" s="6"/>
      <c r="M32" s="6">
        <v>0</v>
      </c>
      <c r="N32" s="6"/>
      <c r="O32" s="6">
        <v>75502247739</v>
      </c>
      <c r="P32" s="6"/>
      <c r="Q32" s="6">
        <v>0</v>
      </c>
      <c r="R32" s="6"/>
      <c r="S32" s="6">
        <f t="shared" si="3"/>
        <v>75502247739</v>
      </c>
      <c r="T32" s="6"/>
      <c r="U32" s="8">
        <f t="shared" si="1"/>
        <v>-5.2770714827655017E-2</v>
      </c>
    </row>
    <row r="33" spans="1:21" x14ac:dyDescent="0.55000000000000004">
      <c r="A33" s="1" t="s">
        <v>27</v>
      </c>
      <c r="C33" s="6">
        <v>0</v>
      </c>
      <c r="D33" s="6"/>
      <c r="E33" s="6">
        <v>-5075021406</v>
      </c>
      <c r="F33" s="6"/>
      <c r="G33" s="6">
        <v>0</v>
      </c>
      <c r="H33" s="6"/>
      <c r="I33" s="6">
        <f t="shared" si="2"/>
        <v>-5075021406</v>
      </c>
      <c r="J33" s="6"/>
      <c r="K33" s="8">
        <f t="shared" si="0"/>
        <v>6.624209668477302E-3</v>
      </c>
      <c r="L33" s="6"/>
      <c r="M33" s="6">
        <v>0</v>
      </c>
      <c r="N33" s="6"/>
      <c r="O33" s="6">
        <v>-12322673658</v>
      </c>
      <c r="P33" s="6"/>
      <c r="Q33" s="6">
        <v>0</v>
      </c>
      <c r="R33" s="6"/>
      <c r="S33" s="6">
        <f t="shared" si="3"/>
        <v>-12322673658</v>
      </c>
      <c r="T33" s="6"/>
      <c r="U33" s="8">
        <f t="shared" si="1"/>
        <v>8.6126746817986478E-3</v>
      </c>
    </row>
    <row r="34" spans="1:21" x14ac:dyDescent="0.55000000000000004">
      <c r="A34" s="1" t="s">
        <v>69</v>
      </c>
      <c r="C34" s="6">
        <v>0</v>
      </c>
      <c r="D34" s="6"/>
      <c r="E34" s="6">
        <v>-1617800594</v>
      </c>
      <c r="F34" s="6"/>
      <c r="G34" s="6">
        <v>0</v>
      </c>
      <c r="H34" s="6"/>
      <c r="I34" s="6">
        <f t="shared" si="2"/>
        <v>-1617800594</v>
      </c>
      <c r="J34" s="6"/>
      <c r="K34" s="8">
        <f t="shared" si="0"/>
        <v>2.1116463319294071E-3</v>
      </c>
      <c r="L34" s="6"/>
      <c r="M34" s="6">
        <v>0</v>
      </c>
      <c r="N34" s="6"/>
      <c r="O34" s="6">
        <v>-1617800594</v>
      </c>
      <c r="P34" s="6"/>
      <c r="Q34" s="6">
        <v>0</v>
      </c>
      <c r="R34" s="6"/>
      <c r="S34" s="6">
        <f t="shared" si="3"/>
        <v>-1617800594</v>
      </c>
      <c r="T34" s="6"/>
      <c r="U34" s="8">
        <f t="shared" si="1"/>
        <v>1.1307278438796268E-3</v>
      </c>
    </row>
    <row r="35" spans="1:21" x14ac:dyDescent="0.55000000000000004">
      <c r="A35" s="1" t="s">
        <v>53</v>
      </c>
      <c r="C35" s="6">
        <v>0</v>
      </c>
      <c r="D35" s="6"/>
      <c r="E35" s="6">
        <v>-49390225295</v>
      </c>
      <c r="F35" s="6"/>
      <c r="G35" s="6">
        <v>0</v>
      </c>
      <c r="H35" s="6"/>
      <c r="I35" s="6">
        <f t="shared" si="2"/>
        <v>-49390225295</v>
      </c>
      <c r="J35" s="6"/>
      <c r="K35" s="8">
        <f t="shared" si="0"/>
        <v>6.4466961171948833E-2</v>
      </c>
      <c r="L35" s="6"/>
      <c r="M35" s="6">
        <v>0</v>
      </c>
      <c r="N35" s="6"/>
      <c r="O35" s="6">
        <v>15497330761</v>
      </c>
      <c r="P35" s="6"/>
      <c r="Q35" s="6">
        <v>0</v>
      </c>
      <c r="R35" s="6"/>
      <c r="S35" s="6">
        <f t="shared" si="3"/>
        <v>15497330761</v>
      </c>
      <c r="T35" s="6"/>
      <c r="U35" s="8">
        <f t="shared" si="1"/>
        <v>-1.0831534777687779E-2</v>
      </c>
    </row>
    <row r="36" spans="1:21" x14ac:dyDescent="0.55000000000000004">
      <c r="A36" s="1" t="s">
        <v>21</v>
      </c>
      <c r="C36" s="6">
        <v>0</v>
      </c>
      <c r="D36" s="6"/>
      <c r="E36" s="6">
        <v>-77325402787</v>
      </c>
      <c r="F36" s="6"/>
      <c r="G36" s="6">
        <v>0</v>
      </c>
      <c r="H36" s="6"/>
      <c r="I36" s="6">
        <f t="shared" si="2"/>
        <v>-77325402787</v>
      </c>
      <c r="J36" s="6"/>
      <c r="K36" s="8">
        <f t="shared" si="0"/>
        <v>0.10092956064283193</v>
      </c>
      <c r="L36" s="6"/>
      <c r="M36" s="6">
        <v>0</v>
      </c>
      <c r="N36" s="6"/>
      <c r="O36" s="6">
        <v>-116651901988</v>
      </c>
      <c r="P36" s="6"/>
      <c r="Q36" s="6">
        <v>0</v>
      </c>
      <c r="R36" s="6"/>
      <c r="S36" s="6">
        <f t="shared" si="3"/>
        <v>-116651901988</v>
      </c>
      <c r="T36" s="6"/>
      <c r="U36" s="8">
        <f t="shared" si="1"/>
        <v>8.1531403875444983E-2</v>
      </c>
    </row>
    <row r="37" spans="1:21" x14ac:dyDescent="0.55000000000000004">
      <c r="A37" s="1" t="s">
        <v>36</v>
      </c>
      <c r="C37" s="6">
        <v>0</v>
      </c>
      <c r="D37" s="6"/>
      <c r="E37" s="6">
        <v>387508026</v>
      </c>
      <c r="F37" s="6"/>
      <c r="G37" s="6">
        <v>0</v>
      </c>
      <c r="H37" s="6"/>
      <c r="I37" s="6">
        <f t="shared" si="2"/>
        <v>387508026</v>
      </c>
      <c r="J37" s="6"/>
      <c r="K37" s="8">
        <f t="shared" si="0"/>
        <v>-5.0579775080494577E-4</v>
      </c>
      <c r="L37" s="6"/>
      <c r="M37" s="6">
        <v>0</v>
      </c>
      <c r="N37" s="6"/>
      <c r="O37" s="6">
        <v>-8951435408</v>
      </c>
      <c r="P37" s="6"/>
      <c r="Q37" s="6">
        <v>0</v>
      </c>
      <c r="R37" s="6"/>
      <c r="S37" s="6">
        <f t="shared" si="3"/>
        <v>-8951435408</v>
      </c>
      <c r="T37" s="6"/>
      <c r="U37" s="8">
        <f t="shared" si="1"/>
        <v>6.2564183101762342E-3</v>
      </c>
    </row>
    <row r="38" spans="1:21" x14ac:dyDescent="0.55000000000000004">
      <c r="A38" s="1" t="s">
        <v>39</v>
      </c>
      <c r="C38" s="6">
        <v>0</v>
      </c>
      <c r="D38" s="6"/>
      <c r="E38" s="6">
        <v>-19041059435</v>
      </c>
      <c r="F38" s="6"/>
      <c r="G38" s="6">
        <v>0</v>
      </c>
      <c r="H38" s="6"/>
      <c r="I38" s="6">
        <f t="shared" si="2"/>
        <v>-19041059435</v>
      </c>
      <c r="J38" s="6"/>
      <c r="K38" s="8">
        <f t="shared" si="0"/>
        <v>2.4853485318949993E-2</v>
      </c>
      <c r="L38" s="6"/>
      <c r="M38" s="6">
        <v>0</v>
      </c>
      <c r="N38" s="6"/>
      <c r="O38" s="6">
        <v>-50819680915</v>
      </c>
      <c r="P38" s="6"/>
      <c r="Q38" s="6">
        <v>0</v>
      </c>
      <c r="R38" s="6"/>
      <c r="S38" s="6">
        <f t="shared" si="3"/>
        <v>-50819680915</v>
      </c>
      <c r="T38" s="6"/>
      <c r="U38" s="8">
        <f t="shared" si="1"/>
        <v>3.551935166842235E-2</v>
      </c>
    </row>
    <row r="39" spans="1:21" x14ac:dyDescent="0.55000000000000004">
      <c r="A39" s="1" t="s">
        <v>45</v>
      </c>
      <c r="C39" s="6">
        <v>0</v>
      </c>
      <c r="D39" s="6"/>
      <c r="E39" s="6">
        <v>-12711961658</v>
      </c>
      <c r="F39" s="6"/>
      <c r="G39" s="6">
        <v>0</v>
      </c>
      <c r="H39" s="6"/>
      <c r="I39" s="6">
        <f t="shared" si="2"/>
        <v>-12711961658</v>
      </c>
      <c r="J39" s="6"/>
      <c r="K39" s="8">
        <f t="shared" si="0"/>
        <v>1.6592383082499329E-2</v>
      </c>
      <c r="L39" s="6"/>
      <c r="M39" s="6">
        <v>0</v>
      </c>
      <c r="N39" s="6"/>
      <c r="O39" s="6">
        <v>-12609445838</v>
      </c>
      <c r="P39" s="6"/>
      <c r="Q39" s="6">
        <v>0</v>
      </c>
      <c r="R39" s="6"/>
      <c r="S39" s="6">
        <f t="shared" si="3"/>
        <v>-12609445838</v>
      </c>
      <c r="T39" s="6"/>
      <c r="U39" s="8">
        <f t="shared" si="1"/>
        <v>8.8131080911932683E-3</v>
      </c>
    </row>
    <row r="40" spans="1:21" x14ac:dyDescent="0.55000000000000004">
      <c r="A40" s="1" t="s">
        <v>35</v>
      </c>
      <c r="C40" s="6">
        <v>0</v>
      </c>
      <c r="D40" s="6"/>
      <c r="E40" s="6">
        <v>-14236784100</v>
      </c>
      <c r="F40" s="6"/>
      <c r="G40" s="6">
        <v>0</v>
      </c>
      <c r="H40" s="6"/>
      <c r="I40" s="6">
        <f t="shared" si="2"/>
        <v>-14236784100</v>
      </c>
      <c r="J40" s="6"/>
      <c r="K40" s="8">
        <f t="shared" ref="K40:K70" si="4">I40/$I$76</f>
        <v>1.8582668985740219E-2</v>
      </c>
      <c r="L40" s="6"/>
      <c r="M40" s="6">
        <v>0</v>
      </c>
      <c r="N40" s="6"/>
      <c r="O40" s="6">
        <v>-56223468000</v>
      </c>
      <c r="P40" s="6"/>
      <c r="Q40" s="6">
        <v>0</v>
      </c>
      <c r="R40" s="6"/>
      <c r="S40" s="6">
        <f t="shared" si="3"/>
        <v>-56223468000</v>
      </c>
      <c r="T40" s="6"/>
      <c r="U40" s="8">
        <f t="shared" ref="U40:U70" si="5">S40/$S$76</f>
        <v>3.9296215480976136E-2</v>
      </c>
    </row>
    <row r="41" spans="1:21" x14ac:dyDescent="0.55000000000000004">
      <c r="A41" s="1" t="s">
        <v>65</v>
      </c>
      <c r="C41" s="6">
        <v>0</v>
      </c>
      <c r="D41" s="6"/>
      <c r="E41" s="6">
        <v>-34792599654</v>
      </c>
      <c r="F41" s="6"/>
      <c r="G41" s="6">
        <v>0</v>
      </c>
      <c r="H41" s="6"/>
      <c r="I41" s="6">
        <f t="shared" si="2"/>
        <v>-34792599654</v>
      </c>
      <c r="J41" s="6"/>
      <c r="K41" s="8">
        <f t="shared" si="4"/>
        <v>4.5413301064505272E-2</v>
      </c>
      <c r="L41" s="6"/>
      <c r="M41" s="6">
        <v>0</v>
      </c>
      <c r="N41" s="6"/>
      <c r="O41" s="6">
        <v>-12903215765</v>
      </c>
      <c r="P41" s="6"/>
      <c r="Q41" s="6">
        <v>0</v>
      </c>
      <c r="R41" s="6"/>
      <c r="S41" s="6">
        <f t="shared" si="3"/>
        <v>-12903215765</v>
      </c>
      <c r="T41" s="6"/>
      <c r="U41" s="8">
        <f t="shared" si="5"/>
        <v>9.0184324293010234E-3</v>
      </c>
    </row>
    <row r="42" spans="1:21" x14ac:dyDescent="0.55000000000000004">
      <c r="A42" s="1" t="s">
        <v>20</v>
      </c>
      <c r="C42" s="6">
        <v>0</v>
      </c>
      <c r="D42" s="6"/>
      <c r="E42" s="6">
        <v>218005742</v>
      </c>
      <c r="F42" s="6"/>
      <c r="G42" s="6">
        <v>0</v>
      </c>
      <c r="H42" s="6"/>
      <c r="I42" s="6">
        <f t="shared" si="2"/>
        <v>218005742</v>
      </c>
      <c r="J42" s="6"/>
      <c r="K42" s="8">
        <f t="shared" si="4"/>
        <v>-2.8455362616454122E-4</v>
      </c>
      <c r="L42" s="6"/>
      <c r="M42" s="6">
        <v>0</v>
      </c>
      <c r="N42" s="6"/>
      <c r="O42" s="6">
        <v>4387365551</v>
      </c>
      <c r="P42" s="6"/>
      <c r="Q42" s="6">
        <v>0</v>
      </c>
      <c r="R42" s="6"/>
      <c r="S42" s="6">
        <f t="shared" si="3"/>
        <v>4387365551</v>
      </c>
      <c r="T42" s="6"/>
      <c r="U42" s="8">
        <f t="shared" si="5"/>
        <v>-3.0664572680914599E-3</v>
      </c>
    </row>
    <row r="43" spans="1:21" x14ac:dyDescent="0.55000000000000004">
      <c r="A43" s="1" t="s">
        <v>66</v>
      </c>
      <c r="C43" s="6">
        <v>0</v>
      </c>
      <c r="D43" s="6"/>
      <c r="E43" s="6">
        <v>-57839533157</v>
      </c>
      <c r="F43" s="6"/>
      <c r="G43" s="6">
        <v>0</v>
      </c>
      <c r="H43" s="6"/>
      <c r="I43" s="6">
        <f t="shared" si="2"/>
        <v>-57839533157</v>
      </c>
      <c r="J43" s="6"/>
      <c r="K43" s="8">
        <f t="shared" si="4"/>
        <v>7.5495483488176029E-2</v>
      </c>
      <c r="L43" s="6"/>
      <c r="M43" s="6">
        <v>0</v>
      </c>
      <c r="N43" s="6"/>
      <c r="O43" s="6">
        <v>-89557986823</v>
      </c>
      <c r="P43" s="6"/>
      <c r="Q43" s="6">
        <v>0</v>
      </c>
      <c r="R43" s="6"/>
      <c r="S43" s="6">
        <f t="shared" si="3"/>
        <v>-89557986823</v>
      </c>
      <c r="T43" s="6"/>
      <c r="U43" s="8">
        <f t="shared" si="5"/>
        <v>6.2594679293689781E-2</v>
      </c>
    </row>
    <row r="44" spans="1:21" x14ac:dyDescent="0.55000000000000004">
      <c r="A44" s="1" t="s">
        <v>51</v>
      </c>
      <c r="C44" s="6">
        <v>0</v>
      </c>
      <c r="D44" s="6"/>
      <c r="E44" s="6">
        <v>-3862516256</v>
      </c>
      <c r="F44" s="6"/>
      <c r="G44" s="6">
        <v>0</v>
      </c>
      <c r="H44" s="6"/>
      <c r="I44" s="6">
        <f t="shared" si="2"/>
        <v>-3862516256</v>
      </c>
      <c r="J44" s="6"/>
      <c r="K44" s="8">
        <f t="shared" si="4"/>
        <v>5.0415782478072865E-3</v>
      </c>
      <c r="L44" s="6"/>
      <c r="M44" s="6">
        <v>0</v>
      </c>
      <c r="N44" s="6"/>
      <c r="O44" s="6">
        <v>-155201329</v>
      </c>
      <c r="P44" s="6"/>
      <c r="Q44" s="6">
        <v>0</v>
      </c>
      <c r="R44" s="6"/>
      <c r="S44" s="6">
        <f t="shared" si="3"/>
        <v>-155201329</v>
      </c>
      <c r="T44" s="6"/>
      <c r="U44" s="8">
        <f t="shared" si="5"/>
        <v>1.0847471855200877E-4</v>
      </c>
    </row>
    <row r="45" spans="1:21" x14ac:dyDescent="0.55000000000000004">
      <c r="A45" s="1" t="s">
        <v>50</v>
      </c>
      <c r="C45" s="6">
        <v>0</v>
      </c>
      <c r="D45" s="6"/>
      <c r="E45" s="6">
        <v>-511736939</v>
      </c>
      <c r="F45" s="6"/>
      <c r="G45" s="6">
        <v>0</v>
      </c>
      <c r="H45" s="6"/>
      <c r="I45" s="6">
        <f t="shared" si="2"/>
        <v>-511736939</v>
      </c>
      <c r="J45" s="6"/>
      <c r="K45" s="8">
        <f t="shared" si="4"/>
        <v>6.6794846914992097E-4</v>
      </c>
      <c r="L45" s="6"/>
      <c r="M45" s="6">
        <v>0</v>
      </c>
      <c r="N45" s="6"/>
      <c r="O45" s="6">
        <v>-758397354</v>
      </c>
      <c r="P45" s="6"/>
      <c r="Q45" s="6">
        <v>0</v>
      </c>
      <c r="R45" s="6"/>
      <c r="S45" s="6">
        <f t="shared" si="3"/>
        <v>-758397354</v>
      </c>
      <c r="T45" s="6"/>
      <c r="U45" s="8">
        <f t="shared" si="5"/>
        <v>5.3006594760369714E-4</v>
      </c>
    </row>
    <row r="46" spans="1:21" x14ac:dyDescent="0.55000000000000004">
      <c r="A46" s="1" t="s">
        <v>38</v>
      </c>
      <c r="C46" s="6">
        <v>0</v>
      </c>
      <c r="D46" s="6"/>
      <c r="E46" s="6">
        <v>-1888009223</v>
      </c>
      <c r="F46" s="6"/>
      <c r="G46" s="6">
        <v>0</v>
      </c>
      <c r="H46" s="6"/>
      <c r="I46" s="6">
        <f t="shared" si="2"/>
        <v>-1888009223</v>
      </c>
      <c r="J46" s="6"/>
      <c r="K46" s="8">
        <f t="shared" si="4"/>
        <v>2.4643381670045547E-3</v>
      </c>
      <c r="L46" s="6"/>
      <c r="M46" s="6">
        <v>0</v>
      </c>
      <c r="N46" s="6"/>
      <c r="O46" s="6">
        <v>-5058439808</v>
      </c>
      <c r="P46" s="6"/>
      <c r="Q46" s="6">
        <v>0</v>
      </c>
      <c r="R46" s="6"/>
      <c r="S46" s="6">
        <f t="shared" si="3"/>
        <v>-5058439808</v>
      </c>
      <c r="T46" s="6"/>
      <c r="U46" s="8">
        <f t="shared" si="5"/>
        <v>3.5354905658383715E-3</v>
      </c>
    </row>
    <row r="47" spans="1:21" x14ac:dyDescent="0.55000000000000004">
      <c r="A47" s="1" t="s">
        <v>34</v>
      </c>
      <c r="C47" s="6">
        <v>0</v>
      </c>
      <c r="D47" s="6"/>
      <c r="E47" s="6">
        <v>482263357</v>
      </c>
      <c r="F47" s="6"/>
      <c r="G47" s="6">
        <v>0</v>
      </c>
      <c r="H47" s="6"/>
      <c r="I47" s="6">
        <f t="shared" si="2"/>
        <v>482263357</v>
      </c>
      <c r="J47" s="6"/>
      <c r="K47" s="8">
        <f t="shared" si="4"/>
        <v>-6.2947785568251077E-4</v>
      </c>
      <c r="L47" s="6"/>
      <c r="M47" s="6">
        <v>0</v>
      </c>
      <c r="N47" s="6"/>
      <c r="O47" s="6">
        <v>-39063331957</v>
      </c>
      <c r="P47" s="6"/>
      <c r="Q47" s="6">
        <v>0</v>
      </c>
      <c r="R47" s="6"/>
      <c r="S47" s="6">
        <f t="shared" si="3"/>
        <v>-39063331957</v>
      </c>
      <c r="T47" s="6"/>
      <c r="U47" s="8">
        <f t="shared" si="5"/>
        <v>2.7302497775255938E-2</v>
      </c>
    </row>
    <row r="48" spans="1:21" x14ac:dyDescent="0.55000000000000004">
      <c r="A48" s="1" t="s">
        <v>46</v>
      </c>
      <c r="C48" s="6">
        <v>0</v>
      </c>
      <c r="D48" s="6"/>
      <c r="E48" s="6">
        <v>1441142960</v>
      </c>
      <c r="F48" s="6"/>
      <c r="G48" s="6">
        <v>0</v>
      </c>
      <c r="H48" s="6"/>
      <c r="I48" s="6">
        <f t="shared" si="2"/>
        <v>1441142960</v>
      </c>
      <c r="J48" s="6"/>
      <c r="K48" s="8">
        <f t="shared" si="4"/>
        <v>-1.8810626331553246E-3</v>
      </c>
      <c r="L48" s="6"/>
      <c r="M48" s="6">
        <v>0</v>
      </c>
      <c r="N48" s="6"/>
      <c r="O48" s="6">
        <v>-8220263307</v>
      </c>
      <c r="P48" s="6"/>
      <c r="Q48" s="6">
        <v>0</v>
      </c>
      <c r="R48" s="6"/>
      <c r="S48" s="6">
        <f t="shared" si="3"/>
        <v>-8220263307</v>
      </c>
      <c r="T48" s="6"/>
      <c r="U48" s="8">
        <f t="shared" si="5"/>
        <v>5.7453808829834819E-3</v>
      </c>
    </row>
    <row r="49" spans="1:21" x14ac:dyDescent="0.55000000000000004">
      <c r="A49" s="1" t="s">
        <v>37</v>
      </c>
      <c r="C49" s="6">
        <v>0</v>
      </c>
      <c r="D49" s="6"/>
      <c r="E49" s="6">
        <v>407560500</v>
      </c>
      <c r="F49" s="6"/>
      <c r="G49" s="6">
        <v>0</v>
      </c>
      <c r="H49" s="6"/>
      <c r="I49" s="6">
        <f t="shared" si="2"/>
        <v>407560500</v>
      </c>
      <c r="J49" s="6"/>
      <c r="K49" s="8">
        <f t="shared" si="4"/>
        <v>-5.3197139255365799E-4</v>
      </c>
      <c r="L49" s="6"/>
      <c r="M49" s="6">
        <v>0</v>
      </c>
      <c r="N49" s="6"/>
      <c r="O49" s="6">
        <v>-7097517000</v>
      </c>
      <c r="P49" s="6"/>
      <c r="Q49" s="6">
        <v>0</v>
      </c>
      <c r="R49" s="6"/>
      <c r="S49" s="6">
        <f t="shared" si="3"/>
        <v>-7097517000</v>
      </c>
      <c r="T49" s="6"/>
      <c r="U49" s="8">
        <f t="shared" si="5"/>
        <v>4.9606608651727307E-3</v>
      </c>
    </row>
    <row r="50" spans="1:21" x14ac:dyDescent="0.55000000000000004">
      <c r="A50" s="1" t="s">
        <v>54</v>
      </c>
      <c r="C50" s="6">
        <v>0</v>
      </c>
      <c r="D50" s="6"/>
      <c r="E50" s="6">
        <v>-10874161531</v>
      </c>
      <c r="F50" s="6"/>
      <c r="G50" s="6">
        <v>0</v>
      </c>
      <c r="H50" s="6"/>
      <c r="I50" s="6">
        <f t="shared" si="2"/>
        <v>-10874161531</v>
      </c>
      <c r="J50" s="6"/>
      <c r="K50" s="8">
        <f t="shared" si="4"/>
        <v>1.4193580713782341E-2</v>
      </c>
      <c r="L50" s="6"/>
      <c r="M50" s="6">
        <v>0</v>
      </c>
      <c r="N50" s="6"/>
      <c r="O50" s="6">
        <v>1902391111</v>
      </c>
      <c r="P50" s="6"/>
      <c r="Q50" s="6">
        <v>0</v>
      </c>
      <c r="R50" s="6"/>
      <c r="S50" s="6">
        <f t="shared" si="3"/>
        <v>1902391111</v>
      </c>
      <c r="T50" s="6"/>
      <c r="U50" s="8">
        <f t="shared" si="5"/>
        <v>-1.3296364256105582E-3</v>
      </c>
    </row>
    <row r="51" spans="1:21" x14ac:dyDescent="0.55000000000000004">
      <c r="A51" s="1" t="s">
        <v>33</v>
      </c>
      <c r="C51" s="6">
        <v>0</v>
      </c>
      <c r="D51" s="6"/>
      <c r="E51" s="6">
        <v>-7978666375</v>
      </c>
      <c r="F51" s="6"/>
      <c r="G51" s="6">
        <v>0</v>
      </c>
      <c r="H51" s="6"/>
      <c r="I51" s="6">
        <f t="shared" si="2"/>
        <v>-7978666375</v>
      </c>
      <c r="J51" s="6"/>
      <c r="K51" s="8">
        <f t="shared" si="4"/>
        <v>1.0414213993333006E-2</v>
      </c>
      <c r="L51" s="6"/>
      <c r="M51" s="6">
        <v>0</v>
      </c>
      <c r="N51" s="6"/>
      <c r="O51" s="6">
        <v>-31816321811</v>
      </c>
      <c r="P51" s="6"/>
      <c r="Q51" s="6">
        <v>0</v>
      </c>
      <c r="R51" s="6"/>
      <c r="S51" s="6">
        <f t="shared" si="3"/>
        <v>-31816321811</v>
      </c>
      <c r="T51" s="6"/>
      <c r="U51" s="8">
        <f t="shared" si="5"/>
        <v>2.2237351806493635E-2</v>
      </c>
    </row>
    <row r="52" spans="1:21" x14ac:dyDescent="0.55000000000000004">
      <c r="A52" s="1" t="s">
        <v>42</v>
      </c>
      <c r="C52" s="6">
        <v>0</v>
      </c>
      <c r="D52" s="6"/>
      <c r="E52" s="6">
        <v>10294708315</v>
      </c>
      <c r="F52" s="6"/>
      <c r="G52" s="6">
        <v>0</v>
      </c>
      <c r="H52" s="6"/>
      <c r="I52" s="6">
        <f t="shared" si="2"/>
        <v>10294708315</v>
      </c>
      <c r="J52" s="6"/>
      <c r="K52" s="8">
        <f t="shared" si="4"/>
        <v>-1.3437245067331776E-2</v>
      </c>
      <c r="L52" s="6"/>
      <c r="M52" s="6">
        <v>0</v>
      </c>
      <c r="N52" s="6"/>
      <c r="O52" s="6">
        <v>-24262252958</v>
      </c>
      <c r="P52" s="6"/>
      <c r="Q52" s="6">
        <v>0</v>
      </c>
      <c r="R52" s="6"/>
      <c r="S52" s="6">
        <f t="shared" si="3"/>
        <v>-24262252958</v>
      </c>
      <c r="T52" s="6"/>
      <c r="U52" s="8">
        <f t="shared" si="5"/>
        <v>1.6957593585147021E-2</v>
      </c>
    </row>
    <row r="53" spans="1:21" x14ac:dyDescent="0.55000000000000004">
      <c r="A53" s="1" t="s">
        <v>41</v>
      </c>
      <c r="C53" s="6">
        <v>0</v>
      </c>
      <c r="D53" s="6"/>
      <c r="E53" s="6">
        <v>-28501950643</v>
      </c>
      <c r="F53" s="6"/>
      <c r="G53" s="6">
        <v>0</v>
      </c>
      <c r="H53" s="6"/>
      <c r="I53" s="6">
        <f t="shared" si="2"/>
        <v>-28501950643</v>
      </c>
      <c r="J53" s="6"/>
      <c r="K53" s="8">
        <f t="shared" si="4"/>
        <v>3.7202384367602696E-2</v>
      </c>
      <c r="L53" s="6"/>
      <c r="M53" s="6">
        <v>0</v>
      </c>
      <c r="N53" s="6"/>
      <c r="O53" s="6">
        <v>-39654887851</v>
      </c>
      <c r="P53" s="6"/>
      <c r="Q53" s="6">
        <v>0</v>
      </c>
      <c r="R53" s="6"/>
      <c r="S53" s="6">
        <f t="shared" si="3"/>
        <v>-39654887851</v>
      </c>
      <c r="T53" s="6"/>
      <c r="U53" s="8">
        <f t="shared" si="5"/>
        <v>2.7715953378522271E-2</v>
      </c>
    </row>
    <row r="54" spans="1:21" x14ac:dyDescent="0.55000000000000004">
      <c r="A54" s="1" t="s">
        <v>40</v>
      </c>
      <c r="C54" s="6">
        <v>0</v>
      </c>
      <c r="D54" s="6"/>
      <c r="E54" s="6">
        <v>-17353919091</v>
      </c>
      <c r="F54" s="6"/>
      <c r="G54" s="6">
        <v>0</v>
      </c>
      <c r="H54" s="6"/>
      <c r="I54" s="6">
        <f t="shared" si="2"/>
        <v>-17353919091</v>
      </c>
      <c r="J54" s="6"/>
      <c r="K54" s="8">
        <f t="shared" si="4"/>
        <v>2.2651332759437634E-2</v>
      </c>
      <c r="L54" s="6"/>
      <c r="M54" s="6">
        <v>0</v>
      </c>
      <c r="N54" s="6"/>
      <c r="O54" s="6">
        <v>-93819625090</v>
      </c>
      <c r="P54" s="6"/>
      <c r="Q54" s="6">
        <v>0</v>
      </c>
      <c r="R54" s="6"/>
      <c r="S54" s="6">
        <f t="shared" si="3"/>
        <v>-93819625090</v>
      </c>
      <c r="T54" s="6"/>
      <c r="U54" s="8">
        <f t="shared" si="5"/>
        <v>6.5573262109712538E-2</v>
      </c>
    </row>
    <row r="55" spans="1:21" x14ac:dyDescent="0.55000000000000004">
      <c r="A55" s="1" t="s">
        <v>43</v>
      </c>
      <c r="C55" s="6">
        <v>0</v>
      </c>
      <c r="D55" s="6"/>
      <c r="E55" s="6">
        <v>-29926653441</v>
      </c>
      <c r="F55" s="6"/>
      <c r="G55" s="6">
        <v>0</v>
      </c>
      <c r="H55" s="6"/>
      <c r="I55" s="6">
        <f t="shared" si="2"/>
        <v>-29926653441</v>
      </c>
      <c r="J55" s="6"/>
      <c r="K55" s="8">
        <f t="shared" si="4"/>
        <v>3.9061988356279602E-2</v>
      </c>
      <c r="L55" s="6"/>
      <c r="M55" s="6">
        <v>0</v>
      </c>
      <c r="N55" s="6"/>
      <c r="O55" s="6">
        <v>-105341008940</v>
      </c>
      <c r="P55" s="6"/>
      <c r="Q55" s="6">
        <v>0</v>
      </c>
      <c r="R55" s="6"/>
      <c r="S55" s="6">
        <f t="shared" si="3"/>
        <v>-105341008940</v>
      </c>
      <c r="T55" s="6"/>
      <c r="U55" s="8">
        <f t="shared" si="5"/>
        <v>7.3625892061472867E-2</v>
      </c>
    </row>
    <row r="56" spans="1:21" x14ac:dyDescent="0.55000000000000004">
      <c r="A56" s="1" t="s">
        <v>44</v>
      </c>
      <c r="C56" s="6">
        <v>0</v>
      </c>
      <c r="D56" s="6"/>
      <c r="E56" s="6">
        <v>-74328441171</v>
      </c>
      <c r="F56" s="6"/>
      <c r="G56" s="6">
        <v>0</v>
      </c>
      <c r="H56" s="6"/>
      <c r="I56" s="6">
        <f t="shared" si="2"/>
        <v>-74328441171</v>
      </c>
      <c r="J56" s="6"/>
      <c r="K56" s="8">
        <f t="shared" si="4"/>
        <v>9.701775406615587E-2</v>
      </c>
      <c r="L56" s="6"/>
      <c r="M56" s="6">
        <v>0</v>
      </c>
      <c r="N56" s="6"/>
      <c r="O56" s="6">
        <v>-38049082980</v>
      </c>
      <c r="P56" s="6"/>
      <c r="Q56" s="6">
        <v>0</v>
      </c>
      <c r="R56" s="6"/>
      <c r="S56" s="6">
        <f t="shared" si="3"/>
        <v>-38049082980</v>
      </c>
      <c r="T56" s="6"/>
      <c r="U56" s="8">
        <f t="shared" si="5"/>
        <v>2.6593609694009302E-2</v>
      </c>
    </row>
    <row r="57" spans="1:21" x14ac:dyDescent="0.55000000000000004">
      <c r="A57" s="1" t="s">
        <v>68</v>
      </c>
      <c r="C57" s="6">
        <v>0</v>
      </c>
      <c r="D57" s="6"/>
      <c r="E57" s="6">
        <v>-11079423195</v>
      </c>
      <c r="F57" s="6"/>
      <c r="G57" s="6">
        <v>0</v>
      </c>
      <c r="H57" s="6"/>
      <c r="I57" s="6">
        <f t="shared" si="2"/>
        <v>-11079423195</v>
      </c>
      <c r="J57" s="6"/>
      <c r="K57" s="8">
        <f t="shared" si="4"/>
        <v>1.4461500036768649E-2</v>
      </c>
      <c r="L57" s="6"/>
      <c r="M57" s="6">
        <v>0</v>
      </c>
      <c r="N57" s="6"/>
      <c r="O57" s="6">
        <v>-11079423195</v>
      </c>
      <c r="P57" s="6"/>
      <c r="Q57" s="6">
        <v>0</v>
      </c>
      <c r="R57" s="6"/>
      <c r="S57" s="6">
        <f t="shared" si="3"/>
        <v>-11079423195</v>
      </c>
      <c r="T57" s="6"/>
      <c r="U57" s="8">
        <f t="shared" si="5"/>
        <v>7.7437308078478033E-3</v>
      </c>
    </row>
    <row r="58" spans="1:21" x14ac:dyDescent="0.55000000000000004">
      <c r="A58" s="1" t="s">
        <v>61</v>
      </c>
      <c r="C58" s="6">
        <v>0</v>
      </c>
      <c r="D58" s="6"/>
      <c r="E58" s="6">
        <v>33997777672</v>
      </c>
      <c r="F58" s="6"/>
      <c r="G58" s="6">
        <v>0</v>
      </c>
      <c r="H58" s="6"/>
      <c r="I58" s="6">
        <f t="shared" si="2"/>
        <v>33997777672</v>
      </c>
      <c r="J58" s="6"/>
      <c r="K58" s="8">
        <f t="shared" si="4"/>
        <v>-4.4375853724547651E-2</v>
      </c>
      <c r="L58" s="6"/>
      <c r="M58" s="6">
        <v>0</v>
      </c>
      <c r="N58" s="6"/>
      <c r="O58" s="6">
        <v>86794182403</v>
      </c>
      <c r="P58" s="6"/>
      <c r="Q58" s="6">
        <v>0</v>
      </c>
      <c r="R58" s="6"/>
      <c r="S58" s="6">
        <f t="shared" si="3"/>
        <v>86794182403</v>
      </c>
      <c r="T58" s="6"/>
      <c r="U58" s="8">
        <f t="shared" si="5"/>
        <v>-6.0662976076172243E-2</v>
      </c>
    </row>
    <row r="59" spans="1:21" x14ac:dyDescent="0.55000000000000004">
      <c r="A59" s="1" t="s">
        <v>26</v>
      </c>
      <c r="C59" s="6">
        <v>0</v>
      </c>
      <c r="D59" s="6"/>
      <c r="E59" s="6">
        <v>-20931026127</v>
      </c>
      <c r="F59" s="6"/>
      <c r="G59" s="6">
        <v>0</v>
      </c>
      <c r="H59" s="6"/>
      <c r="I59" s="6">
        <f t="shared" si="2"/>
        <v>-20931026127</v>
      </c>
      <c r="J59" s="6"/>
      <c r="K59" s="8">
        <f t="shared" si="4"/>
        <v>2.7320378487015275E-2</v>
      </c>
      <c r="L59" s="6"/>
      <c r="M59" s="6">
        <v>0</v>
      </c>
      <c r="N59" s="6"/>
      <c r="O59" s="6">
        <v>-65871170462</v>
      </c>
      <c r="P59" s="6"/>
      <c r="Q59" s="6">
        <v>0</v>
      </c>
      <c r="R59" s="6"/>
      <c r="S59" s="6">
        <f t="shared" si="3"/>
        <v>-65871170462</v>
      </c>
      <c r="T59" s="6"/>
      <c r="U59" s="8">
        <f t="shared" si="5"/>
        <v>4.6039275066754377E-2</v>
      </c>
    </row>
    <row r="60" spans="1:21" x14ac:dyDescent="0.55000000000000004">
      <c r="A60" s="1" t="s">
        <v>63</v>
      </c>
      <c r="C60" s="6">
        <v>0</v>
      </c>
      <c r="D60" s="6"/>
      <c r="E60" s="6">
        <v>-44547037728</v>
      </c>
      <c r="F60" s="6"/>
      <c r="G60" s="6">
        <v>0</v>
      </c>
      <c r="H60" s="6"/>
      <c r="I60" s="6">
        <f t="shared" si="2"/>
        <v>-44547037728</v>
      </c>
      <c r="J60" s="6"/>
      <c r="K60" s="8">
        <f t="shared" si="4"/>
        <v>5.8145354356726187E-2</v>
      </c>
      <c r="L60" s="6"/>
      <c r="M60" s="6">
        <v>0</v>
      </c>
      <c r="N60" s="6"/>
      <c r="O60" s="6">
        <v>-79093720049</v>
      </c>
      <c r="P60" s="6"/>
      <c r="Q60" s="6">
        <v>0</v>
      </c>
      <c r="R60" s="6"/>
      <c r="S60" s="6">
        <f t="shared" si="3"/>
        <v>-79093720049</v>
      </c>
      <c r="T60" s="6"/>
      <c r="U60" s="8">
        <f t="shared" si="5"/>
        <v>5.5280899183193517E-2</v>
      </c>
    </row>
    <row r="61" spans="1:21" x14ac:dyDescent="0.55000000000000004">
      <c r="A61" s="1" t="s">
        <v>22</v>
      </c>
      <c r="C61" s="6">
        <v>0</v>
      </c>
      <c r="D61" s="6"/>
      <c r="E61" s="6">
        <v>-39505813840</v>
      </c>
      <c r="F61" s="6"/>
      <c r="G61" s="6">
        <v>0</v>
      </c>
      <c r="H61" s="6"/>
      <c r="I61" s="6">
        <f t="shared" si="2"/>
        <v>-39505813840</v>
      </c>
      <c r="J61" s="6"/>
      <c r="K61" s="8">
        <f t="shared" si="4"/>
        <v>5.1565259151537937E-2</v>
      </c>
      <c r="L61" s="6"/>
      <c r="M61" s="6">
        <v>0</v>
      </c>
      <c r="N61" s="6"/>
      <c r="O61" s="6">
        <v>-48662790558</v>
      </c>
      <c r="P61" s="6"/>
      <c r="Q61" s="6">
        <v>0</v>
      </c>
      <c r="R61" s="6"/>
      <c r="S61" s="6">
        <f t="shared" si="3"/>
        <v>-48662790558</v>
      </c>
      <c r="T61" s="6"/>
      <c r="U61" s="8">
        <f t="shared" si="5"/>
        <v>3.4011838324750424E-2</v>
      </c>
    </row>
    <row r="62" spans="1:21" x14ac:dyDescent="0.55000000000000004">
      <c r="A62" s="1" t="s">
        <v>55</v>
      </c>
      <c r="C62" s="6">
        <v>0</v>
      </c>
      <c r="D62" s="6"/>
      <c r="E62" s="6">
        <v>4190028386</v>
      </c>
      <c r="F62" s="6"/>
      <c r="G62" s="6">
        <v>0</v>
      </c>
      <c r="H62" s="6"/>
      <c r="I62" s="6">
        <f t="shared" si="2"/>
        <v>4190028386</v>
      </c>
      <c r="J62" s="6"/>
      <c r="K62" s="8">
        <f t="shared" si="4"/>
        <v>-5.4690659063863552E-3</v>
      </c>
      <c r="L62" s="6"/>
      <c r="M62" s="6">
        <v>0</v>
      </c>
      <c r="N62" s="6"/>
      <c r="O62" s="6">
        <v>-6966243511</v>
      </c>
      <c r="P62" s="6"/>
      <c r="Q62" s="6">
        <v>0</v>
      </c>
      <c r="R62" s="6"/>
      <c r="S62" s="6">
        <f t="shared" si="3"/>
        <v>-6966243511</v>
      </c>
      <c r="T62" s="6"/>
      <c r="U62" s="8">
        <f t="shared" si="5"/>
        <v>4.8689100092724228E-3</v>
      </c>
    </row>
    <row r="63" spans="1:21" x14ac:dyDescent="0.55000000000000004">
      <c r="A63" s="1" t="s">
        <v>56</v>
      </c>
      <c r="C63" s="6">
        <v>0</v>
      </c>
      <c r="D63" s="6"/>
      <c r="E63" s="6">
        <v>225830277</v>
      </c>
      <c r="F63" s="6"/>
      <c r="G63" s="6">
        <v>0</v>
      </c>
      <c r="H63" s="6"/>
      <c r="I63" s="6">
        <f t="shared" si="2"/>
        <v>225830277</v>
      </c>
      <c r="J63" s="6"/>
      <c r="K63" s="8">
        <f t="shared" si="4"/>
        <v>-2.9476665902723233E-4</v>
      </c>
      <c r="L63" s="6"/>
      <c r="M63" s="6">
        <v>0</v>
      </c>
      <c r="N63" s="6"/>
      <c r="O63" s="6">
        <v>-2520636963</v>
      </c>
      <c r="P63" s="6"/>
      <c r="Q63" s="6">
        <v>0</v>
      </c>
      <c r="R63" s="6"/>
      <c r="S63" s="6">
        <f t="shared" si="3"/>
        <v>-2520636963</v>
      </c>
      <c r="T63" s="6"/>
      <c r="U63" s="8">
        <f t="shared" si="5"/>
        <v>1.7617464160581712E-3</v>
      </c>
    </row>
    <row r="64" spans="1:21" x14ac:dyDescent="0.55000000000000004">
      <c r="A64" s="1" t="s">
        <v>16</v>
      </c>
      <c r="C64" s="6">
        <v>0</v>
      </c>
      <c r="D64" s="6"/>
      <c r="E64" s="6">
        <v>1573561169</v>
      </c>
      <c r="F64" s="6"/>
      <c r="G64" s="6">
        <v>0</v>
      </c>
      <c r="H64" s="6"/>
      <c r="I64" s="6">
        <f t="shared" si="2"/>
        <v>1573561169</v>
      </c>
      <c r="J64" s="6"/>
      <c r="K64" s="8">
        <f t="shared" si="4"/>
        <v>-2.0539024913878846E-3</v>
      </c>
      <c r="L64" s="6"/>
      <c r="M64" s="6">
        <v>0</v>
      </c>
      <c r="N64" s="6"/>
      <c r="O64" s="6">
        <v>-127773166970</v>
      </c>
      <c r="P64" s="6"/>
      <c r="Q64" s="6">
        <v>0</v>
      </c>
      <c r="R64" s="6"/>
      <c r="S64" s="6">
        <f t="shared" si="3"/>
        <v>-127773166970</v>
      </c>
      <c r="T64" s="6"/>
      <c r="U64" s="8">
        <f t="shared" si="5"/>
        <v>8.9304379124031677E-2</v>
      </c>
    </row>
    <row r="65" spans="1:21" x14ac:dyDescent="0.55000000000000004">
      <c r="A65" s="1" t="s">
        <v>48</v>
      </c>
      <c r="C65" s="6">
        <v>0</v>
      </c>
      <c r="D65" s="6"/>
      <c r="E65" s="6">
        <v>2190263209</v>
      </c>
      <c r="F65" s="6"/>
      <c r="G65" s="6">
        <v>0</v>
      </c>
      <c r="H65" s="6"/>
      <c r="I65" s="6">
        <f t="shared" si="2"/>
        <v>2190263209</v>
      </c>
      <c r="J65" s="6"/>
      <c r="K65" s="8">
        <f t="shared" si="4"/>
        <v>-2.8588574441114232E-3</v>
      </c>
      <c r="L65" s="6"/>
      <c r="M65" s="6">
        <v>0</v>
      </c>
      <c r="N65" s="6"/>
      <c r="O65" s="6">
        <v>-28080388845</v>
      </c>
      <c r="P65" s="6"/>
      <c r="Q65" s="6">
        <v>0</v>
      </c>
      <c r="R65" s="6"/>
      <c r="S65" s="6">
        <f t="shared" si="3"/>
        <v>-28080388845</v>
      </c>
      <c r="T65" s="6"/>
      <c r="U65" s="8">
        <f t="shared" si="5"/>
        <v>1.9626199700856564E-2</v>
      </c>
    </row>
    <row r="66" spans="1:21" x14ac:dyDescent="0.55000000000000004">
      <c r="A66" s="1" t="s">
        <v>49</v>
      </c>
      <c r="C66" s="6">
        <v>0</v>
      </c>
      <c r="D66" s="6"/>
      <c r="E66" s="6">
        <v>-2903319091</v>
      </c>
      <c r="F66" s="6"/>
      <c r="G66" s="6">
        <v>0</v>
      </c>
      <c r="H66" s="6"/>
      <c r="I66" s="6">
        <f t="shared" si="2"/>
        <v>-2903319091</v>
      </c>
      <c r="J66" s="6"/>
      <c r="K66" s="8">
        <f t="shared" si="4"/>
        <v>3.7895789701575364E-3</v>
      </c>
      <c r="L66" s="6"/>
      <c r="M66" s="6">
        <v>0</v>
      </c>
      <c r="N66" s="6"/>
      <c r="O66" s="6">
        <v>-1823526791</v>
      </c>
      <c r="P66" s="6"/>
      <c r="Q66" s="6">
        <v>0</v>
      </c>
      <c r="R66" s="6"/>
      <c r="S66" s="6">
        <f t="shared" si="3"/>
        <v>-1823526791</v>
      </c>
      <c r="T66" s="6"/>
      <c r="U66" s="8">
        <f t="shared" si="5"/>
        <v>1.2745158607873307E-3</v>
      </c>
    </row>
    <row r="67" spans="1:21" x14ac:dyDescent="0.55000000000000004">
      <c r="A67" s="1" t="s">
        <v>67</v>
      </c>
      <c r="C67" s="6">
        <v>0</v>
      </c>
      <c r="D67" s="6"/>
      <c r="E67" s="6">
        <v>45148953</v>
      </c>
      <c r="F67" s="6"/>
      <c r="G67" s="6">
        <v>0</v>
      </c>
      <c r="H67" s="6"/>
      <c r="I67" s="6">
        <f t="shared" si="2"/>
        <v>45148953</v>
      </c>
      <c r="J67" s="6"/>
      <c r="K67" s="8">
        <f t="shared" si="4"/>
        <v>-5.8931008769862775E-5</v>
      </c>
      <c r="L67" s="6"/>
      <c r="M67" s="6">
        <v>0</v>
      </c>
      <c r="N67" s="6"/>
      <c r="O67" s="6">
        <v>7901067</v>
      </c>
      <c r="P67" s="6"/>
      <c r="Q67" s="6">
        <v>0</v>
      </c>
      <c r="R67" s="6"/>
      <c r="S67" s="6">
        <f t="shared" si="3"/>
        <v>7901067</v>
      </c>
      <c r="T67" s="6"/>
      <c r="U67" s="8">
        <f t="shared" si="5"/>
        <v>-5.5222853090746681E-6</v>
      </c>
    </row>
    <row r="68" spans="1:21" x14ac:dyDescent="0.55000000000000004">
      <c r="A68" s="1" t="s">
        <v>58</v>
      </c>
      <c r="C68" s="6">
        <v>0</v>
      </c>
      <c r="D68" s="6"/>
      <c r="E68" s="6">
        <v>-55482262689</v>
      </c>
      <c r="F68" s="6"/>
      <c r="G68" s="6">
        <v>0</v>
      </c>
      <c r="H68" s="6"/>
      <c r="I68" s="6">
        <f t="shared" si="2"/>
        <v>-55482262689</v>
      </c>
      <c r="J68" s="6"/>
      <c r="K68" s="8">
        <f t="shared" si="4"/>
        <v>7.2418638569476668E-2</v>
      </c>
      <c r="L68" s="6"/>
      <c r="M68" s="6">
        <v>0</v>
      </c>
      <c r="N68" s="6"/>
      <c r="O68" s="6">
        <v>-85893315125</v>
      </c>
      <c r="P68" s="6"/>
      <c r="Q68" s="6">
        <v>0</v>
      </c>
      <c r="R68" s="6"/>
      <c r="S68" s="6">
        <f t="shared" si="3"/>
        <v>-85893315125</v>
      </c>
      <c r="T68" s="6"/>
      <c r="U68" s="8">
        <f t="shared" si="5"/>
        <v>6.0033333758909839E-2</v>
      </c>
    </row>
    <row r="69" spans="1:21" x14ac:dyDescent="0.55000000000000004">
      <c r="A69" s="1" t="s">
        <v>15</v>
      </c>
      <c r="C69" s="6">
        <v>0</v>
      </c>
      <c r="D69" s="6"/>
      <c r="E69" s="6">
        <v>-14624636159</v>
      </c>
      <c r="F69" s="6"/>
      <c r="G69" s="6">
        <v>0</v>
      </c>
      <c r="H69" s="6"/>
      <c r="I69" s="6">
        <f t="shared" si="2"/>
        <v>-14624636159</v>
      </c>
      <c r="J69" s="6"/>
      <c r="K69" s="8">
        <f t="shared" si="4"/>
        <v>1.9088915788192943E-2</v>
      </c>
      <c r="L69" s="6"/>
      <c r="M69" s="6">
        <v>0</v>
      </c>
      <c r="N69" s="6"/>
      <c r="O69" s="6">
        <v>-115993437771</v>
      </c>
      <c r="P69" s="6"/>
      <c r="Q69" s="6">
        <v>0</v>
      </c>
      <c r="R69" s="6"/>
      <c r="S69" s="6">
        <f t="shared" si="3"/>
        <v>-115993437771</v>
      </c>
      <c r="T69" s="6"/>
      <c r="U69" s="8">
        <f t="shared" si="5"/>
        <v>8.1071184101066354E-2</v>
      </c>
    </row>
    <row r="70" spans="1:21" x14ac:dyDescent="0.55000000000000004">
      <c r="A70" s="1" t="s">
        <v>198</v>
      </c>
      <c r="C70" s="15">
        <v>1182</v>
      </c>
      <c r="D70" s="6"/>
      <c r="E70" s="6">
        <v>0</v>
      </c>
      <c r="F70" s="6"/>
      <c r="G70" s="6">
        <v>0</v>
      </c>
      <c r="H70" s="6"/>
      <c r="I70" s="6">
        <f t="shared" si="2"/>
        <v>1182</v>
      </c>
      <c r="J70" s="6"/>
      <c r="K70" s="8">
        <f t="shared" si="4"/>
        <v>-1.542814345350994E-9</v>
      </c>
      <c r="L70" s="6"/>
      <c r="M70" s="15">
        <v>1182</v>
      </c>
      <c r="N70" s="6"/>
      <c r="O70" s="6">
        <v>0</v>
      </c>
      <c r="P70" s="6"/>
      <c r="Q70" s="6">
        <v>0</v>
      </c>
      <c r="R70" s="6"/>
      <c r="S70" s="6">
        <f t="shared" si="3"/>
        <v>1182</v>
      </c>
      <c r="T70" s="6"/>
      <c r="U70" s="8">
        <f t="shared" si="5"/>
        <v>-8.2613414559403911E-10</v>
      </c>
    </row>
    <row r="71" spans="1:21" x14ac:dyDescent="0.55000000000000004">
      <c r="A71" s="1" t="s">
        <v>200</v>
      </c>
      <c r="C71" s="15">
        <v>650</v>
      </c>
      <c r="D71" s="6"/>
      <c r="E71" s="6">
        <v>0</v>
      </c>
      <c r="F71" s="6"/>
      <c r="G71" s="6">
        <v>0</v>
      </c>
      <c r="H71" s="6"/>
      <c r="I71" s="6">
        <f t="shared" si="2"/>
        <v>650</v>
      </c>
      <c r="J71" s="6"/>
      <c r="K71" s="8">
        <f t="shared" ref="K71:K75" si="6">I71/$I$76</f>
        <v>-8.4841736419470907E-10</v>
      </c>
      <c r="L71" s="6"/>
      <c r="M71" s="15">
        <v>650</v>
      </c>
      <c r="N71" s="6"/>
      <c r="O71" s="6">
        <v>0</v>
      </c>
      <c r="P71" s="6"/>
      <c r="Q71" s="6">
        <v>0</v>
      </c>
      <c r="R71" s="6"/>
      <c r="S71" s="6">
        <f t="shared" si="3"/>
        <v>650</v>
      </c>
      <c r="T71" s="6"/>
      <c r="U71" s="8">
        <f t="shared" ref="U71:U75" si="7">S71/$S$76</f>
        <v>-4.5430388717100289E-10</v>
      </c>
    </row>
    <row r="72" spans="1:21" x14ac:dyDescent="0.55000000000000004">
      <c r="A72" s="1" t="s">
        <v>17</v>
      </c>
      <c r="C72" s="15">
        <v>14894</v>
      </c>
      <c r="D72" s="6"/>
      <c r="E72" s="6">
        <v>0</v>
      </c>
      <c r="F72" s="6"/>
      <c r="G72" s="6">
        <v>0</v>
      </c>
      <c r="H72" s="6"/>
      <c r="I72" s="6">
        <f t="shared" si="2"/>
        <v>14894</v>
      </c>
      <c r="J72" s="6"/>
      <c r="K72" s="8">
        <f>I72/$I$76</f>
        <v>-1.9440504957409224E-8</v>
      </c>
      <c r="L72" s="6"/>
      <c r="M72" s="15">
        <v>14894</v>
      </c>
      <c r="N72" s="6"/>
      <c r="O72" s="6">
        <v>0</v>
      </c>
      <c r="P72" s="6"/>
      <c r="Q72" s="6">
        <v>0</v>
      </c>
      <c r="R72" s="6"/>
      <c r="S72" s="6">
        <f t="shared" si="3"/>
        <v>14894</v>
      </c>
      <c r="T72" s="6"/>
      <c r="U72" s="8">
        <f t="shared" si="7"/>
        <v>-1.0409849377730642E-8</v>
      </c>
    </row>
    <row r="73" spans="1:21" x14ac:dyDescent="0.55000000000000004">
      <c r="A73" s="1" t="s">
        <v>23</v>
      </c>
      <c r="C73" s="15">
        <v>3089</v>
      </c>
      <c r="D73" s="6"/>
      <c r="E73" s="6">
        <v>0</v>
      </c>
      <c r="F73" s="6"/>
      <c r="G73" s="6">
        <v>0</v>
      </c>
      <c r="H73" s="6"/>
      <c r="I73" s="6">
        <f t="shared" ref="I73:I75" si="8">C73+E73+G73</f>
        <v>3089</v>
      </c>
      <c r="J73" s="6"/>
      <c r="K73" s="8">
        <f t="shared" si="6"/>
        <v>-4.0319403661499323E-9</v>
      </c>
      <c r="L73" s="6"/>
      <c r="M73" s="15">
        <v>3089</v>
      </c>
      <c r="N73" s="6"/>
      <c r="O73" s="6">
        <v>0</v>
      </c>
      <c r="P73" s="6"/>
      <c r="Q73" s="6">
        <v>0</v>
      </c>
      <c r="R73" s="6"/>
      <c r="S73" s="6">
        <f t="shared" ref="S73:S75" si="9">M73+O73+Q73</f>
        <v>3089</v>
      </c>
      <c r="T73" s="6"/>
      <c r="U73" s="8">
        <f t="shared" si="7"/>
        <v>-2.1589918576480429E-9</v>
      </c>
    </row>
    <row r="74" spans="1:21" x14ac:dyDescent="0.55000000000000004">
      <c r="A74" s="1" t="s">
        <v>204</v>
      </c>
      <c r="C74" s="15">
        <v>4473</v>
      </c>
      <c r="E74" s="6">
        <v>0</v>
      </c>
      <c r="F74" s="6"/>
      <c r="G74" s="6">
        <v>0</v>
      </c>
      <c r="I74" s="6">
        <f t="shared" si="8"/>
        <v>4473</v>
      </c>
      <c r="K74" s="8">
        <f t="shared" si="6"/>
        <v>-5.8384167231429745E-9</v>
      </c>
      <c r="M74" s="15">
        <v>4473</v>
      </c>
      <c r="O74" s="6">
        <v>0</v>
      </c>
      <c r="P74" s="6"/>
      <c r="Q74" s="6">
        <v>0</v>
      </c>
      <c r="S74" s="6">
        <f t="shared" si="9"/>
        <v>4473</v>
      </c>
      <c r="U74" s="8">
        <f t="shared" si="7"/>
        <v>-3.126309672793686E-9</v>
      </c>
    </row>
    <row r="75" spans="1:21" x14ac:dyDescent="0.55000000000000004">
      <c r="A75" s="1" t="s">
        <v>23</v>
      </c>
      <c r="C75" s="15">
        <v>6830</v>
      </c>
      <c r="E75" s="6">
        <v>0</v>
      </c>
      <c r="F75" s="6"/>
      <c r="G75" s="6">
        <v>0</v>
      </c>
      <c r="I75" s="6">
        <f t="shared" si="8"/>
        <v>6830</v>
      </c>
      <c r="K75" s="8">
        <f t="shared" si="6"/>
        <v>-8.9149086114613266E-9</v>
      </c>
      <c r="M75" s="15">
        <v>6830</v>
      </c>
      <c r="O75" s="6">
        <v>0</v>
      </c>
      <c r="P75" s="6"/>
      <c r="Q75" s="6">
        <v>0</v>
      </c>
      <c r="S75" s="6">
        <f t="shared" si="9"/>
        <v>6830</v>
      </c>
      <c r="U75" s="8">
        <f t="shared" si="7"/>
        <v>-4.7736854605814607E-9</v>
      </c>
    </row>
    <row r="76" spans="1:21" ht="24.75" thickBot="1" x14ac:dyDescent="0.6">
      <c r="C76" s="7">
        <f>SUM(C8:C75)</f>
        <v>188665834335</v>
      </c>
      <c r="D76" s="6"/>
      <c r="E76" s="7">
        <f>SUM(E8:E75)</f>
        <v>-1062555621759</v>
      </c>
      <c r="F76" s="6"/>
      <c r="G76" s="7">
        <f>SUM(G8:G75)</f>
        <v>107757424472</v>
      </c>
      <c r="H76" s="6"/>
      <c r="I76" s="7">
        <f>SUM(I8:I75)</f>
        <v>-766132362952</v>
      </c>
      <c r="J76" s="6"/>
      <c r="K76" s="9">
        <f>SUM(K8:K75)</f>
        <v>1.0000000000000002</v>
      </c>
      <c r="L76" s="6"/>
      <c r="M76" s="7">
        <f>SUM(M8:M75)</f>
        <v>203496757793</v>
      </c>
      <c r="N76" s="6"/>
      <c r="O76" s="7">
        <f>SUM(O8:O75)</f>
        <v>-1446550435403</v>
      </c>
      <c r="P76" s="6"/>
      <c r="Q76" s="7">
        <f>SUM(Q8:Q75)</f>
        <v>-187706697450</v>
      </c>
      <c r="R76" s="6"/>
      <c r="S76" s="7">
        <f>SUM(S8:S75)</f>
        <v>-1430760375060</v>
      </c>
      <c r="T76" s="6"/>
      <c r="U76" s="9">
        <f>SUM(U8:U75)</f>
        <v>1.0000000000000002</v>
      </c>
    </row>
    <row r="77" spans="1:21" ht="24.75" thickTop="1" x14ac:dyDescent="0.55000000000000004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rightToLeft="1" topLeftCell="A19" workbookViewId="0">
      <selection activeCell="K28" sqref="K28:O28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22" t="s">
        <v>147</v>
      </c>
      <c r="C6" s="23" t="s">
        <v>145</v>
      </c>
      <c r="D6" s="23" t="s">
        <v>145</v>
      </c>
      <c r="E6" s="23" t="s">
        <v>145</v>
      </c>
      <c r="F6" s="23" t="s">
        <v>145</v>
      </c>
      <c r="G6" s="23" t="s">
        <v>145</v>
      </c>
      <c r="H6" s="23" t="s">
        <v>145</v>
      </c>
      <c r="I6" s="23" t="s">
        <v>145</v>
      </c>
      <c r="K6" s="23" t="s">
        <v>146</v>
      </c>
      <c r="L6" s="23" t="s">
        <v>146</v>
      </c>
      <c r="M6" s="23" t="s">
        <v>146</v>
      </c>
      <c r="N6" s="23" t="s">
        <v>146</v>
      </c>
      <c r="O6" s="23" t="s">
        <v>146</v>
      </c>
      <c r="P6" s="23" t="s">
        <v>146</v>
      </c>
      <c r="Q6" s="23" t="s">
        <v>146</v>
      </c>
    </row>
    <row r="7" spans="1:17" ht="24.75" x14ac:dyDescent="0.55000000000000004">
      <c r="A7" s="23" t="s">
        <v>147</v>
      </c>
      <c r="C7" s="23" t="s">
        <v>185</v>
      </c>
      <c r="E7" s="23" t="s">
        <v>182</v>
      </c>
      <c r="G7" s="23" t="s">
        <v>183</v>
      </c>
      <c r="I7" s="23" t="s">
        <v>186</v>
      </c>
      <c r="K7" s="23" t="s">
        <v>185</v>
      </c>
      <c r="M7" s="23" t="s">
        <v>182</v>
      </c>
      <c r="O7" s="23" t="s">
        <v>183</v>
      </c>
      <c r="Q7" s="23" t="s">
        <v>186</v>
      </c>
    </row>
    <row r="8" spans="1:17" x14ac:dyDescent="0.55000000000000004">
      <c r="A8" s="1" t="s">
        <v>88</v>
      </c>
      <c r="C8" s="6">
        <v>0</v>
      </c>
      <c r="D8" s="6"/>
      <c r="E8" s="6">
        <v>-919673279</v>
      </c>
      <c r="F8" s="6"/>
      <c r="G8" s="6">
        <v>1123122055</v>
      </c>
      <c r="H8" s="6"/>
      <c r="I8" s="6">
        <f>C8+E8+G8</f>
        <v>203448776</v>
      </c>
      <c r="J8" s="6"/>
      <c r="K8" s="6">
        <v>0</v>
      </c>
      <c r="L8" s="6"/>
      <c r="M8" s="6">
        <v>0</v>
      </c>
      <c r="N8" s="6"/>
      <c r="O8" s="6">
        <v>1123122055</v>
      </c>
      <c r="P8" s="6"/>
      <c r="Q8" s="6">
        <f>K8+M8+O8</f>
        <v>1123122055</v>
      </c>
    </row>
    <row r="9" spans="1:17" x14ac:dyDescent="0.55000000000000004">
      <c r="A9" s="1" t="s">
        <v>84</v>
      </c>
      <c r="C9" s="6">
        <v>0</v>
      </c>
      <c r="D9" s="6"/>
      <c r="E9" s="6">
        <v>-5401296586</v>
      </c>
      <c r="F9" s="6"/>
      <c r="G9" s="6">
        <v>5828327032</v>
      </c>
      <c r="H9" s="6"/>
      <c r="I9" s="6">
        <f t="shared" ref="I9:I26" si="0">C9+E9+G9</f>
        <v>427030446</v>
      </c>
      <c r="J9" s="6"/>
      <c r="K9" s="6">
        <v>0</v>
      </c>
      <c r="L9" s="6"/>
      <c r="M9" s="6">
        <v>0</v>
      </c>
      <c r="N9" s="6"/>
      <c r="O9" s="6">
        <v>5828327032</v>
      </c>
      <c r="P9" s="6"/>
      <c r="Q9" s="6">
        <f t="shared" ref="Q9:Q27" si="1">K9+M9+O9</f>
        <v>5828327032</v>
      </c>
    </row>
    <row r="10" spans="1:17" x14ac:dyDescent="0.55000000000000004">
      <c r="A10" s="1" t="s">
        <v>176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2178589754</v>
      </c>
      <c r="P10" s="6"/>
      <c r="Q10" s="6">
        <f t="shared" si="1"/>
        <v>2178589754</v>
      </c>
    </row>
    <row r="11" spans="1:17" x14ac:dyDescent="0.55000000000000004">
      <c r="A11" s="1" t="s">
        <v>177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4826326634</v>
      </c>
      <c r="P11" s="6"/>
      <c r="Q11" s="6">
        <f t="shared" si="1"/>
        <v>4826326634</v>
      </c>
    </row>
    <row r="12" spans="1:17" x14ac:dyDescent="0.55000000000000004">
      <c r="A12" s="1" t="s">
        <v>178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2806923230</v>
      </c>
      <c r="P12" s="6"/>
      <c r="Q12" s="6">
        <f t="shared" si="1"/>
        <v>2806923230</v>
      </c>
    </row>
    <row r="13" spans="1:17" x14ac:dyDescent="0.55000000000000004">
      <c r="A13" s="1" t="s">
        <v>179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693994860</v>
      </c>
      <c r="P13" s="6"/>
      <c r="Q13" s="6">
        <f t="shared" si="1"/>
        <v>693994860</v>
      </c>
    </row>
    <row r="14" spans="1:17" x14ac:dyDescent="0.55000000000000004">
      <c r="A14" s="1" t="s">
        <v>180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1084168970</v>
      </c>
      <c r="P14" s="6"/>
      <c r="Q14" s="6">
        <f t="shared" si="1"/>
        <v>1084168970</v>
      </c>
    </row>
    <row r="15" spans="1:17" x14ac:dyDescent="0.55000000000000004">
      <c r="A15" s="1" t="s">
        <v>153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5964657534</v>
      </c>
      <c r="L15" s="6"/>
      <c r="M15" s="6">
        <v>0</v>
      </c>
      <c r="N15" s="6"/>
      <c r="O15" s="6">
        <v>4035525000</v>
      </c>
      <c r="P15" s="6"/>
      <c r="Q15" s="6">
        <f t="shared" si="1"/>
        <v>10000182534</v>
      </c>
    </row>
    <row r="16" spans="1:17" x14ac:dyDescent="0.55000000000000004">
      <c r="A16" s="1" t="s">
        <v>121</v>
      </c>
      <c r="C16" s="6">
        <v>2514410964</v>
      </c>
      <c r="D16" s="6"/>
      <c r="E16" s="6">
        <v>15103861929</v>
      </c>
      <c r="F16" s="6"/>
      <c r="G16" s="6">
        <v>0</v>
      </c>
      <c r="H16" s="6"/>
      <c r="I16" s="6">
        <f t="shared" si="0"/>
        <v>17618272893</v>
      </c>
      <c r="J16" s="6"/>
      <c r="K16" s="6">
        <v>10542138386</v>
      </c>
      <c r="L16" s="6"/>
      <c r="M16" s="6">
        <v>12777683625</v>
      </c>
      <c r="N16" s="6"/>
      <c r="O16" s="6">
        <v>0</v>
      </c>
      <c r="P16" s="6"/>
      <c r="Q16" s="6">
        <f t="shared" si="1"/>
        <v>23319822011</v>
      </c>
    </row>
    <row r="17" spans="1:17" x14ac:dyDescent="0.55000000000000004">
      <c r="A17" s="1" t="s">
        <v>124</v>
      </c>
      <c r="C17" s="6">
        <v>4375726028</v>
      </c>
      <c r="D17" s="6"/>
      <c r="E17" s="6">
        <v>-110625000</v>
      </c>
      <c r="F17" s="6"/>
      <c r="G17" s="6">
        <v>0</v>
      </c>
      <c r="H17" s="6"/>
      <c r="I17" s="6">
        <f t="shared" si="0"/>
        <v>4265101028</v>
      </c>
      <c r="J17" s="6"/>
      <c r="K17" s="6">
        <v>4375726028</v>
      </c>
      <c r="L17" s="6"/>
      <c r="M17" s="6">
        <v>-110625000</v>
      </c>
      <c r="N17" s="6"/>
      <c r="O17" s="6">
        <v>0</v>
      </c>
      <c r="P17" s="6"/>
      <c r="Q17" s="6">
        <f t="shared" si="1"/>
        <v>4265101028</v>
      </c>
    </row>
    <row r="18" spans="1:17" x14ac:dyDescent="0.55000000000000004">
      <c r="A18" s="1" t="s">
        <v>97</v>
      </c>
      <c r="C18" s="6">
        <v>0</v>
      </c>
      <c r="D18" s="6"/>
      <c r="E18" s="6">
        <v>846865182</v>
      </c>
      <c r="F18" s="6"/>
      <c r="G18" s="6">
        <v>0</v>
      </c>
      <c r="H18" s="6"/>
      <c r="I18" s="6">
        <f t="shared" si="0"/>
        <v>846865182</v>
      </c>
      <c r="J18" s="6"/>
      <c r="K18" s="6">
        <v>0</v>
      </c>
      <c r="L18" s="6"/>
      <c r="M18" s="6">
        <v>1949072202</v>
      </c>
      <c r="N18" s="6"/>
      <c r="O18" s="6">
        <v>0</v>
      </c>
      <c r="P18" s="6"/>
      <c r="Q18" s="6">
        <f t="shared" si="1"/>
        <v>1949072202</v>
      </c>
    </row>
    <row r="19" spans="1:17" x14ac:dyDescent="0.55000000000000004">
      <c r="A19" s="1" t="s">
        <v>100</v>
      </c>
      <c r="C19" s="6">
        <v>0</v>
      </c>
      <c r="D19" s="6"/>
      <c r="E19" s="6">
        <v>173229589</v>
      </c>
      <c r="F19" s="6"/>
      <c r="G19" s="6">
        <v>0</v>
      </c>
      <c r="H19" s="6"/>
      <c r="I19" s="6">
        <f t="shared" si="0"/>
        <v>173229589</v>
      </c>
      <c r="J19" s="6"/>
      <c r="K19" s="6">
        <v>0</v>
      </c>
      <c r="L19" s="6"/>
      <c r="M19" s="6">
        <v>423248331</v>
      </c>
      <c r="N19" s="6"/>
      <c r="O19" s="6">
        <v>0</v>
      </c>
      <c r="P19" s="6"/>
      <c r="Q19" s="6">
        <f t="shared" si="1"/>
        <v>423248331</v>
      </c>
    </row>
    <row r="20" spans="1:17" x14ac:dyDescent="0.55000000000000004">
      <c r="A20" s="1" t="s">
        <v>94</v>
      </c>
      <c r="C20" s="6">
        <v>0</v>
      </c>
      <c r="D20" s="6"/>
      <c r="E20" s="6">
        <v>1844667609</v>
      </c>
      <c r="F20" s="6"/>
      <c r="G20" s="6">
        <v>0</v>
      </c>
      <c r="H20" s="6"/>
      <c r="I20" s="6">
        <f t="shared" si="0"/>
        <v>1844667609</v>
      </c>
      <c r="J20" s="6"/>
      <c r="K20" s="6">
        <v>0</v>
      </c>
      <c r="L20" s="6"/>
      <c r="M20" s="6">
        <v>5128555780</v>
      </c>
      <c r="N20" s="6"/>
      <c r="O20" s="6">
        <v>0</v>
      </c>
      <c r="P20" s="6"/>
      <c r="Q20" s="6">
        <f t="shared" si="1"/>
        <v>5128555780</v>
      </c>
    </row>
    <row r="21" spans="1:17" x14ac:dyDescent="0.55000000000000004">
      <c r="A21" s="1" t="s">
        <v>91</v>
      </c>
      <c r="C21" s="6">
        <v>0</v>
      </c>
      <c r="D21" s="6"/>
      <c r="E21" s="6">
        <v>2896867824</v>
      </c>
      <c r="F21" s="6"/>
      <c r="G21" s="6">
        <v>0</v>
      </c>
      <c r="H21" s="6"/>
      <c r="I21" s="6">
        <f t="shared" si="0"/>
        <v>2896867824</v>
      </c>
      <c r="J21" s="6"/>
      <c r="K21" s="6">
        <v>0</v>
      </c>
      <c r="L21" s="6"/>
      <c r="M21" s="6">
        <v>9537649676</v>
      </c>
      <c r="N21" s="6"/>
      <c r="O21" s="6">
        <v>0</v>
      </c>
      <c r="P21" s="6"/>
      <c r="Q21" s="6">
        <f t="shared" si="1"/>
        <v>9537649676</v>
      </c>
    </row>
    <row r="22" spans="1:17" x14ac:dyDescent="0.55000000000000004">
      <c r="A22" s="1" t="s">
        <v>103</v>
      </c>
      <c r="C22" s="6">
        <v>0</v>
      </c>
      <c r="D22" s="6"/>
      <c r="E22" s="6">
        <v>540222067</v>
      </c>
      <c r="F22" s="6"/>
      <c r="G22" s="6">
        <v>0</v>
      </c>
      <c r="H22" s="6"/>
      <c r="I22" s="6">
        <f t="shared" si="0"/>
        <v>540222067</v>
      </c>
      <c r="J22" s="6"/>
      <c r="K22" s="6">
        <v>0</v>
      </c>
      <c r="L22" s="6"/>
      <c r="M22" s="6">
        <v>949464341</v>
      </c>
      <c r="N22" s="6"/>
      <c r="O22" s="6">
        <v>0</v>
      </c>
      <c r="P22" s="6"/>
      <c r="Q22" s="6">
        <f t="shared" si="1"/>
        <v>949464341</v>
      </c>
    </row>
    <row r="23" spans="1:17" x14ac:dyDescent="0.55000000000000004">
      <c r="A23" s="1" t="s">
        <v>106</v>
      </c>
      <c r="C23" s="6">
        <v>0</v>
      </c>
      <c r="D23" s="6"/>
      <c r="E23" s="6">
        <v>2108089589</v>
      </c>
      <c r="F23" s="6"/>
      <c r="G23" s="6">
        <v>0</v>
      </c>
      <c r="H23" s="6"/>
      <c r="I23" s="6">
        <f t="shared" si="0"/>
        <v>2108089589</v>
      </c>
      <c r="J23" s="6"/>
      <c r="K23" s="6">
        <v>0</v>
      </c>
      <c r="L23" s="6"/>
      <c r="M23" s="6">
        <v>3498897058</v>
      </c>
      <c r="N23" s="6"/>
      <c r="O23" s="6">
        <v>0</v>
      </c>
      <c r="P23" s="6"/>
      <c r="Q23" s="6">
        <f t="shared" si="1"/>
        <v>3498897058</v>
      </c>
    </row>
    <row r="24" spans="1:17" x14ac:dyDescent="0.55000000000000004">
      <c r="A24" s="1" t="s">
        <v>109</v>
      </c>
      <c r="C24" s="6">
        <v>0</v>
      </c>
      <c r="D24" s="6"/>
      <c r="E24" s="6">
        <v>2589085646</v>
      </c>
      <c r="F24" s="6"/>
      <c r="G24" s="6">
        <v>0</v>
      </c>
      <c r="H24" s="6"/>
      <c r="I24" s="6">
        <f t="shared" si="0"/>
        <v>2589085646</v>
      </c>
      <c r="J24" s="6"/>
      <c r="K24" s="6">
        <v>0</v>
      </c>
      <c r="L24" s="6"/>
      <c r="M24" s="6">
        <v>4319551262</v>
      </c>
      <c r="N24" s="6"/>
      <c r="O24" s="6">
        <v>0</v>
      </c>
      <c r="P24" s="6"/>
      <c r="Q24" s="6">
        <f t="shared" si="1"/>
        <v>4319551262</v>
      </c>
    </row>
    <row r="25" spans="1:17" x14ac:dyDescent="0.55000000000000004">
      <c r="A25" s="1" t="s">
        <v>112</v>
      </c>
      <c r="C25" s="6">
        <v>0</v>
      </c>
      <c r="D25" s="6"/>
      <c r="E25" s="6">
        <v>4795879842</v>
      </c>
      <c r="F25" s="6"/>
      <c r="G25" s="6">
        <v>0</v>
      </c>
      <c r="H25" s="6"/>
      <c r="I25" s="6">
        <f t="shared" si="0"/>
        <v>4795879842</v>
      </c>
      <c r="J25" s="6"/>
      <c r="K25" s="6">
        <v>0</v>
      </c>
      <c r="L25" s="6"/>
      <c r="M25" s="6">
        <v>7901332620</v>
      </c>
      <c r="N25" s="6"/>
      <c r="O25" s="6">
        <v>0</v>
      </c>
      <c r="P25" s="6"/>
      <c r="Q25" s="6">
        <f t="shared" si="1"/>
        <v>7901332620</v>
      </c>
    </row>
    <row r="26" spans="1:17" x14ac:dyDescent="0.55000000000000004">
      <c r="A26" s="1" t="s">
        <v>115</v>
      </c>
      <c r="C26" s="6">
        <v>0</v>
      </c>
      <c r="D26" s="6"/>
      <c r="E26" s="6">
        <v>396749743</v>
      </c>
      <c r="F26" s="6"/>
      <c r="G26" s="6">
        <v>0</v>
      </c>
      <c r="H26" s="6"/>
      <c r="I26" s="6">
        <f t="shared" si="0"/>
        <v>396749743</v>
      </c>
      <c r="J26" s="6"/>
      <c r="K26" s="6">
        <v>0</v>
      </c>
      <c r="L26" s="6"/>
      <c r="M26" s="6">
        <v>725821326</v>
      </c>
      <c r="N26" s="6"/>
      <c r="O26" s="6">
        <v>0</v>
      </c>
      <c r="P26" s="6"/>
      <c r="Q26" s="6">
        <f t="shared" si="1"/>
        <v>725821326</v>
      </c>
    </row>
    <row r="27" spans="1:17" x14ac:dyDescent="0.55000000000000004">
      <c r="A27" s="1" t="s">
        <v>118</v>
      </c>
      <c r="C27" s="6">
        <v>0</v>
      </c>
      <c r="D27" s="6"/>
      <c r="E27" s="6">
        <v>2308941531</v>
      </c>
      <c r="F27" s="6"/>
      <c r="G27" s="6">
        <v>0</v>
      </c>
      <c r="H27" s="6"/>
      <c r="I27" s="6">
        <f>C27+E27+G27</f>
        <v>2308941531</v>
      </c>
      <c r="J27" s="6"/>
      <c r="K27" s="6">
        <v>0</v>
      </c>
      <c r="L27" s="6"/>
      <c r="M27" s="6">
        <v>3088428949</v>
      </c>
      <c r="N27" s="6"/>
      <c r="O27" s="6">
        <v>0</v>
      </c>
      <c r="P27" s="6"/>
      <c r="Q27" s="6">
        <f t="shared" si="1"/>
        <v>3088428949</v>
      </c>
    </row>
    <row r="28" spans="1:17" ht="24.75" thickBot="1" x14ac:dyDescent="0.6">
      <c r="C28" s="7">
        <f>SUM(C8:C27)</f>
        <v>6890136992</v>
      </c>
      <c r="D28" s="6"/>
      <c r="E28" s="7">
        <f>SUM(E8:E27)</f>
        <v>27172865686</v>
      </c>
      <c r="F28" s="6"/>
      <c r="G28" s="7">
        <f>SUM(G8:G27)</f>
        <v>6951449087</v>
      </c>
      <c r="H28" s="6"/>
      <c r="I28" s="7">
        <f>SUM(I8:I27)</f>
        <v>41014451765</v>
      </c>
      <c r="J28" s="6"/>
      <c r="K28" s="7">
        <f>SUM(K8:K27)</f>
        <v>20882521948</v>
      </c>
      <c r="L28" s="6"/>
      <c r="M28" s="7">
        <f>SUM(M8:M27)</f>
        <v>50189080170</v>
      </c>
      <c r="N28" s="6"/>
      <c r="O28" s="7">
        <f>SUM(O8:O27)</f>
        <v>22576977535</v>
      </c>
      <c r="P28" s="6"/>
      <c r="Q28" s="7">
        <f>SUM(Q8:Q27)</f>
        <v>93648579653</v>
      </c>
    </row>
    <row r="29" spans="1:17" ht="24.75" thickTop="1" x14ac:dyDescent="0.55000000000000004">
      <c r="C29" s="16"/>
      <c r="E29" s="16"/>
      <c r="G29" s="16"/>
      <c r="K29" s="16"/>
      <c r="M29" s="16"/>
      <c r="O29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A4" sqref="A4:K4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 x14ac:dyDescent="0.55000000000000004">
      <c r="A6" s="23" t="s">
        <v>187</v>
      </c>
      <c r="B6" s="23" t="s">
        <v>187</v>
      </c>
      <c r="C6" s="23" t="s">
        <v>187</v>
      </c>
      <c r="E6" s="23" t="s">
        <v>145</v>
      </c>
      <c r="F6" s="23" t="s">
        <v>145</v>
      </c>
      <c r="G6" s="23" t="s">
        <v>145</v>
      </c>
      <c r="I6" s="23" t="s">
        <v>146</v>
      </c>
      <c r="J6" s="23" t="s">
        <v>146</v>
      </c>
      <c r="K6" s="23" t="s">
        <v>146</v>
      </c>
    </row>
    <row r="7" spans="1:11" ht="24.75" x14ac:dyDescent="0.55000000000000004">
      <c r="A7" s="23" t="s">
        <v>188</v>
      </c>
      <c r="C7" s="23" t="s">
        <v>130</v>
      </c>
      <c r="E7" s="23" t="s">
        <v>189</v>
      </c>
      <c r="G7" s="23" t="s">
        <v>190</v>
      </c>
      <c r="I7" s="23" t="s">
        <v>189</v>
      </c>
      <c r="K7" s="23" t="s">
        <v>190</v>
      </c>
    </row>
    <row r="8" spans="1:11" x14ac:dyDescent="0.55000000000000004">
      <c r="A8" s="1" t="s">
        <v>136</v>
      </c>
      <c r="C8" s="4" t="s">
        <v>137</v>
      </c>
      <c r="D8" s="4"/>
      <c r="E8" s="5">
        <v>1776947263</v>
      </c>
      <c r="F8" s="4"/>
      <c r="G8" s="8">
        <f>E8/$E$10</f>
        <v>0.93805851831271003</v>
      </c>
      <c r="H8" s="4"/>
      <c r="I8" s="5">
        <v>11067681220</v>
      </c>
      <c r="J8" s="4"/>
      <c r="K8" s="8">
        <f>I8/$I$10</f>
        <v>0.9190480200412573</v>
      </c>
    </row>
    <row r="9" spans="1:11" x14ac:dyDescent="0.55000000000000004">
      <c r="A9" s="1" t="s">
        <v>140</v>
      </c>
      <c r="C9" s="4" t="s">
        <v>141</v>
      </c>
      <c r="D9" s="4"/>
      <c r="E9" s="5">
        <v>117334627</v>
      </c>
      <c r="F9" s="4"/>
      <c r="G9" s="8">
        <f>E9/$E$10</f>
        <v>6.1941481687289954E-2</v>
      </c>
      <c r="H9" s="4"/>
      <c r="I9" s="5">
        <v>974868221</v>
      </c>
      <c r="J9" s="4"/>
      <c r="K9" s="8">
        <f>I9/$I$10</f>
        <v>8.095197995874269E-2</v>
      </c>
    </row>
    <row r="10" spans="1:11" ht="24.75" thickBot="1" x14ac:dyDescent="0.6">
      <c r="E10" s="12">
        <f>SUM(E8:E9)</f>
        <v>1894281890</v>
      </c>
      <c r="G10" s="9">
        <f>SUM(G8:G9)</f>
        <v>1</v>
      </c>
      <c r="I10" s="12">
        <f>SUM(I8:I9)</f>
        <v>12042549441</v>
      </c>
      <c r="K10" s="9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1" t="s">
        <v>0</v>
      </c>
      <c r="B2" s="21"/>
      <c r="C2" s="21"/>
      <c r="D2" s="21"/>
      <c r="E2" s="21"/>
    </row>
    <row r="3" spans="1:5" ht="24.75" x14ac:dyDescent="0.55000000000000004">
      <c r="A3" s="21" t="s">
        <v>143</v>
      </c>
      <c r="B3" s="21"/>
      <c r="C3" s="21"/>
      <c r="D3" s="21"/>
      <c r="E3" s="21"/>
    </row>
    <row r="4" spans="1:5" ht="24.75" x14ac:dyDescent="0.55000000000000004">
      <c r="A4" s="21" t="s">
        <v>2</v>
      </c>
      <c r="B4" s="21"/>
      <c r="C4" s="21"/>
      <c r="D4" s="21"/>
      <c r="E4" s="21"/>
    </row>
    <row r="5" spans="1:5" ht="24.75" x14ac:dyDescent="0.6">
      <c r="C5" s="22" t="s">
        <v>145</v>
      </c>
      <c r="E5" s="2" t="s">
        <v>205</v>
      </c>
    </row>
    <row r="6" spans="1:5" ht="24.75" x14ac:dyDescent="0.55000000000000004">
      <c r="A6" s="21" t="s">
        <v>191</v>
      </c>
      <c r="C6" s="23"/>
      <c r="E6" s="23" t="s">
        <v>206</v>
      </c>
    </row>
    <row r="7" spans="1:5" ht="24.75" x14ac:dyDescent="0.55000000000000004">
      <c r="A7" s="21" t="s">
        <v>191</v>
      </c>
      <c r="C7" s="23" t="s">
        <v>133</v>
      </c>
      <c r="E7" s="23" t="s">
        <v>133</v>
      </c>
    </row>
    <row r="8" spans="1:5" x14ac:dyDescent="0.55000000000000004">
      <c r="A8" s="1" t="s">
        <v>207</v>
      </c>
      <c r="C8" s="5">
        <v>11071378687</v>
      </c>
      <c r="D8" s="4"/>
      <c r="E8" s="5">
        <v>35132553062</v>
      </c>
    </row>
    <row r="9" spans="1:5" x14ac:dyDescent="0.55000000000000004">
      <c r="A9" s="1" t="s">
        <v>192</v>
      </c>
      <c r="C9" s="5">
        <v>123070093</v>
      </c>
      <c r="D9" s="4"/>
      <c r="E9" s="5">
        <v>123070093</v>
      </c>
    </row>
    <row r="10" spans="1:5" ht="25.5" thickBot="1" x14ac:dyDescent="0.65">
      <c r="A10" s="2" t="s">
        <v>152</v>
      </c>
      <c r="C10" s="11">
        <f>SUM(C8:C9)</f>
        <v>11194448780</v>
      </c>
      <c r="E10" s="11">
        <f>SUM(E8:E9)</f>
        <v>35255623155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opLeftCell="A55" workbookViewId="0">
      <selection activeCell="I70" sqref="I70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2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20.28515625" style="1" customWidth="1"/>
    <col min="16" max="16" width="1.28515625" style="1" customWidth="1"/>
    <col min="17" max="17" width="16.140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2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 x14ac:dyDescent="0.55000000000000004">
      <c r="A6" s="22" t="s">
        <v>3</v>
      </c>
      <c r="C6" s="23" t="s">
        <v>196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 x14ac:dyDescent="0.55000000000000004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4.75" x14ac:dyDescent="0.55000000000000004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x14ac:dyDescent="0.55000000000000004">
      <c r="A9" s="1" t="s">
        <v>15</v>
      </c>
      <c r="C9" s="6">
        <v>144236996</v>
      </c>
      <c r="D9" s="6"/>
      <c r="E9" s="6">
        <v>602397292561</v>
      </c>
      <c r="F9" s="6"/>
      <c r="G9" s="6">
        <v>423684312257.07898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144236996</v>
      </c>
      <c r="R9" s="6"/>
      <c r="S9" s="6">
        <v>2853</v>
      </c>
      <c r="T9" s="6"/>
      <c r="U9" s="6">
        <v>602397292561</v>
      </c>
      <c r="V9" s="6"/>
      <c r="W9" s="6">
        <v>409059676097.95099</v>
      </c>
      <c r="X9" s="6"/>
      <c r="Y9" s="8">
        <v>2.3030215639395016E-2</v>
      </c>
    </row>
    <row r="10" spans="1:25" x14ac:dyDescent="0.55000000000000004">
      <c r="A10" s="1" t="s">
        <v>16</v>
      </c>
      <c r="C10" s="6">
        <v>15829799</v>
      </c>
      <c r="D10" s="6"/>
      <c r="E10" s="6">
        <v>720984837685</v>
      </c>
      <c r="F10" s="6"/>
      <c r="G10" s="6">
        <v>441855976422.276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15829799</v>
      </c>
      <c r="R10" s="6"/>
      <c r="S10" s="6">
        <v>28180</v>
      </c>
      <c r="T10" s="6"/>
      <c r="U10" s="6">
        <v>720984837685</v>
      </c>
      <c r="V10" s="6"/>
      <c r="W10" s="6">
        <v>443429537591.87097</v>
      </c>
      <c r="X10" s="6"/>
      <c r="Y10" s="8">
        <v>2.4965251938381321E-2</v>
      </c>
    </row>
    <row r="11" spans="1:25" x14ac:dyDescent="0.55000000000000004">
      <c r="A11" s="1" t="s">
        <v>17</v>
      </c>
      <c r="C11" s="6">
        <v>83671122</v>
      </c>
      <c r="D11" s="6"/>
      <c r="E11" s="6">
        <v>693026778865</v>
      </c>
      <c r="F11" s="6"/>
      <c r="G11" s="6">
        <v>495712741791.63599</v>
      </c>
      <c r="H11" s="6"/>
      <c r="I11" s="6">
        <v>0</v>
      </c>
      <c r="J11" s="6"/>
      <c r="K11" s="6">
        <v>0</v>
      </c>
      <c r="L11" s="6"/>
      <c r="M11" s="6">
        <v>-8000000</v>
      </c>
      <c r="N11" s="6"/>
      <c r="O11" s="6">
        <v>51660778720</v>
      </c>
      <c r="P11" s="6"/>
      <c r="Q11" s="6">
        <v>75671122</v>
      </c>
      <c r="R11" s="6"/>
      <c r="S11" s="6">
        <v>6420</v>
      </c>
      <c r="T11" s="6"/>
      <c r="U11" s="6">
        <v>626764798644</v>
      </c>
      <c r="V11" s="6"/>
      <c r="W11" s="6">
        <v>482918042050.72198</v>
      </c>
      <c r="X11" s="6"/>
      <c r="Y11" s="8">
        <v>2.7188469786788322E-2</v>
      </c>
    </row>
    <row r="12" spans="1:25" x14ac:dyDescent="0.55000000000000004">
      <c r="A12" s="1" t="s">
        <v>18</v>
      </c>
      <c r="C12" s="6">
        <v>27825120</v>
      </c>
      <c r="D12" s="6"/>
      <c r="E12" s="6">
        <v>1114433851063</v>
      </c>
      <c r="F12" s="6"/>
      <c r="G12" s="6">
        <v>854957016167.76001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27825120</v>
      </c>
      <c r="R12" s="6"/>
      <c r="S12" s="6">
        <v>34240</v>
      </c>
      <c r="T12" s="6"/>
      <c r="U12" s="6">
        <v>1114433851063</v>
      </c>
      <c r="V12" s="6"/>
      <c r="W12" s="6">
        <v>947063352752.64001</v>
      </c>
      <c r="X12" s="6"/>
      <c r="Y12" s="8">
        <v>5.3320027645157038E-2</v>
      </c>
    </row>
    <row r="13" spans="1:25" x14ac:dyDescent="0.55000000000000004">
      <c r="A13" s="1" t="s">
        <v>19</v>
      </c>
      <c r="C13" s="6">
        <v>3921979</v>
      </c>
      <c r="D13" s="6"/>
      <c r="E13" s="6">
        <v>289052062493</v>
      </c>
      <c r="F13" s="6"/>
      <c r="G13" s="6">
        <v>741365995656.49194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3921979</v>
      </c>
      <c r="R13" s="6"/>
      <c r="S13" s="6">
        <v>143700</v>
      </c>
      <c r="T13" s="6"/>
      <c r="U13" s="6">
        <v>289052062493</v>
      </c>
      <c r="V13" s="6"/>
      <c r="W13" s="6">
        <v>560235031425.31494</v>
      </c>
      <c r="X13" s="6"/>
      <c r="Y13" s="8">
        <v>3.1541445750763099E-2</v>
      </c>
    </row>
    <row r="14" spans="1:25" x14ac:dyDescent="0.55000000000000004">
      <c r="A14" s="1" t="s">
        <v>20</v>
      </c>
      <c r="C14" s="6">
        <v>2741383</v>
      </c>
      <c r="D14" s="6"/>
      <c r="E14" s="6">
        <v>38559115297</v>
      </c>
      <c r="F14" s="6"/>
      <c r="G14" s="6">
        <v>132438488077.89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2741383</v>
      </c>
      <c r="R14" s="6"/>
      <c r="S14" s="6">
        <v>48680</v>
      </c>
      <c r="T14" s="6"/>
      <c r="U14" s="6">
        <v>38559115297</v>
      </c>
      <c r="V14" s="6"/>
      <c r="W14" s="6">
        <v>132656493819.582</v>
      </c>
      <c r="X14" s="6"/>
      <c r="Y14" s="8">
        <v>7.4686111517369112E-3</v>
      </c>
    </row>
    <row r="15" spans="1:25" x14ac:dyDescent="0.55000000000000004">
      <c r="A15" s="1" t="s">
        <v>21</v>
      </c>
      <c r="C15" s="6">
        <v>1889027</v>
      </c>
      <c r="D15" s="6"/>
      <c r="E15" s="6">
        <v>378844400796</v>
      </c>
      <c r="F15" s="6"/>
      <c r="G15" s="6">
        <v>414012663768.599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1889027</v>
      </c>
      <c r="R15" s="6"/>
      <c r="S15" s="6">
        <v>179300</v>
      </c>
      <c r="T15" s="6"/>
      <c r="U15" s="6">
        <v>378844400796</v>
      </c>
      <c r="V15" s="6"/>
      <c r="W15" s="6">
        <v>336687260980.45502</v>
      </c>
      <c r="X15" s="6"/>
      <c r="Y15" s="8">
        <v>1.895562109025976E-2</v>
      </c>
    </row>
    <row r="16" spans="1:25" x14ac:dyDescent="0.55000000000000004">
      <c r="A16" s="1" t="s">
        <v>22</v>
      </c>
      <c r="C16" s="6">
        <v>3759913</v>
      </c>
      <c r="D16" s="6"/>
      <c r="E16" s="6">
        <v>236746112846</v>
      </c>
      <c r="F16" s="6"/>
      <c r="G16" s="6">
        <v>277549833100.68903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3759913</v>
      </c>
      <c r="R16" s="6"/>
      <c r="S16" s="6">
        <v>63690</v>
      </c>
      <c r="T16" s="6"/>
      <c r="U16" s="6">
        <v>236746112846</v>
      </c>
      <c r="V16" s="6"/>
      <c r="W16" s="6">
        <v>238044019259.129</v>
      </c>
      <c r="X16" s="6"/>
      <c r="Y16" s="8">
        <v>1.3401968992644743E-2</v>
      </c>
    </row>
    <row r="17" spans="1:25" x14ac:dyDescent="0.55000000000000004">
      <c r="A17" s="1" t="s">
        <v>23</v>
      </c>
      <c r="C17" s="6">
        <v>72485116</v>
      </c>
      <c r="D17" s="6"/>
      <c r="E17" s="6">
        <v>530519303726</v>
      </c>
      <c r="F17" s="6"/>
      <c r="G17" s="6">
        <v>412868443377.65399</v>
      </c>
      <c r="H17" s="6"/>
      <c r="I17" s="6">
        <v>100000</v>
      </c>
      <c r="J17" s="6"/>
      <c r="K17" s="6">
        <v>605561440</v>
      </c>
      <c r="L17" s="6"/>
      <c r="M17" s="6">
        <v>-26631649</v>
      </c>
      <c r="N17" s="6"/>
      <c r="O17" s="6">
        <v>164157978446</v>
      </c>
      <c r="P17" s="6"/>
      <c r="Q17" s="6">
        <v>45953467</v>
      </c>
      <c r="R17" s="6"/>
      <c r="S17" s="6">
        <v>6220</v>
      </c>
      <c r="T17" s="6"/>
      <c r="U17" s="6">
        <v>336250358762</v>
      </c>
      <c r="V17" s="6"/>
      <c r="W17" s="6">
        <v>284129872879.797</v>
      </c>
      <c r="X17" s="6"/>
      <c r="Y17" s="8">
        <v>1.5996620112828559E-2</v>
      </c>
    </row>
    <row r="18" spans="1:25" x14ac:dyDescent="0.55000000000000004">
      <c r="A18" s="1" t="s">
        <v>24</v>
      </c>
      <c r="C18" s="6">
        <v>325403</v>
      </c>
      <c r="D18" s="6"/>
      <c r="E18" s="6">
        <v>2485089133</v>
      </c>
      <c r="F18" s="6"/>
      <c r="G18" s="6">
        <v>6045918933.5356503</v>
      </c>
      <c r="H18" s="6"/>
      <c r="I18" s="6">
        <v>0</v>
      </c>
      <c r="J18" s="6"/>
      <c r="K18" s="6">
        <v>0</v>
      </c>
      <c r="L18" s="6"/>
      <c r="M18" s="6">
        <v>-325403</v>
      </c>
      <c r="N18" s="6"/>
      <c r="O18" s="6">
        <v>6461104729</v>
      </c>
      <c r="P18" s="6"/>
      <c r="Q18" s="6">
        <v>0</v>
      </c>
      <c r="R18" s="6"/>
      <c r="S18" s="6">
        <v>0</v>
      </c>
      <c r="T18" s="6"/>
      <c r="U18" s="6">
        <v>0</v>
      </c>
      <c r="V18" s="6"/>
      <c r="W18" s="6">
        <v>0</v>
      </c>
      <c r="X18" s="6"/>
      <c r="Y18" s="8">
        <v>0</v>
      </c>
    </row>
    <row r="19" spans="1:25" x14ac:dyDescent="0.55000000000000004">
      <c r="A19" s="1" t="s">
        <v>25</v>
      </c>
      <c r="C19" s="6">
        <v>56748234</v>
      </c>
      <c r="D19" s="6"/>
      <c r="E19" s="6">
        <v>800340432472</v>
      </c>
      <c r="F19" s="6"/>
      <c r="G19" s="6">
        <v>1074057481426.61</v>
      </c>
      <c r="H19" s="6"/>
      <c r="I19" s="6">
        <v>0</v>
      </c>
      <c r="J19" s="6"/>
      <c r="K19" s="6">
        <v>0</v>
      </c>
      <c r="L19" s="6"/>
      <c r="M19" s="6">
        <v>-24329425</v>
      </c>
      <c r="N19" s="6"/>
      <c r="O19" s="6">
        <v>465791849225</v>
      </c>
      <c r="P19" s="6"/>
      <c r="Q19" s="6">
        <v>32418809</v>
      </c>
      <c r="R19" s="6"/>
      <c r="S19" s="6">
        <v>18370</v>
      </c>
      <c r="T19" s="6"/>
      <c r="U19" s="6">
        <v>457213939297</v>
      </c>
      <c r="V19" s="6"/>
      <c r="W19" s="6">
        <v>591990096878.08704</v>
      </c>
      <c r="X19" s="6"/>
      <c r="Y19" s="8">
        <v>3.3329268036246272E-2</v>
      </c>
    </row>
    <row r="20" spans="1:25" x14ac:dyDescent="0.55000000000000004">
      <c r="A20" s="1" t="s">
        <v>26</v>
      </c>
      <c r="C20" s="6">
        <v>61930327</v>
      </c>
      <c r="D20" s="6"/>
      <c r="E20" s="6">
        <v>636328586196</v>
      </c>
      <c r="F20" s="6"/>
      <c r="G20" s="6">
        <v>563906468637.84595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61930327</v>
      </c>
      <c r="R20" s="6"/>
      <c r="S20" s="6">
        <v>8820</v>
      </c>
      <c r="T20" s="6"/>
      <c r="U20" s="6">
        <v>636328586196</v>
      </c>
      <c r="V20" s="6"/>
      <c r="W20" s="6">
        <v>542975442509.367</v>
      </c>
      <c r="X20" s="6"/>
      <c r="Y20" s="8">
        <v>3.0569724317906902E-2</v>
      </c>
    </row>
    <row r="21" spans="1:25" x14ac:dyDescent="0.55000000000000004">
      <c r="A21" s="1" t="s">
        <v>27</v>
      </c>
      <c r="C21" s="6">
        <v>3097936</v>
      </c>
      <c r="D21" s="6"/>
      <c r="E21" s="6">
        <v>25108771280</v>
      </c>
      <c r="F21" s="6"/>
      <c r="G21" s="6">
        <v>17861119028.639999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3097936</v>
      </c>
      <c r="R21" s="6"/>
      <c r="S21" s="6">
        <v>4152</v>
      </c>
      <c r="T21" s="6"/>
      <c r="U21" s="6">
        <v>25108771280</v>
      </c>
      <c r="V21" s="6"/>
      <c r="W21" s="6">
        <v>12786097621.881599</v>
      </c>
      <c r="X21" s="6"/>
      <c r="Y21" s="8">
        <v>7.1986216834479138E-4</v>
      </c>
    </row>
    <row r="22" spans="1:25" x14ac:dyDescent="0.55000000000000004">
      <c r="A22" s="1" t="s">
        <v>28</v>
      </c>
      <c r="C22" s="6">
        <v>2761733</v>
      </c>
      <c r="D22" s="6"/>
      <c r="E22" s="6">
        <v>30525434849</v>
      </c>
      <c r="F22" s="6"/>
      <c r="G22" s="6">
        <v>29402170375.441502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2761733</v>
      </c>
      <c r="R22" s="6"/>
      <c r="S22" s="6">
        <v>11050</v>
      </c>
      <c r="T22" s="6"/>
      <c r="U22" s="6">
        <v>30525434849</v>
      </c>
      <c r="V22" s="6"/>
      <c r="W22" s="6">
        <v>30335572609.5825</v>
      </c>
      <c r="X22" s="6"/>
      <c r="Y22" s="8">
        <v>1.7079042975038173E-3</v>
      </c>
    </row>
    <row r="23" spans="1:25" x14ac:dyDescent="0.55000000000000004">
      <c r="A23" s="1" t="s">
        <v>29</v>
      </c>
      <c r="C23" s="6">
        <v>10737027</v>
      </c>
      <c r="D23" s="6"/>
      <c r="E23" s="6">
        <v>25038746964</v>
      </c>
      <c r="F23" s="6"/>
      <c r="G23" s="6">
        <v>117191095749.063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10737027</v>
      </c>
      <c r="R23" s="6"/>
      <c r="S23" s="6">
        <v>9420</v>
      </c>
      <c r="T23" s="6"/>
      <c r="U23" s="6">
        <v>25038746964</v>
      </c>
      <c r="V23" s="6"/>
      <c r="W23" s="6">
        <v>100540994713.677</v>
      </c>
      <c r="X23" s="6"/>
      <c r="Y23" s="8">
        <v>5.6604963142365674E-3</v>
      </c>
    </row>
    <row r="24" spans="1:25" x14ac:dyDescent="0.55000000000000004">
      <c r="A24" s="1" t="s">
        <v>30</v>
      </c>
      <c r="C24" s="6">
        <v>19294410</v>
      </c>
      <c r="D24" s="6"/>
      <c r="E24" s="6">
        <v>415534958508</v>
      </c>
      <c r="F24" s="6"/>
      <c r="G24" s="6">
        <v>642708672809.35498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19294410</v>
      </c>
      <c r="R24" s="6"/>
      <c r="S24" s="6">
        <v>32360</v>
      </c>
      <c r="T24" s="6"/>
      <c r="U24" s="6">
        <v>415534958508</v>
      </c>
      <c r="V24" s="6"/>
      <c r="W24" s="6">
        <v>620652123309.78003</v>
      </c>
      <c r="X24" s="6"/>
      <c r="Y24" s="8">
        <v>3.4942951046218314E-2</v>
      </c>
    </row>
    <row r="25" spans="1:25" x14ac:dyDescent="0.55000000000000004">
      <c r="A25" s="1" t="s">
        <v>31</v>
      </c>
      <c r="C25" s="6">
        <v>1000747</v>
      </c>
      <c r="D25" s="6"/>
      <c r="E25" s="6">
        <v>12062699880</v>
      </c>
      <c r="F25" s="6"/>
      <c r="G25" s="6">
        <v>14838325755.600599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1000747</v>
      </c>
      <c r="R25" s="6"/>
      <c r="S25" s="6">
        <v>15730</v>
      </c>
      <c r="T25" s="6"/>
      <c r="U25" s="6">
        <v>12062699880</v>
      </c>
      <c r="V25" s="6"/>
      <c r="W25" s="6">
        <v>15648086895.6555</v>
      </c>
      <c r="X25" s="6"/>
      <c r="Y25" s="8">
        <v>8.8099325503950031E-4</v>
      </c>
    </row>
    <row r="26" spans="1:25" x14ac:dyDescent="0.55000000000000004">
      <c r="A26" s="1" t="s">
        <v>32</v>
      </c>
      <c r="C26" s="6">
        <v>1394767</v>
      </c>
      <c r="D26" s="6"/>
      <c r="E26" s="6">
        <v>4652979491</v>
      </c>
      <c r="F26" s="6"/>
      <c r="G26" s="6">
        <v>6885200765.1141005</v>
      </c>
      <c r="H26" s="6"/>
      <c r="I26" s="6">
        <v>0</v>
      </c>
      <c r="J26" s="6"/>
      <c r="K26" s="6">
        <v>0</v>
      </c>
      <c r="L26" s="6"/>
      <c r="M26" s="6">
        <v>-1394767</v>
      </c>
      <c r="N26" s="6"/>
      <c r="O26" s="6">
        <v>5800657896</v>
      </c>
      <c r="P26" s="6"/>
      <c r="Q26" s="6">
        <v>0</v>
      </c>
      <c r="R26" s="6"/>
      <c r="S26" s="6">
        <v>0</v>
      </c>
      <c r="T26" s="6"/>
      <c r="U26" s="6">
        <v>0</v>
      </c>
      <c r="V26" s="6"/>
      <c r="W26" s="6">
        <v>0</v>
      </c>
      <c r="X26" s="6"/>
      <c r="Y26" s="8">
        <v>0</v>
      </c>
    </row>
    <row r="27" spans="1:25" x14ac:dyDescent="0.55000000000000004">
      <c r="A27" s="1" t="s">
        <v>33</v>
      </c>
      <c r="C27" s="6">
        <v>4301406</v>
      </c>
      <c r="D27" s="6"/>
      <c r="E27" s="6">
        <v>147260465185</v>
      </c>
      <c r="F27" s="6"/>
      <c r="G27" s="6">
        <v>127487629504.289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4301406</v>
      </c>
      <c r="R27" s="6"/>
      <c r="S27" s="6">
        <v>27950</v>
      </c>
      <c r="T27" s="6"/>
      <c r="U27" s="6">
        <v>147260465185</v>
      </c>
      <c r="V27" s="6"/>
      <c r="W27" s="6">
        <v>119508963128.685</v>
      </c>
      <c r="X27" s="6"/>
      <c r="Y27" s="8">
        <v>6.7284001638799277E-3</v>
      </c>
    </row>
    <row r="28" spans="1:25" x14ac:dyDescent="0.55000000000000004">
      <c r="A28" s="1" t="s">
        <v>34</v>
      </c>
      <c r="C28" s="6">
        <v>7825000</v>
      </c>
      <c r="D28" s="6"/>
      <c r="E28" s="6">
        <v>59021827352</v>
      </c>
      <c r="F28" s="6"/>
      <c r="G28" s="6">
        <v>30592609436.25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7825000</v>
      </c>
      <c r="R28" s="6"/>
      <c r="S28" s="6">
        <v>3995</v>
      </c>
      <c r="T28" s="6"/>
      <c r="U28" s="6">
        <v>59021827352</v>
      </c>
      <c r="V28" s="6"/>
      <c r="W28" s="6">
        <v>31074872793.75</v>
      </c>
      <c r="X28" s="6"/>
      <c r="Y28" s="8">
        <v>1.7495271795880071E-3</v>
      </c>
    </row>
    <row r="29" spans="1:25" x14ac:dyDescent="0.55000000000000004">
      <c r="A29" s="1" t="s">
        <v>35</v>
      </c>
      <c r="C29" s="6">
        <v>14000000</v>
      </c>
      <c r="D29" s="6"/>
      <c r="E29" s="6">
        <v>228678260508</v>
      </c>
      <c r="F29" s="6"/>
      <c r="G29" s="6">
        <v>189308870100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14000000</v>
      </c>
      <c r="R29" s="6"/>
      <c r="S29" s="6">
        <v>12580</v>
      </c>
      <c r="T29" s="6"/>
      <c r="U29" s="6">
        <v>228678260508</v>
      </c>
      <c r="V29" s="6"/>
      <c r="W29" s="6">
        <v>175072086000</v>
      </c>
      <c r="X29" s="6"/>
      <c r="Y29" s="8">
        <v>9.8566251542555935E-3</v>
      </c>
    </row>
    <row r="30" spans="1:25" x14ac:dyDescent="0.55000000000000004">
      <c r="A30" s="1" t="s">
        <v>36</v>
      </c>
      <c r="C30" s="6">
        <v>3898275</v>
      </c>
      <c r="D30" s="6"/>
      <c r="E30" s="6">
        <v>16032414617</v>
      </c>
      <c r="F30" s="6"/>
      <c r="G30" s="6">
        <v>70216454379.149994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3898275</v>
      </c>
      <c r="R30" s="6"/>
      <c r="S30" s="6">
        <v>18220</v>
      </c>
      <c r="T30" s="6"/>
      <c r="U30" s="6">
        <v>16032414617</v>
      </c>
      <c r="V30" s="6"/>
      <c r="W30" s="6">
        <v>70603962405.524994</v>
      </c>
      <c r="X30" s="6"/>
      <c r="Y30" s="8">
        <v>3.9750299875698858E-3</v>
      </c>
    </row>
    <row r="31" spans="1:25" x14ac:dyDescent="0.55000000000000004">
      <c r="A31" s="1" t="s">
        <v>37</v>
      </c>
      <c r="C31" s="6">
        <v>10000000</v>
      </c>
      <c r="D31" s="6"/>
      <c r="E31" s="6">
        <v>76208915637</v>
      </c>
      <c r="F31" s="6"/>
      <c r="G31" s="6">
        <v>59533654500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10000000</v>
      </c>
      <c r="R31" s="6"/>
      <c r="S31" s="6">
        <v>6030</v>
      </c>
      <c r="T31" s="6"/>
      <c r="U31" s="6">
        <v>76208915637</v>
      </c>
      <c r="V31" s="6"/>
      <c r="W31" s="6">
        <v>59941215000</v>
      </c>
      <c r="X31" s="6"/>
      <c r="Y31" s="8">
        <v>3.3747132455235764E-3</v>
      </c>
    </row>
    <row r="32" spans="1:25" x14ac:dyDescent="0.55000000000000004">
      <c r="A32" s="1" t="s">
        <v>38</v>
      </c>
      <c r="C32" s="6">
        <v>3583604</v>
      </c>
      <c r="D32" s="6"/>
      <c r="E32" s="6">
        <v>14606892577</v>
      </c>
      <c r="F32" s="6"/>
      <c r="G32" s="6">
        <v>30350638858.824001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3583604</v>
      </c>
      <c r="R32" s="6"/>
      <c r="S32" s="6">
        <v>7990</v>
      </c>
      <c r="T32" s="6"/>
      <c r="U32" s="6">
        <v>14606892577</v>
      </c>
      <c r="V32" s="6"/>
      <c r="W32" s="6">
        <v>28462629634.037998</v>
      </c>
      <c r="X32" s="6"/>
      <c r="Y32" s="8">
        <v>1.602456894282505E-3</v>
      </c>
    </row>
    <row r="33" spans="1:25" x14ac:dyDescent="0.55000000000000004">
      <c r="A33" s="1" t="s">
        <v>39</v>
      </c>
      <c r="C33" s="6">
        <v>7297155</v>
      </c>
      <c r="D33" s="6"/>
      <c r="E33" s="6">
        <v>75041375307</v>
      </c>
      <c r="F33" s="6"/>
      <c r="G33" s="6">
        <v>80190061736.276199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7297155</v>
      </c>
      <c r="R33" s="6"/>
      <c r="S33" s="6">
        <v>8430</v>
      </c>
      <c r="T33" s="6"/>
      <c r="U33" s="6">
        <v>75041375307</v>
      </c>
      <c r="V33" s="6"/>
      <c r="W33" s="6">
        <v>61149002300.932503</v>
      </c>
      <c r="X33" s="6"/>
      <c r="Y33" s="8">
        <v>3.4427121308019627E-3</v>
      </c>
    </row>
    <row r="34" spans="1:25" x14ac:dyDescent="0.55000000000000004">
      <c r="A34" s="1" t="s">
        <v>40</v>
      </c>
      <c r="C34" s="6">
        <v>54555603</v>
      </c>
      <c r="D34" s="6"/>
      <c r="E34" s="6">
        <v>312781242026</v>
      </c>
      <c r="F34" s="6"/>
      <c r="G34" s="6">
        <v>281458875271.55798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54555603</v>
      </c>
      <c r="R34" s="6"/>
      <c r="S34" s="6">
        <v>4870</v>
      </c>
      <c r="T34" s="6"/>
      <c r="U34" s="6">
        <v>312781242026</v>
      </c>
      <c r="V34" s="6"/>
      <c r="W34" s="6">
        <v>264104956179.67099</v>
      </c>
      <c r="X34" s="6"/>
      <c r="Y34" s="8">
        <v>1.4869209671975442E-2</v>
      </c>
    </row>
    <row r="35" spans="1:25" x14ac:dyDescent="0.55000000000000004">
      <c r="A35" s="1" t="s">
        <v>41</v>
      </c>
      <c r="C35" s="6">
        <v>124663271</v>
      </c>
      <c r="D35" s="6"/>
      <c r="E35" s="6">
        <v>997807079964</v>
      </c>
      <c r="F35" s="6"/>
      <c r="G35" s="6">
        <v>993850626791.151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124663271</v>
      </c>
      <c r="R35" s="6"/>
      <c r="S35" s="6">
        <v>7790</v>
      </c>
      <c r="T35" s="6"/>
      <c r="U35" s="6">
        <v>997807079964</v>
      </c>
      <c r="V35" s="6"/>
      <c r="W35" s="6">
        <v>965348676147.51501</v>
      </c>
      <c r="X35" s="6"/>
      <c r="Y35" s="8">
        <v>5.4349498320040199E-2</v>
      </c>
    </row>
    <row r="36" spans="1:25" x14ac:dyDescent="0.55000000000000004">
      <c r="A36" s="1" t="s">
        <v>42</v>
      </c>
      <c r="C36" s="6">
        <v>12780811</v>
      </c>
      <c r="D36" s="6"/>
      <c r="E36" s="6">
        <v>221551469613</v>
      </c>
      <c r="F36" s="6"/>
      <c r="G36" s="6">
        <v>169227472125.00601</v>
      </c>
      <c r="H36" s="6"/>
      <c r="I36" s="6">
        <v>25948919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38729730</v>
      </c>
      <c r="R36" s="6"/>
      <c r="S36" s="6">
        <v>4663</v>
      </c>
      <c r="T36" s="6"/>
      <c r="U36" s="6">
        <v>221551469613</v>
      </c>
      <c r="V36" s="6"/>
      <c r="W36" s="6">
        <v>179522180440.60999</v>
      </c>
      <c r="X36" s="6"/>
      <c r="Y36" s="8">
        <v>1.0107167167001871E-2</v>
      </c>
    </row>
    <row r="37" spans="1:25" x14ac:dyDescent="0.55000000000000004">
      <c r="A37" s="1" t="s">
        <v>43</v>
      </c>
      <c r="C37" s="6">
        <v>21052995</v>
      </c>
      <c r="D37" s="6"/>
      <c r="E37" s="6">
        <v>70165593524</v>
      </c>
      <c r="F37" s="6"/>
      <c r="G37" s="6">
        <v>262643007480.862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21052995</v>
      </c>
      <c r="R37" s="6"/>
      <c r="S37" s="6">
        <v>11120</v>
      </c>
      <c r="T37" s="6"/>
      <c r="U37" s="6">
        <v>70165593524</v>
      </c>
      <c r="V37" s="6"/>
      <c r="W37" s="6">
        <v>232716354038.82001</v>
      </c>
      <c r="X37" s="6"/>
      <c r="Y37" s="8">
        <v>1.3102019410596865E-2</v>
      </c>
    </row>
    <row r="38" spans="1:25" x14ac:dyDescent="0.55000000000000004">
      <c r="A38" s="1" t="s">
        <v>44</v>
      </c>
      <c r="C38" s="6">
        <v>44507942</v>
      </c>
      <c r="D38" s="6"/>
      <c r="E38" s="6">
        <v>538419997800</v>
      </c>
      <c r="F38" s="6"/>
      <c r="G38" s="6">
        <v>646834410673.36206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44507942</v>
      </c>
      <c r="R38" s="6"/>
      <c r="S38" s="6">
        <v>12940</v>
      </c>
      <c r="T38" s="6"/>
      <c r="U38" s="6">
        <v>538419997800</v>
      </c>
      <c r="V38" s="6"/>
      <c r="W38" s="6">
        <v>572505969501.59399</v>
      </c>
      <c r="X38" s="6"/>
      <c r="Y38" s="8">
        <v>3.2232304240385284E-2</v>
      </c>
    </row>
    <row r="39" spans="1:25" x14ac:dyDescent="0.55000000000000004">
      <c r="A39" s="1" t="s">
        <v>45</v>
      </c>
      <c r="C39" s="6">
        <v>5156472</v>
      </c>
      <c r="D39" s="6"/>
      <c r="E39" s="6">
        <v>135455130039</v>
      </c>
      <c r="F39" s="6"/>
      <c r="G39" s="6">
        <v>117636903257.22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5156472</v>
      </c>
      <c r="R39" s="6"/>
      <c r="S39" s="6">
        <v>20470</v>
      </c>
      <c r="T39" s="6"/>
      <c r="U39" s="6">
        <v>135455130039</v>
      </c>
      <c r="V39" s="6"/>
      <c r="W39" s="6">
        <v>104924941598.052</v>
      </c>
      <c r="X39" s="6"/>
      <c r="Y39" s="8">
        <v>5.9073141943608212E-3</v>
      </c>
    </row>
    <row r="40" spans="1:25" x14ac:dyDescent="0.55000000000000004">
      <c r="A40" s="1" t="s">
        <v>46</v>
      </c>
      <c r="C40" s="6">
        <v>1014534</v>
      </c>
      <c r="D40" s="6"/>
      <c r="E40" s="6">
        <v>61975579671</v>
      </c>
      <c r="F40" s="6"/>
      <c r="G40" s="6">
        <v>43235297295.6717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1014534</v>
      </c>
      <c r="R40" s="6"/>
      <c r="S40" s="6">
        <v>44300</v>
      </c>
      <c r="T40" s="6"/>
      <c r="U40" s="6">
        <v>61975579671</v>
      </c>
      <c r="V40" s="6"/>
      <c r="W40" s="6">
        <v>44676440255.610001</v>
      </c>
      <c r="X40" s="6"/>
      <c r="Y40" s="8">
        <v>2.515300610664128E-3</v>
      </c>
    </row>
    <row r="41" spans="1:25" x14ac:dyDescent="0.55000000000000004">
      <c r="A41" s="1" t="s">
        <v>47</v>
      </c>
      <c r="C41" s="6">
        <v>19324849</v>
      </c>
      <c r="D41" s="6"/>
      <c r="E41" s="6">
        <v>64866937725</v>
      </c>
      <c r="F41" s="6"/>
      <c r="G41" s="6">
        <v>35461412910.038696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19324849</v>
      </c>
      <c r="R41" s="6"/>
      <c r="S41" s="6">
        <v>1728</v>
      </c>
      <c r="T41" s="6"/>
      <c r="U41" s="6">
        <v>64866937725</v>
      </c>
      <c r="V41" s="6"/>
      <c r="W41" s="6">
        <v>33194648704.521599</v>
      </c>
      <c r="X41" s="6"/>
      <c r="Y41" s="8">
        <v>1.8688713711200392E-3</v>
      </c>
    </row>
    <row r="42" spans="1:25" x14ac:dyDescent="0.55000000000000004">
      <c r="A42" s="1" t="s">
        <v>48</v>
      </c>
      <c r="C42" s="6">
        <v>13771083</v>
      </c>
      <c r="D42" s="6"/>
      <c r="E42" s="6">
        <v>145211430076</v>
      </c>
      <c r="F42" s="6"/>
      <c r="G42" s="6">
        <v>99793867459.333496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13771083</v>
      </c>
      <c r="R42" s="6"/>
      <c r="S42" s="6">
        <v>7450</v>
      </c>
      <c r="T42" s="6"/>
      <c r="U42" s="6">
        <v>145211430076</v>
      </c>
      <c r="V42" s="6"/>
      <c r="W42" s="6">
        <v>101984130668.31799</v>
      </c>
      <c r="X42" s="6"/>
      <c r="Y42" s="8">
        <v>5.7417454184000094E-3</v>
      </c>
    </row>
    <row r="43" spans="1:25" x14ac:dyDescent="0.55000000000000004">
      <c r="A43" s="1" t="s">
        <v>49</v>
      </c>
      <c r="C43" s="6">
        <v>554212</v>
      </c>
      <c r="D43" s="6"/>
      <c r="E43" s="6">
        <v>23205258193</v>
      </c>
      <c r="F43" s="6"/>
      <c r="G43" s="6">
        <v>22455272517.335999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554212</v>
      </c>
      <c r="R43" s="6"/>
      <c r="S43" s="6">
        <v>35490</v>
      </c>
      <c r="T43" s="6"/>
      <c r="U43" s="6">
        <v>23205258193</v>
      </c>
      <c r="V43" s="6"/>
      <c r="W43" s="6">
        <v>19551953425.914001</v>
      </c>
      <c r="X43" s="6"/>
      <c r="Y43" s="8">
        <v>1.1007824282889835E-3</v>
      </c>
    </row>
    <row r="44" spans="1:25" x14ac:dyDescent="0.55000000000000004">
      <c r="A44" s="1" t="s">
        <v>50</v>
      </c>
      <c r="C44" s="6">
        <v>585000</v>
      </c>
      <c r="D44" s="6"/>
      <c r="E44" s="6">
        <v>13743722207</v>
      </c>
      <c r="F44" s="6"/>
      <c r="G44" s="6">
        <v>13497061792.5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585000</v>
      </c>
      <c r="R44" s="6"/>
      <c r="S44" s="6">
        <v>22330</v>
      </c>
      <c r="T44" s="6"/>
      <c r="U44" s="6">
        <v>13743722207</v>
      </c>
      <c r="V44" s="6"/>
      <c r="W44" s="6">
        <v>12985324852.5</v>
      </c>
      <c r="X44" s="6"/>
      <c r="Y44" s="8">
        <v>7.310787373455515E-4</v>
      </c>
    </row>
    <row r="45" spans="1:25" x14ac:dyDescent="0.55000000000000004">
      <c r="A45" s="1" t="s">
        <v>51</v>
      </c>
      <c r="C45" s="6">
        <v>8356206</v>
      </c>
      <c r="D45" s="6"/>
      <c r="E45" s="6">
        <v>65028861475</v>
      </c>
      <c r="F45" s="6"/>
      <c r="G45" s="6">
        <v>68736176402.332504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8356206</v>
      </c>
      <c r="R45" s="6"/>
      <c r="S45" s="6">
        <v>7810</v>
      </c>
      <c r="T45" s="6"/>
      <c r="U45" s="6">
        <v>65028861475</v>
      </c>
      <c r="V45" s="6"/>
      <c r="W45" s="6">
        <v>64873660145.282997</v>
      </c>
      <c r="X45" s="6"/>
      <c r="Y45" s="8">
        <v>3.6524117867460892E-3</v>
      </c>
    </row>
    <row r="46" spans="1:25" x14ac:dyDescent="0.55000000000000004">
      <c r="A46" s="1" t="s">
        <v>52</v>
      </c>
      <c r="C46" s="6">
        <v>20000000</v>
      </c>
      <c r="D46" s="6"/>
      <c r="E46" s="6">
        <v>221987595152</v>
      </c>
      <c r="F46" s="6"/>
      <c r="G46" s="6">
        <v>200798100000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20000000</v>
      </c>
      <c r="R46" s="6"/>
      <c r="S46" s="6">
        <v>9800</v>
      </c>
      <c r="T46" s="6"/>
      <c r="U46" s="6">
        <v>221987595152</v>
      </c>
      <c r="V46" s="6"/>
      <c r="W46" s="6">
        <v>194833800000</v>
      </c>
      <c r="X46" s="6"/>
      <c r="Y46" s="8">
        <v>1.0969217182796368E-2</v>
      </c>
    </row>
    <row r="47" spans="1:25" x14ac:dyDescent="0.55000000000000004">
      <c r="A47" s="1" t="s">
        <v>53</v>
      </c>
      <c r="C47" s="6">
        <v>7691309</v>
      </c>
      <c r="D47" s="6"/>
      <c r="E47" s="6">
        <v>367179685244</v>
      </c>
      <c r="F47" s="6"/>
      <c r="G47" s="6">
        <v>404220001764.362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7691309</v>
      </c>
      <c r="R47" s="6"/>
      <c r="S47" s="6">
        <v>46410</v>
      </c>
      <c r="T47" s="6"/>
      <c r="U47" s="6">
        <v>367179685244</v>
      </c>
      <c r="V47" s="6"/>
      <c r="W47" s="6">
        <v>354829776468.39398</v>
      </c>
      <c r="X47" s="6"/>
      <c r="Y47" s="8">
        <v>1.9977051625564464E-2</v>
      </c>
    </row>
    <row r="48" spans="1:25" x14ac:dyDescent="0.55000000000000004">
      <c r="A48" s="1" t="s">
        <v>54</v>
      </c>
      <c r="C48" s="6">
        <v>2362689</v>
      </c>
      <c r="D48" s="6"/>
      <c r="E48" s="6">
        <v>70830565870</v>
      </c>
      <c r="F48" s="6"/>
      <c r="G48" s="6">
        <v>116351179762.293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2362689</v>
      </c>
      <c r="R48" s="6"/>
      <c r="S48" s="6">
        <v>44910</v>
      </c>
      <c r="T48" s="6"/>
      <c r="U48" s="6">
        <v>70830565870</v>
      </c>
      <c r="V48" s="6"/>
      <c r="W48" s="6">
        <v>105477018230.21001</v>
      </c>
      <c r="X48" s="6"/>
      <c r="Y48" s="8">
        <v>5.9383963191240192E-3</v>
      </c>
    </row>
    <row r="49" spans="1:25" x14ac:dyDescent="0.55000000000000004">
      <c r="A49" s="1" t="s">
        <v>55</v>
      </c>
      <c r="C49" s="6">
        <v>5171912</v>
      </c>
      <c r="D49" s="6"/>
      <c r="E49" s="6">
        <v>92980447575</v>
      </c>
      <c r="F49" s="6"/>
      <c r="G49" s="6">
        <v>66192166216.349998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5171912</v>
      </c>
      <c r="R49" s="6"/>
      <c r="S49" s="6">
        <v>13690</v>
      </c>
      <c r="T49" s="6"/>
      <c r="U49" s="6">
        <v>92980447575</v>
      </c>
      <c r="V49" s="6"/>
      <c r="W49" s="6">
        <v>70382194602.084</v>
      </c>
      <c r="X49" s="6"/>
      <c r="Y49" s="8">
        <v>3.962544375729969E-3</v>
      </c>
    </row>
    <row r="50" spans="1:25" x14ac:dyDescent="0.55000000000000004">
      <c r="A50" s="1" t="s">
        <v>56</v>
      </c>
      <c r="C50" s="6">
        <v>2065291</v>
      </c>
      <c r="D50" s="6"/>
      <c r="E50" s="6">
        <v>18804708394</v>
      </c>
      <c r="F50" s="6"/>
      <c r="G50" s="6">
        <v>13960417126.139999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2065291</v>
      </c>
      <c r="R50" s="6"/>
      <c r="S50" s="6">
        <v>6910</v>
      </c>
      <c r="T50" s="6"/>
      <c r="U50" s="6">
        <v>18804708394</v>
      </c>
      <c r="V50" s="6"/>
      <c r="W50" s="6">
        <v>14186247403.1805</v>
      </c>
      <c r="X50" s="6"/>
      <c r="Y50" s="8">
        <v>7.986911345688884E-4</v>
      </c>
    </row>
    <row r="51" spans="1:25" x14ac:dyDescent="0.55000000000000004">
      <c r="A51" s="1" t="s">
        <v>57</v>
      </c>
      <c r="C51" s="6">
        <v>8990376</v>
      </c>
      <c r="D51" s="6"/>
      <c r="E51" s="6">
        <v>588497614907</v>
      </c>
      <c r="F51" s="6"/>
      <c r="G51" s="6">
        <v>373114876221.90002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8990376</v>
      </c>
      <c r="R51" s="6"/>
      <c r="S51" s="6">
        <v>41910</v>
      </c>
      <c r="T51" s="6"/>
      <c r="U51" s="6">
        <v>588497614907</v>
      </c>
      <c r="V51" s="6"/>
      <c r="W51" s="6">
        <v>374544777543.948</v>
      </c>
      <c r="X51" s="6"/>
      <c r="Y51" s="8">
        <v>2.108701369865864E-2</v>
      </c>
    </row>
    <row r="52" spans="1:25" x14ac:dyDescent="0.55000000000000004">
      <c r="A52" s="1" t="s">
        <v>58</v>
      </c>
      <c r="C52" s="6">
        <v>78611772</v>
      </c>
      <c r="D52" s="6"/>
      <c r="E52" s="6">
        <v>521993755100</v>
      </c>
      <c r="F52" s="6"/>
      <c r="G52" s="6">
        <v>491525961006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78611772</v>
      </c>
      <c r="R52" s="6"/>
      <c r="S52" s="6">
        <v>5580</v>
      </c>
      <c r="T52" s="6"/>
      <c r="U52" s="6">
        <v>521993755100</v>
      </c>
      <c r="V52" s="6"/>
      <c r="W52" s="6">
        <v>436043698317.828</v>
      </c>
      <c r="X52" s="6"/>
      <c r="Y52" s="8">
        <v>2.4549426372826453E-2</v>
      </c>
    </row>
    <row r="53" spans="1:25" x14ac:dyDescent="0.55000000000000004">
      <c r="A53" s="1" t="s">
        <v>59</v>
      </c>
      <c r="C53" s="6">
        <v>139006557</v>
      </c>
      <c r="D53" s="6"/>
      <c r="E53" s="6">
        <v>1194239956538</v>
      </c>
      <c r="F53" s="6"/>
      <c r="G53" s="6">
        <v>1398376216000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139006557</v>
      </c>
      <c r="R53" s="6"/>
      <c r="S53" s="6">
        <v>9620</v>
      </c>
      <c r="T53" s="6"/>
      <c r="U53" s="6">
        <v>1194239956538</v>
      </c>
      <c r="V53" s="6"/>
      <c r="W53" s="6">
        <v>1329286482023.8799</v>
      </c>
      <c r="X53" s="6"/>
      <c r="Y53" s="8">
        <v>7.4839335471952401E-2</v>
      </c>
    </row>
    <row r="54" spans="1:25" x14ac:dyDescent="0.55000000000000004">
      <c r="A54" s="1" t="s">
        <v>60</v>
      </c>
      <c r="C54" s="6">
        <v>10000000</v>
      </c>
      <c r="D54" s="6"/>
      <c r="E54" s="6">
        <v>178712776272</v>
      </c>
      <c r="F54" s="6"/>
      <c r="G54" s="6">
        <v>150101550000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10000000</v>
      </c>
      <c r="R54" s="6"/>
      <c r="S54" s="6">
        <v>14980</v>
      </c>
      <c r="T54" s="6"/>
      <c r="U54" s="6">
        <v>178712776272</v>
      </c>
      <c r="V54" s="6"/>
      <c r="W54" s="6">
        <v>148908690000</v>
      </c>
      <c r="X54" s="6"/>
      <c r="Y54" s="8">
        <v>8.3836159897086523E-3</v>
      </c>
    </row>
    <row r="55" spans="1:25" x14ac:dyDescent="0.55000000000000004">
      <c r="A55" s="1" t="s">
        <v>61</v>
      </c>
      <c r="C55" s="6">
        <v>46851062</v>
      </c>
      <c r="D55" s="6"/>
      <c r="E55" s="6">
        <v>614665227317</v>
      </c>
      <c r="F55" s="6"/>
      <c r="G55" s="6">
        <v>622205903699.49597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46851062</v>
      </c>
      <c r="R55" s="6"/>
      <c r="S55" s="6">
        <v>14090</v>
      </c>
      <c r="T55" s="6"/>
      <c r="U55" s="6">
        <v>614665227317</v>
      </c>
      <c r="V55" s="6"/>
      <c r="W55" s="6">
        <v>656203681371.69897</v>
      </c>
      <c r="X55" s="6"/>
      <c r="Y55" s="8">
        <v>3.6944517312276791E-2</v>
      </c>
    </row>
    <row r="56" spans="1:25" x14ac:dyDescent="0.55000000000000004">
      <c r="A56" s="1" t="s">
        <v>62</v>
      </c>
      <c r="C56" s="6">
        <v>47100791</v>
      </c>
      <c r="D56" s="6"/>
      <c r="E56" s="6">
        <v>1007939408723</v>
      </c>
      <c r="F56" s="6"/>
      <c r="G56" s="6">
        <v>1499661937632.4099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47100791</v>
      </c>
      <c r="R56" s="6"/>
      <c r="S56" s="6">
        <v>27370</v>
      </c>
      <c r="T56" s="6"/>
      <c r="U56" s="6">
        <v>1007939408723</v>
      </c>
      <c r="V56" s="6"/>
      <c r="W56" s="6">
        <v>1281478215204.46</v>
      </c>
      <c r="X56" s="6"/>
      <c r="Y56" s="8">
        <v>7.2147711832341116E-2</v>
      </c>
    </row>
    <row r="57" spans="1:25" x14ac:dyDescent="0.55000000000000004">
      <c r="A57" s="1" t="s">
        <v>63</v>
      </c>
      <c r="C57" s="6">
        <v>30485496</v>
      </c>
      <c r="D57" s="6"/>
      <c r="E57" s="6">
        <v>394777531861</v>
      </c>
      <c r="F57" s="6"/>
      <c r="G57" s="6">
        <v>192431081300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30485496</v>
      </c>
      <c r="R57" s="6"/>
      <c r="S57" s="6">
        <v>4880</v>
      </c>
      <c r="T57" s="6"/>
      <c r="U57" s="6">
        <v>394777531861</v>
      </c>
      <c r="V57" s="6"/>
      <c r="W57" s="6">
        <v>147884043618.14401</v>
      </c>
      <c r="X57" s="6"/>
      <c r="Y57" s="8">
        <v>8.325928007961416E-3</v>
      </c>
    </row>
    <row r="58" spans="1:25" x14ac:dyDescent="0.55000000000000004">
      <c r="A58" s="1" t="s">
        <v>64</v>
      </c>
      <c r="C58" s="6">
        <v>4179296</v>
      </c>
      <c r="D58" s="6"/>
      <c r="E58" s="6">
        <v>103818948042</v>
      </c>
      <c r="F58" s="6"/>
      <c r="G58" s="6">
        <v>67812747648.782402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4179296</v>
      </c>
      <c r="R58" s="6"/>
      <c r="S58" s="6">
        <v>14060</v>
      </c>
      <c r="T58" s="6"/>
      <c r="U58" s="6">
        <v>103818948042</v>
      </c>
      <c r="V58" s="6"/>
      <c r="W58" s="6">
        <v>58411274322</v>
      </c>
      <c r="X58" s="6"/>
      <c r="Y58" s="8">
        <v>3.2885770023574692E-3</v>
      </c>
    </row>
    <row r="59" spans="1:25" x14ac:dyDescent="0.55000000000000004">
      <c r="A59" s="1" t="s">
        <v>65</v>
      </c>
      <c r="C59" s="6">
        <v>11589687</v>
      </c>
      <c r="D59" s="6"/>
      <c r="E59" s="6">
        <v>150068256910</v>
      </c>
      <c r="F59" s="6"/>
      <c r="G59" s="6">
        <v>277764760816.258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11589687</v>
      </c>
      <c r="R59" s="6"/>
      <c r="S59" s="6">
        <v>21090</v>
      </c>
      <c r="T59" s="6"/>
      <c r="U59" s="6">
        <v>150068256910</v>
      </c>
      <c r="V59" s="6"/>
      <c r="W59" s="6">
        <v>242972161161.961</v>
      </c>
      <c r="X59" s="6"/>
      <c r="Y59" s="8">
        <v>1.3679425259677483E-2</v>
      </c>
    </row>
    <row r="60" spans="1:25" x14ac:dyDescent="0.55000000000000004">
      <c r="A60" s="1" t="s">
        <v>66</v>
      </c>
      <c r="C60" s="6">
        <v>18769593</v>
      </c>
      <c r="D60" s="6"/>
      <c r="E60" s="6">
        <v>844454278420</v>
      </c>
      <c r="F60" s="6"/>
      <c r="G60" s="6">
        <v>361963530080.01001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18769593</v>
      </c>
      <c r="R60" s="6"/>
      <c r="S60" s="6">
        <v>16300</v>
      </c>
      <c r="T60" s="6"/>
      <c r="U60" s="6">
        <v>844454278420</v>
      </c>
      <c r="V60" s="6"/>
      <c r="W60" s="6">
        <v>304123996922.89502</v>
      </c>
      <c r="X60" s="6"/>
      <c r="Y60" s="8">
        <v>1.712229691535724E-2</v>
      </c>
    </row>
    <row r="61" spans="1:25" x14ac:dyDescent="0.55000000000000004">
      <c r="A61" s="1" t="s">
        <v>67</v>
      </c>
      <c r="C61" s="6">
        <v>113548</v>
      </c>
      <c r="D61" s="6"/>
      <c r="E61" s="6">
        <v>366902065</v>
      </c>
      <c r="F61" s="6"/>
      <c r="G61" s="6">
        <v>2374835072.9759998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113548</v>
      </c>
      <c r="R61" s="6"/>
      <c r="S61" s="6">
        <v>21440</v>
      </c>
      <c r="T61" s="6"/>
      <c r="U61" s="6">
        <v>366902065</v>
      </c>
      <c r="V61" s="6"/>
      <c r="W61" s="6">
        <v>2419984028.7360001</v>
      </c>
      <c r="X61" s="6"/>
      <c r="Y61" s="8">
        <v>1.3624602296985282E-4</v>
      </c>
    </row>
    <row r="62" spans="1:25" x14ac:dyDescent="0.55000000000000004">
      <c r="A62" s="1" t="s">
        <v>68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10010006</v>
      </c>
      <c r="J62" s="6"/>
      <c r="K62" s="6">
        <v>140136713837</v>
      </c>
      <c r="L62" s="6"/>
      <c r="M62" s="6">
        <v>0</v>
      </c>
      <c r="N62" s="6"/>
      <c r="O62" s="6">
        <v>0</v>
      </c>
      <c r="P62" s="6"/>
      <c r="Q62" s="6">
        <v>10010006</v>
      </c>
      <c r="R62" s="6"/>
      <c r="S62" s="6">
        <v>12970</v>
      </c>
      <c r="T62" s="6"/>
      <c r="U62" s="6">
        <v>140136713837</v>
      </c>
      <c r="V62" s="6"/>
      <c r="W62" s="6">
        <v>129057290641.97099</v>
      </c>
      <c r="X62" s="6"/>
      <c r="Y62" s="8">
        <v>7.2659746413356058E-3</v>
      </c>
    </row>
    <row r="63" spans="1:25" x14ac:dyDescent="0.55000000000000004">
      <c r="A63" s="1" t="s">
        <v>69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1155706</v>
      </c>
      <c r="J63" s="6"/>
      <c r="K63" s="6">
        <v>10957784830</v>
      </c>
      <c r="L63" s="6"/>
      <c r="M63" s="6">
        <v>0</v>
      </c>
      <c r="N63" s="6"/>
      <c r="O63" s="6">
        <v>0</v>
      </c>
      <c r="P63" s="6"/>
      <c r="Q63" s="6">
        <v>1155706</v>
      </c>
      <c r="R63" s="6"/>
      <c r="S63" s="6">
        <v>8130</v>
      </c>
      <c r="T63" s="6"/>
      <c r="U63" s="6">
        <v>10957784830</v>
      </c>
      <c r="V63" s="6"/>
      <c r="W63" s="6">
        <v>9339984235.809</v>
      </c>
      <c r="X63" s="6"/>
      <c r="Y63" s="8">
        <v>5.2584467154304483E-4</v>
      </c>
    </row>
    <row r="64" spans="1:25" ht="24.75" thickBot="1" x14ac:dyDescent="0.6">
      <c r="C64" s="6"/>
      <c r="D64" s="6"/>
      <c r="E64" s="7">
        <f>SUM(E9:E63)</f>
        <v>16195021565991</v>
      </c>
      <c r="F64" s="6"/>
      <c r="G64" s="7">
        <f>SUM(G9:G63)</f>
        <v>16248707490939.422</v>
      </c>
      <c r="H64" s="6"/>
      <c r="I64" s="6"/>
      <c r="J64" s="6"/>
      <c r="K64" s="7">
        <f>SUM(K9:K63)</f>
        <v>151700060107</v>
      </c>
      <c r="L64" s="6"/>
      <c r="M64" s="6"/>
      <c r="N64" s="6"/>
      <c r="O64" s="7">
        <f>SUM(O9:O63)</f>
        <v>693872369016</v>
      </c>
      <c r="P64" s="6"/>
      <c r="Q64" s="6"/>
      <c r="R64" s="6"/>
      <c r="S64" s="6"/>
      <c r="T64" s="6"/>
      <c r="U64" s="7">
        <f>SUM(U9:U63)</f>
        <v>15735320577674</v>
      </c>
      <c r="V64" s="6"/>
      <c r="W64" s="7">
        <f>SUM(W9:W63)</f>
        <v>14751736984714.031</v>
      </c>
      <c r="X64" s="6"/>
      <c r="Y64" s="9">
        <f>SUM(Y9:Y63)</f>
        <v>0.83052841349302753</v>
      </c>
    </row>
    <row r="65" spans="7:25" ht="24.75" thickTop="1" x14ac:dyDescent="0.55000000000000004">
      <c r="G65" s="3"/>
      <c r="W65" s="3"/>
    </row>
    <row r="66" spans="7:25" x14ac:dyDescent="0.55000000000000004">
      <c r="G66" s="3"/>
      <c r="W66" s="3"/>
      <c r="Y66" s="20"/>
    </row>
    <row r="67" spans="7:25" x14ac:dyDescent="0.55000000000000004">
      <c r="Y67" s="18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Q9" sqref="Q9"/>
    </sheetView>
  </sheetViews>
  <sheetFormatPr defaultRowHeight="24" x14ac:dyDescent="0.55000000000000004"/>
  <cols>
    <col min="1" max="1" width="42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22" t="s">
        <v>3</v>
      </c>
      <c r="C6" s="23" t="s">
        <v>196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7" ht="24.75" x14ac:dyDescent="0.55000000000000004">
      <c r="A7" s="23" t="s">
        <v>3</v>
      </c>
      <c r="C7" s="23" t="s">
        <v>70</v>
      </c>
      <c r="E7" s="23" t="s">
        <v>71</v>
      </c>
      <c r="G7" s="23" t="s">
        <v>72</v>
      </c>
      <c r="I7" s="23" t="s">
        <v>73</v>
      </c>
      <c r="K7" s="23" t="s">
        <v>70</v>
      </c>
      <c r="M7" s="23" t="s">
        <v>71</v>
      </c>
      <c r="O7" s="23" t="s">
        <v>72</v>
      </c>
      <c r="Q7" s="23" t="s">
        <v>73</v>
      </c>
    </row>
    <row r="8" spans="1:17" x14ac:dyDescent="0.55000000000000004">
      <c r="A8" s="1" t="s">
        <v>74</v>
      </c>
      <c r="C8" s="3">
        <v>2362689</v>
      </c>
      <c r="E8" s="3">
        <v>34200</v>
      </c>
      <c r="G8" s="1" t="s">
        <v>75</v>
      </c>
      <c r="I8" s="3">
        <v>1</v>
      </c>
      <c r="K8" s="3">
        <v>2362689</v>
      </c>
      <c r="M8" s="3">
        <v>34200</v>
      </c>
      <c r="O8" s="1" t="s">
        <v>75</v>
      </c>
      <c r="Q8" s="3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A7" workbookViewId="0">
      <selection activeCell="W24" sqref="W24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customWidth="1"/>
    <col min="28" max="28" width="0.8554687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40" width="12.42578125" style="1" bestFit="1" customWidth="1"/>
    <col min="41" max="16384" width="9.140625" style="1"/>
  </cols>
  <sheetData>
    <row r="2" spans="1:3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 x14ac:dyDescent="0.55000000000000004">
      <c r="A6" s="23" t="s">
        <v>76</v>
      </c>
      <c r="B6" s="23" t="s">
        <v>76</v>
      </c>
      <c r="C6" s="23" t="s">
        <v>76</v>
      </c>
      <c r="D6" s="23" t="s">
        <v>76</v>
      </c>
      <c r="E6" s="23" t="s">
        <v>76</v>
      </c>
      <c r="F6" s="23" t="s">
        <v>76</v>
      </c>
      <c r="G6" s="23" t="s">
        <v>76</v>
      </c>
      <c r="H6" s="23" t="s">
        <v>76</v>
      </c>
      <c r="I6" s="23" t="s">
        <v>76</v>
      </c>
      <c r="J6" s="23" t="s">
        <v>76</v>
      </c>
      <c r="K6" s="23" t="s">
        <v>76</v>
      </c>
      <c r="L6" s="23" t="s">
        <v>76</v>
      </c>
      <c r="M6" s="23" t="s">
        <v>76</v>
      </c>
      <c r="O6" s="23" t="s">
        <v>196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 x14ac:dyDescent="0.55000000000000004">
      <c r="A7" s="22" t="s">
        <v>77</v>
      </c>
      <c r="C7" s="22" t="s">
        <v>78</v>
      </c>
      <c r="E7" s="22" t="s">
        <v>79</v>
      </c>
      <c r="G7" s="22" t="s">
        <v>80</v>
      </c>
      <c r="I7" s="22" t="s">
        <v>81</v>
      </c>
      <c r="K7" s="22" t="s">
        <v>82</v>
      </c>
      <c r="M7" s="22" t="s">
        <v>73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83</v>
      </c>
      <c r="AG7" s="22" t="s">
        <v>8</v>
      </c>
      <c r="AI7" s="22" t="s">
        <v>9</v>
      </c>
      <c r="AK7" s="22" t="s">
        <v>13</v>
      </c>
    </row>
    <row r="8" spans="1:37" ht="24.75" x14ac:dyDescent="0.55000000000000004">
      <c r="A8" s="23" t="s">
        <v>77</v>
      </c>
      <c r="C8" s="23" t="s">
        <v>78</v>
      </c>
      <c r="E8" s="23" t="s">
        <v>79</v>
      </c>
      <c r="G8" s="23" t="s">
        <v>80</v>
      </c>
      <c r="I8" s="23" t="s">
        <v>81</v>
      </c>
      <c r="K8" s="23" t="s">
        <v>82</v>
      </c>
      <c r="M8" s="23" t="s">
        <v>73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83</v>
      </c>
      <c r="AG8" s="23" t="s">
        <v>8</v>
      </c>
      <c r="AI8" s="23" t="s">
        <v>9</v>
      </c>
      <c r="AK8" s="23" t="s">
        <v>13</v>
      </c>
    </row>
    <row r="9" spans="1:37" x14ac:dyDescent="0.55000000000000004">
      <c r="A9" s="1" t="s">
        <v>84</v>
      </c>
      <c r="C9" s="4" t="s">
        <v>85</v>
      </c>
      <c r="D9" s="4"/>
      <c r="E9" s="4" t="s">
        <v>85</v>
      </c>
      <c r="F9" s="4"/>
      <c r="G9" s="4" t="s">
        <v>86</v>
      </c>
      <c r="H9" s="4"/>
      <c r="I9" s="4" t="s">
        <v>87</v>
      </c>
      <c r="J9" s="4"/>
      <c r="K9" s="5">
        <v>0</v>
      </c>
      <c r="L9" s="4"/>
      <c r="M9" s="5">
        <v>0</v>
      </c>
      <c r="N9" s="4"/>
      <c r="O9" s="5">
        <v>130923</v>
      </c>
      <c r="P9" s="4"/>
      <c r="Q9" s="5">
        <v>107357930200</v>
      </c>
      <c r="R9" s="4"/>
      <c r="S9" s="5">
        <v>130495969554</v>
      </c>
      <c r="T9" s="4"/>
      <c r="U9" s="5">
        <v>0</v>
      </c>
      <c r="V9" s="4"/>
      <c r="W9" s="5">
        <v>0</v>
      </c>
      <c r="X9" s="4"/>
      <c r="Y9" s="5">
        <v>130923</v>
      </c>
      <c r="Z9" s="4"/>
      <c r="AA9" s="5">
        <v>130923000000</v>
      </c>
      <c r="AB9" s="5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8">
        <v>0</v>
      </c>
    </row>
    <row r="10" spans="1:37" x14ac:dyDescent="0.55000000000000004">
      <c r="A10" s="1" t="s">
        <v>88</v>
      </c>
      <c r="C10" s="4" t="s">
        <v>85</v>
      </c>
      <c r="D10" s="4"/>
      <c r="E10" s="4" t="s">
        <v>85</v>
      </c>
      <c r="F10" s="4"/>
      <c r="G10" s="4" t="s">
        <v>89</v>
      </c>
      <c r="H10" s="4"/>
      <c r="I10" s="4" t="s">
        <v>90</v>
      </c>
      <c r="J10" s="4"/>
      <c r="K10" s="5">
        <v>0</v>
      </c>
      <c r="L10" s="4"/>
      <c r="M10" s="5">
        <v>0</v>
      </c>
      <c r="N10" s="4"/>
      <c r="O10" s="5">
        <v>20000</v>
      </c>
      <c r="P10" s="4"/>
      <c r="Q10" s="5">
        <v>17416002743</v>
      </c>
      <c r="R10" s="4"/>
      <c r="S10" s="5">
        <v>19796551224</v>
      </c>
      <c r="T10" s="4"/>
      <c r="U10" s="5">
        <v>0</v>
      </c>
      <c r="V10" s="4"/>
      <c r="W10" s="5">
        <v>0</v>
      </c>
      <c r="X10" s="4"/>
      <c r="Y10" s="5">
        <v>20000</v>
      </c>
      <c r="Z10" s="4"/>
      <c r="AA10" s="5">
        <v>20000000000</v>
      </c>
      <c r="AB10" s="5"/>
      <c r="AC10" s="5">
        <v>0</v>
      </c>
      <c r="AD10" s="4"/>
      <c r="AE10" s="5">
        <v>0</v>
      </c>
      <c r="AF10" s="4"/>
      <c r="AG10" s="5">
        <v>0</v>
      </c>
      <c r="AH10" s="4"/>
      <c r="AI10" s="5">
        <v>0</v>
      </c>
      <c r="AJ10" s="4"/>
      <c r="AK10" s="8">
        <v>0</v>
      </c>
    </row>
    <row r="11" spans="1:37" x14ac:dyDescent="0.55000000000000004">
      <c r="A11" s="1" t="s">
        <v>91</v>
      </c>
      <c r="C11" s="4" t="s">
        <v>85</v>
      </c>
      <c r="D11" s="4"/>
      <c r="E11" s="4" t="s">
        <v>85</v>
      </c>
      <c r="F11" s="4"/>
      <c r="G11" s="4" t="s">
        <v>92</v>
      </c>
      <c r="H11" s="4"/>
      <c r="I11" s="4" t="s">
        <v>93</v>
      </c>
      <c r="J11" s="4"/>
      <c r="K11" s="5">
        <v>0</v>
      </c>
      <c r="L11" s="4"/>
      <c r="M11" s="5">
        <v>0</v>
      </c>
      <c r="N11" s="4"/>
      <c r="O11" s="5">
        <v>151016</v>
      </c>
      <c r="P11" s="4"/>
      <c r="Q11" s="5">
        <v>126814637973</v>
      </c>
      <c r="R11" s="4"/>
      <c r="S11" s="5">
        <v>147140532167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151016</v>
      </c>
      <c r="AD11" s="4"/>
      <c r="AE11" s="5">
        <v>993700</v>
      </c>
      <c r="AF11" s="4"/>
      <c r="AG11" s="5">
        <v>126814637973</v>
      </c>
      <c r="AH11" s="4"/>
      <c r="AI11" s="5">
        <v>150037399991</v>
      </c>
      <c r="AJ11" s="4"/>
      <c r="AK11" s="8">
        <v>8.4471627923048704E-3</v>
      </c>
    </row>
    <row r="12" spans="1:37" x14ac:dyDescent="0.55000000000000004">
      <c r="A12" s="1" t="s">
        <v>94</v>
      </c>
      <c r="C12" s="4" t="s">
        <v>85</v>
      </c>
      <c r="D12" s="4"/>
      <c r="E12" s="4" t="s">
        <v>85</v>
      </c>
      <c r="F12" s="4"/>
      <c r="G12" s="4" t="s">
        <v>95</v>
      </c>
      <c r="H12" s="4"/>
      <c r="I12" s="4" t="s">
        <v>96</v>
      </c>
      <c r="J12" s="4"/>
      <c r="K12" s="5">
        <v>0</v>
      </c>
      <c r="L12" s="4"/>
      <c r="M12" s="5">
        <v>0</v>
      </c>
      <c r="N12" s="4"/>
      <c r="O12" s="5">
        <v>89598</v>
      </c>
      <c r="P12" s="4"/>
      <c r="Q12" s="5">
        <v>67771980165</v>
      </c>
      <c r="R12" s="4"/>
      <c r="S12" s="5">
        <v>82215273044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89598</v>
      </c>
      <c r="AD12" s="4"/>
      <c r="AE12" s="5">
        <v>938360</v>
      </c>
      <c r="AF12" s="4"/>
      <c r="AG12" s="5">
        <v>67771980165</v>
      </c>
      <c r="AH12" s="4"/>
      <c r="AI12" s="5">
        <v>84059940653</v>
      </c>
      <c r="AJ12" s="4"/>
      <c r="AK12" s="8">
        <v>4.7326066903983317E-3</v>
      </c>
    </row>
    <row r="13" spans="1:37" x14ac:dyDescent="0.55000000000000004">
      <c r="A13" s="1" t="s">
        <v>97</v>
      </c>
      <c r="C13" s="4" t="s">
        <v>85</v>
      </c>
      <c r="D13" s="4"/>
      <c r="E13" s="4" t="s">
        <v>85</v>
      </c>
      <c r="F13" s="4"/>
      <c r="G13" s="4" t="s">
        <v>98</v>
      </c>
      <c r="H13" s="4"/>
      <c r="I13" s="4" t="s">
        <v>99</v>
      </c>
      <c r="J13" s="4"/>
      <c r="K13" s="5">
        <v>0</v>
      </c>
      <c r="L13" s="4"/>
      <c r="M13" s="5">
        <v>0</v>
      </c>
      <c r="N13" s="4"/>
      <c r="O13" s="5">
        <v>34851</v>
      </c>
      <c r="P13" s="4"/>
      <c r="Q13" s="5">
        <v>25628458926</v>
      </c>
      <c r="R13" s="4"/>
      <c r="S13" s="5">
        <v>31004311335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34851</v>
      </c>
      <c r="AD13" s="4"/>
      <c r="AE13" s="5">
        <v>914090</v>
      </c>
      <c r="AF13" s="4"/>
      <c r="AG13" s="5">
        <v>25628458926</v>
      </c>
      <c r="AH13" s="4"/>
      <c r="AI13" s="5">
        <v>31851176517</v>
      </c>
      <c r="AJ13" s="4"/>
      <c r="AK13" s="8">
        <v>1.793233375023002E-3</v>
      </c>
    </row>
    <row r="14" spans="1:37" x14ac:dyDescent="0.55000000000000004">
      <c r="A14" s="1" t="s">
        <v>100</v>
      </c>
      <c r="C14" s="4" t="s">
        <v>85</v>
      </c>
      <c r="D14" s="4"/>
      <c r="E14" s="4" t="s">
        <v>85</v>
      </c>
      <c r="F14" s="4"/>
      <c r="G14" s="4" t="s">
        <v>101</v>
      </c>
      <c r="H14" s="4"/>
      <c r="I14" s="4" t="s">
        <v>102</v>
      </c>
      <c r="J14" s="4"/>
      <c r="K14" s="5">
        <v>0</v>
      </c>
      <c r="L14" s="4"/>
      <c r="M14" s="5">
        <v>0</v>
      </c>
      <c r="N14" s="4"/>
      <c r="O14" s="5">
        <v>7729</v>
      </c>
      <c r="P14" s="4"/>
      <c r="Q14" s="5">
        <v>6543250945</v>
      </c>
      <c r="R14" s="4"/>
      <c r="S14" s="5">
        <v>6784391553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7729</v>
      </c>
      <c r="AD14" s="4"/>
      <c r="AE14" s="5">
        <v>900360</v>
      </c>
      <c r="AF14" s="4"/>
      <c r="AG14" s="5">
        <v>6543250945</v>
      </c>
      <c r="AH14" s="4"/>
      <c r="AI14" s="5">
        <v>6957621142</v>
      </c>
      <c r="AJ14" s="4"/>
      <c r="AK14" s="8">
        <v>3.9171672154530524E-4</v>
      </c>
    </row>
    <row r="15" spans="1:37" x14ac:dyDescent="0.55000000000000004">
      <c r="A15" s="1" t="s">
        <v>103</v>
      </c>
      <c r="C15" s="4" t="s">
        <v>85</v>
      </c>
      <c r="D15" s="4"/>
      <c r="E15" s="4" t="s">
        <v>85</v>
      </c>
      <c r="F15" s="4"/>
      <c r="G15" s="4" t="s">
        <v>104</v>
      </c>
      <c r="H15" s="4"/>
      <c r="I15" s="4" t="s">
        <v>105</v>
      </c>
      <c r="J15" s="4"/>
      <c r="K15" s="5">
        <v>0</v>
      </c>
      <c r="L15" s="4"/>
      <c r="M15" s="5">
        <v>0</v>
      </c>
      <c r="N15" s="4"/>
      <c r="O15" s="5">
        <v>20000</v>
      </c>
      <c r="P15" s="4"/>
      <c r="Q15" s="5">
        <v>17002881206</v>
      </c>
      <c r="R15" s="4"/>
      <c r="S15" s="5">
        <v>17412123480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20000</v>
      </c>
      <c r="AD15" s="4"/>
      <c r="AE15" s="5">
        <v>897780</v>
      </c>
      <c r="AF15" s="4"/>
      <c r="AG15" s="5">
        <v>17002881206</v>
      </c>
      <c r="AH15" s="4"/>
      <c r="AI15" s="5">
        <v>17952345547</v>
      </c>
      <c r="AJ15" s="4"/>
      <c r="AK15" s="8">
        <v>1.0107238951642388E-3</v>
      </c>
    </row>
    <row r="16" spans="1:37" x14ac:dyDescent="0.55000000000000004">
      <c r="A16" s="1" t="s">
        <v>106</v>
      </c>
      <c r="C16" s="4" t="s">
        <v>85</v>
      </c>
      <c r="D16" s="4"/>
      <c r="E16" s="4" t="s">
        <v>85</v>
      </c>
      <c r="F16" s="4"/>
      <c r="G16" s="4" t="s">
        <v>107</v>
      </c>
      <c r="H16" s="4"/>
      <c r="I16" s="4" t="s">
        <v>108</v>
      </c>
      <c r="J16" s="4"/>
      <c r="K16" s="5">
        <v>0</v>
      </c>
      <c r="L16" s="4"/>
      <c r="M16" s="5">
        <v>0</v>
      </c>
      <c r="N16" s="4"/>
      <c r="O16" s="5">
        <v>101150</v>
      </c>
      <c r="P16" s="4"/>
      <c r="Q16" s="5">
        <v>84826333652</v>
      </c>
      <c r="R16" s="4"/>
      <c r="S16" s="5">
        <v>86359869686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101150</v>
      </c>
      <c r="AD16" s="4"/>
      <c r="AE16" s="5">
        <v>874780</v>
      </c>
      <c r="AF16" s="4"/>
      <c r="AG16" s="5">
        <v>84826333652</v>
      </c>
      <c r="AH16" s="4"/>
      <c r="AI16" s="5">
        <v>88467959275</v>
      </c>
      <c r="AJ16" s="4"/>
      <c r="AK16" s="8">
        <v>4.9807798185235791E-3</v>
      </c>
    </row>
    <row r="17" spans="1:37" x14ac:dyDescent="0.55000000000000004">
      <c r="A17" s="1" t="s">
        <v>109</v>
      </c>
      <c r="C17" s="4" t="s">
        <v>85</v>
      </c>
      <c r="D17" s="4"/>
      <c r="E17" s="4" t="s">
        <v>85</v>
      </c>
      <c r="F17" s="4"/>
      <c r="G17" s="4" t="s">
        <v>110</v>
      </c>
      <c r="H17" s="4"/>
      <c r="I17" s="4" t="s">
        <v>111</v>
      </c>
      <c r="J17" s="4"/>
      <c r="K17" s="5">
        <v>0</v>
      </c>
      <c r="L17" s="4"/>
      <c r="M17" s="5">
        <v>0</v>
      </c>
      <c r="N17" s="4"/>
      <c r="O17" s="5">
        <v>95842</v>
      </c>
      <c r="P17" s="4"/>
      <c r="Q17" s="5">
        <v>74136273148</v>
      </c>
      <c r="R17" s="4"/>
      <c r="S17" s="5">
        <v>75869245548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95842</v>
      </c>
      <c r="AD17" s="4"/>
      <c r="AE17" s="5">
        <v>818770</v>
      </c>
      <c r="AF17" s="4"/>
      <c r="AG17" s="5">
        <v>74136273148</v>
      </c>
      <c r="AH17" s="4"/>
      <c r="AI17" s="5">
        <v>78458331189</v>
      </c>
      <c r="AJ17" s="4"/>
      <c r="AK17" s="8">
        <v>4.4172339430422593E-3</v>
      </c>
    </row>
    <row r="18" spans="1:37" x14ac:dyDescent="0.55000000000000004">
      <c r="A18" s="1" t="s">
        <v>112</v>
      </c>
      <c r="C18" s="4" t="s">
        <v>85</v>
      </c>
      <c r="D18" s="4"/>
      <c r="E18" s="4" t="s">
        <v>85</v>
      </c>
      <c r="F18" s="4"/>
      <c r="G18" s="4" t="s">
        <v>113</v>
      </c>
      <c r="H18" s="4"/>
      <c r="I18" s="4" t="s">
        <v>114</v>
      </c>
      <c r="J18" s="4"/>
      <c r="K18" s="5">
        <v>0</v>
      </c>
      <c r="L18" s="4"/>
      <c r="M18" s="5">
        <v>0</v>
      </c>
      <c r="N18" s="4"/>
      <c r="O18" s="5">
        <v>168668</v>
      </c>
      <c r="P18" s="4"/>
      <c r="Q18" s="5">
        <v>128747651499</v>
      </c>
      <c r="R18" s="4"/>
      <c r="S18" s="5">
        <v>131869578933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168668</v>
      </c>
      <c r="AD18" s="4"/>
      <c r="AE18" s="5">
        <v>810410</v>
      </c>
      <c r="AF18" s="4"/>
      <c r="AG18" s="5">
        <v>128747651499</v>
      </c>
      <c r="AH18" s="4"/>
      <c r="AI18" s="5">
        <v>136665458775</v>
      </c>
      <c r="AJ18" s="4"/>
      <c r="AK18" s="8">
        <v>7.6943174063713723E-3</v>
      </c>
    </row>
    <row r="19" spans="1:37" x14ac:dyDescent="0.55000000000000004">
      <c r="A19" s="1" t="s">
        <v>115</v>
      </c>
      <c r="C19" s="4" t="s">
        <v>85</v>
      </c>
      <c r="D19" s="4"/>
      <c r="E19" s="4" t="s">
        <v>85</v>
      </c>
      <c r="F19" s="4"/>
      <c r="G19" s="4" t="s">
        <v>116</v>
      </c>
      <c r="H19" s="4"/>
      <c r="I19" s="4" t="s">
        <v>117</v>
      </c>
      <c r="J19" s="4"/>
      <c r="K19" s="5">
        <v>0</v>
      </c>
      <c r="L19" s="4"/>
      <c r="M19" s="5">
        <v>0</v>
      </c>
      <c r="N19" s="4"/>
      <c r="O19" s="5">
        <v>16881</v>
      </c>
      <c r="P19" s="4"/>
      <c r="Q19" s="5">
        <v>12720281145</v>
      </c>
      <c r="R19" s="4"/>
      <c r="S19" s="5">
        <v>13046360941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16881</v>
      </c>
      <c r="AD19" s="4"/>
      <c r="AE19" s="5">
        <v>796490</v>
      </c>
      <c r="AF19" s="4"/>
      <c r="AG19" s="5">
        <v>12720281145</v>
      </c>
      <c r="AH19" s="4"/>
      <c r="AI19" s="5">
        <v>13443110684</v>
      </c>
      <c r="AJ19" s="4"/>
      <c r="AK19" s="8">
        <v>7.5685225410152771E-4</v>
      </c>
    </row>
    <row r="20" spans="1:37" x14ac:dyDescent="0.55000000000000004">
      <c r="A20" s="1" t="s">
        <v>118</v>
      </c>
      <c r="C20" s="4" t="s">
        <v>85</v>
      </c>
      <c r="D20" s="4"/>
      <c r="E20" s="4" t="s">
        <v>85</v>
      </c>
      <c r="F20" s="4"/>
      <c r="G20" s="4" t="s">
        <v>119</v>
      </c>
      <c r="H20" s="4"/>
      <c r="I20" s="4" t="s">
        <v>120</v>
      </c>
      <c r="J20" s="4"/>
      <c r="K20" s="5">
        <v>0</v>
      </c>
      <c r="L20" s="4"/>
      <c r="M20" s="5">
        <v>0</v>
      </c>
      <c r="N20" s="4"/>
      <c r="O20" s="5">
        <v>78106</v>
      </c>
      <c r="P20" s="4"/>
      <c r="Q20" s="5">
        <v>56469619517</v>
      </c>
      <c r="R20" s="4"/>
      <c r="S20" s="5">
        <v>57275134897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78106</v>
      </c>
      <c r="AD20" s="4"/>
      <c r="AE20" s="5">
        <v>763000</v>
      </c>
      <c r="AF20" s="4"/>
      <c r="AG20" s="5">
        <v>56469619517</v>
      </c>
      <c r="AH20" s="4"/>
      <c r="AI20" s="5">
        <v>59584076428</v>
      </c>
      <c r="AJ20" s="4"/>
      <c r="AK20" s="8">
        <v>3.3546062078297998E-3</v>
      </c>
    </row>
    <row r="21" spans="1:37" x14ac:dyDescent="0.55000000000000004">
      <c r="A21" s="1" t="s">
        <v>121</v>
      </c>
      <c r="C21" s="4" t="s">
        <v>85</v>
      </c>
      <c r="D21" s="4"/>
      <c r="E21" s="4" t="s">
        <v>85</v>
      </c>
      <c r="F21" s="4"/>
      <c r="G21" s="4" t="s">
        <v>122</v>
      </c>
      <c r="H21" s="4"/>
      <c r="I21" s="4" t="s">
        <v>123</v>
      </c>
      <c r="J21" s="4"/>
      <c r="K21" s="5">
        <v>16</v>
      </c>
      <c r="L21" s="4"/>
      <c r="M21" s="5">
        <v>16</v>
      </c>
      <c r="N21" s="4"/>
      <c r="O21" s="5">
        <v>200000</v>
      </c>
      <c r="P21" s="4"/>
      <c r="Q21" s="5">
        <v>187082000000</v>
      </c>
      <c r="R21" s="4"/>
      <c r="S21" s="5">
        <v>184859888071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200000</v>
      </c>
      <c r="AD21" s="4"/>
      <c r="AE21" s="5">
        <v>1000000</v>
      </c>
      <c r="AF21" s="4"/>
      <c r="AG21" s="5">
        <v>187082000000</v>
      </c>
      <c r="AH21" s="4"/>
      <c r="AI21" s="5">
        <v>199963750000</v>
      </c>
      <c r="AJ21" s="4"/>
      <c r="AK21" s="8">
        <v>1.1258035322600068E-2</v>
      </c>
    </row>
    <row r="22" spans="1:37" x14ac:dyDescent="0.55000000000000004">
      <c r="A22" s="1" t="s">
        <v>124</v>
      </c>
      <c r="C22" s="4" t="s">
        <v>85</v>
      </c>
      <c r="D22" s="4"/>
      <c r="E22" s="4" t="s">
        <v>85</v>
      </c>
      <c r="F22" s="4"/>
      <c r="G22" s="4" t="s">
        <v>125</v>
      </c>
      <c r="H22" s="4"/>
      <c r="I22" s="4" t="s">
        <v>126</v>
      </c>
      <c r="J22" s="4"/>
      <c r="K22" s="5">
        <v>18</v>
      </c>
      <c r="L22" s="4"/>
      <c r="M22" s="5">
        <v>18</v>
      </c>
      <c r="N22" s="4"/>
      <c r="O22" s="5">
        <v>0</v>
      </c>
      <c r="P22" s="4"/>
      <c r="Q22" s="5">
        <v>0</v>
      </c>
      <c r="R22" s="4"/>
      <c r="S22" s="5">
        <v>0</v>
      </c>
      <c r="T22" s="4"/>
      <c r="U22" s="5">
        <v>500000</v>
      </c>
      <c r="V22" s="4"/>
      <c r="W22" s="5">
        <v>500020000000</v>
      </c>
      <c r="X22" s="4"/>
      <c r="Y22" s="5">
        <v>0</v>
      </c>
      <c r="Z22" s="4"/>
      <c r="AA22" s="5">
        <v>0</v>
      </c>
      <c r="AB22" s="5"/>
      <c r="AC22" s="5">
        <v>500000</v>
      </c>
      <c r="AD22" s="4"/>
      <c r="AE22" s="5">
        <v>1000000</v>
      </c>
      <c r="AF22" s="4"/>
      <c r="AG22" s="5">
        <v>500020000000</v>
      </c>
      <c r="AH22" s="4"/>
      <c r="AI22" s="5">
        <v>499909375000</v>
      </c>
      <c r="AJ22" s="4"/>
      <c r="AK22" s="8">
        <v>2.8145088306500171E-2</v>
      </c>
    </row>
    <row r="23" spans="1:37" ht="24.75" thickBot="1" x14ac:dyDescent="0.6">
      <c r="Q23" s="12">
        <f>SUM(Q9:Q22)</f>
        <v>912517301119</v>
      </c>
      <c r="R23" s="4"/>
      <c r="S23" s="12">
        <f>SUM(S9:S22)</f>
        <v>984129230433</v>
      </c>
      <c r="W23" s="11">
        <f>SUM(W9:W22)</f>
        <v>500020000000</v>
      </c>
      <c r="AA23" s="11">
        <f>SUM(SUM(AA9:AA22))</f>
        <v>150923000000</v>
      </c>
      <c r="AE23" s="10"/>
      <c r="AG23" s="11">
        <f>SUM(AG9:AG22)</f>
        <v>1287763368176</v>
      </c>
      <c r="AI23" s="11">
        <f>SUM(AI9:AI22)</f>
        <v>1367350545201</v>
      </c>
      <c r="AK23" s="13">
        <f>SUM(AK9:AK22)</f>
        <v>7.6982356733404519E-2</v>
      </c>
    </row>
    <row r="24" spans="1:37" ht="24.75" thickTop="1" x14ac:dyDescent="0.55000000000000004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K16" sqref="K1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22" t="s">
        <v>128</v>
      </c>
      <c r="C6" s="23" t="s">
        <v>129</v>
      </c>
      <c r="D6" s="23" t="s">
        <v>129</v>
      </c>
      <c r="E6" s="23" t="s">
        <v>129</v>
      </c>
      <c r="F6" s="23" t="s">
        <v>129</v>
      </c>
      <c r="G6" s="23" t="s">
        <v>129</v>
      </c>
      <c r="H6" s="23" t="s">
        <v>129</v>
      </c>
      <c r="I6" s="23" t="s">
        <v>129</v>
      </c>
      <c r="K6" s="23" t="s">
        <v>196</v>
      </c>
      <c r="M6" s="23" t="s">
        <v>5</v>
      </c>
      <c r="N6" s="23" t="s">
        <v>5</v>
      </c>
      <c r="O6" s="23" t="s">
        <v>5</v>
      </c>
      <c r="Q6" s="23" t="s">
        <v>6</v>
      </c>
      <c r="R6" s="22" t="s">
        <v>6</v>
      </c>
      <c r="S6" s="23" t="s">
        <v>6</v>
      </c>
    </row>
    <row r="7" spans="1:19" ht="24.75" x14ac:dyDescent="0.55000000000000004">
      <c r="A7" s="23" t="s">
        <v>128</v>
      </c>
      <c r="C7" s="23" t="s">
        <v>130</v>
      </c>
      <c r="E7" s="23" t="s">
        <v>131</v>
      </c>
      <c r="G7" s="23" t="s">
        <v>132</v>
      </c>
      <c r="I7" s="23" t="s">
        <v>82</v>
      </c>
      <c r="K7" s="23" t="s">
        <v>133</v>
      </c>
      <c r="M7" s="23" t="s">
        <v>134</v>
      </c>
      <c r="O7" s="23" t="s">
        <v>135</v>
      </c>
      <c r="Q7" s="23" t="s">
        <v>133</v>
      </c>
      <c r="R7" s="10"/>
      <c r="S7" s="23" t="s">
        <v>127</v>
      </c>
    </row>
    <row r="8" spans="1:19" x14ac:dyDescent="0.55000000000000004">
      <c r="A8" s="1" t="s">
        <v>136</v>
      </c>
      <c r="C8" s="1" t="s">
        <v>137</v>
      </c>
      <c r="E8" s="1" t="s">
        <v>138</v>
      </c>
      <c r="G8" s="1" t="s">
        <v>139</v>
      </c>
      <c r="I8" s="5">
        <v>8</v>
      </c>
      <c r="K8" s="3">
        <v>332522405066</v>
      </c>
      <c r="M8" s="3">
        <v>504311357842</v>
      </c>
      <c r="O8" s="3">
        <v>483317464220</v>
      </c>
      <c r="Q8" s="3">
        <v>353516298688</v>
      </c>
      <c r="S8" s="8">
        <v>1.9903102326018291E-2</v>
      </c>
    </row>
    <row r="9" spans="1:19" x14ac:dyDescent="0.55000000000000004">
      <c r="A9" s="1" t="s">
        <v>140</v>
      </c>
      <c r="C9" s="1" t="s">
        <v>141</v>
      </c>
      <c r="E9" s="1" t="s">
        <v>138</v>
      </c>
      <c r="G9" s="1" t="s">
        <v>142</v>
      </c>
      <c r="I9" s="5">
        <v>10</v>
      </c>
      <c r="K9" s="3">
        <v>170442977691</v>
      </c>
      <c r="M9" s="3">
        <v>628368261959</v>
      </c>
      <c r="O9" s="3">
        <v>453864374096</v>
      </c>
      <c r="Q9" s="3">
        <v>344946865554</v>
      </c>
      <c r="S9" s="8">
        <v>1.9420639975131035E-2</v>
      </c>
    </row>
    <row r="10" spans="1:19" ht="24.75" thickBot="1" x14ac:dyDescent="0.6">
      <c r="I10" s="10"/>
      <c r="K10" s="11">
        <f>SUM(K8:K9)</f>
        <v>502965382757</v>
      </c>
      <c r="M10" s="11">
        <f>SUM(M8:M9)</f>
        <v>1132679619801</v>
      </c>
      <c r="O10" s="11">
        <f>SUM(O8:O9)</f>
        <v>937181838316</v>
      </c>
      <c r="Q10" s="11">
        <f>SUM(Q8:Q9)</f>
        <v>698463164242</v>
      </c>
      <c r="S10" s="9">
        <f>SUM(S8:S9)</f>
        <v>3.9323742301149323E-2</v>
      </c>
    </row>
    <row r="11" spans="1:19" ht="24.75" thickTop="1" x14ac:dyDescent="0.55000000000000004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E17" sqref="E1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20.5703125" style="1" bestFit="1" customWidth="1"/>
    <col min="12" max="16384" width="9.140625" style="1"/>
  </cols>
  <sheetData>
    <row r="2" spans="1:11" ht="24.75" x14ac:dyDescent="0.55000000000000004">
      <c r="A2" s="21" t="s">
        <v>0</v>
      </c>
      <c r="B2" s="21"/>
      <c r="C2" s="21"/>
      <c r="D2" s="21"/>
      <c r="E2" s="21"/>
      <c r="F2" s="21"/>
      <c r="G2" s="21"/>
    </row>
    <row r="3" spans="1:11" ht="24.75" x14ac:dyDescent="0.55000000000000004">
      <c r="A3" s="21" t="s">
        <v>143</v>
      </c>
      <c r="B3" s="21"/>
      <c r="C3" s="21"/>
      <c r="D3" s="21"/>
      <c r="E3" s="21"/>
      <c r="F3" s="21"/>
      <c r="G3" s="21"/>
    </row>
    <row r="4" spans="1:11" ht="24.75" x14ac:dyDescent="0.55000000000000004">
      <c r="A4" s="21" t="s">
        <v>2</v>
      </c>
      <c r="B4" s="21"/>
      <c r="C4" s="21"/>
      <c r="D4" s="21"/>
      <c r="E4" s="21"/>
      <c r="F4" s="21"/>
      <c r="G4" s="21"/>
    </row>
    <row r="6" spans="1:11" x14ac:dyDescent="0.55000000000000004">
      <c r="A6" s="24" t="s">
        <v>147</v>
      </c>
      <c r="C6" s="24" t="s">
        <v>133</v>
      </c>
      <c r="E6" s="24" t="s">
        <v>184</v>
      </c>
      <c r="G6" s="24" t="s">
        <v>13</v>
      </c>
    </row>
    <row r="7" spans="1:11" x14ac:dyDescent="0.55000000000000004">
      <c r="A7" s="1" t="s">
        <v>193</v>
      </c>
      <c r="C7" s="16">
        <f>'سرمایه‌گذاری در سهام'!I76</f>
        <v>-766132362952</v>
      </c>
      <c r="E7" s="8">
        <f>C7/$C$11</f>
        <v>1.0759845016403906</v>
      </c>
      <c r="G7" s="8">
        <v>-4.3133543974348709E-2</v>
      </c>
      <c r="J7" s="3"/>
    </row>
    <row r="8" spans="1:11" x14ac:dyDescent="0.55000000000000004">
      <c r="A8" s="1" t="s">
        <v>194</v>
      </c>
      <c r="C8" s="16">
        <f>'سرمایه‌گذاری در اوراق بهادار'!I28</f>
        <v>41014451765</v>
      </c>
      <c r="E8" s="8">
        <f t="shared" ref="E8:E10" si="0">C8/$C$11</f>
        <v>-5.7602206324212243E-2</v>
      </c>
      <c r="G8" s="8">
        <v>2.3091292632161915E-3</v>
      </c>
      <c r="J8" s="3"/>
      <c r="K8" s="18"/>
    </row>
    <row r="9" spans="1:11" x14ac:dyDescent="0.55000000000000004">
      <c r="A9" s="1" t="s">
        <v>195</v>
      </c>
      <c r="C9" s="16">
        <f>'درآمد سپرده بانکی'!E10</f>
        <v>1894281890</v>
      </c>
      <c r="E9" s="8">
        <f t="shared" si="0"/>
        <v>-2.6603992390095213E-3</v>
      </c>
      <c r="G9" s="8">
        <v>1.0664879223650096E-4</v>
      </c>
      <c r="J9" s="3"/>
      <c r="K9" s="18"/>
    </row>
    <row r="10" spans="1:11" x14ac:dyDescent="0.55000000000000004">
      <c r="A10" s="1" t="s">
        <v>191</v>
      </c>
      <c r="C10" s="16">
        <f>'سایر درآمدها'!C10</f>
        <v>11194448780</v>
      </c>
      <c r="E10" s="8">
        <f t="shared" si="0"/>
        <v>-1.5721896077168888E-2</v>
      </c>
      <c r="G10" s="8">
        <v>6.3025173203781803E-4</v>
      </c>
      <c r="K10" s="19"/>
    </row>
    <row r="11" spans="1:11" ht="24.75" thickBot="1" x14ac:dyDescent="0.6">
      <c r="C11" s="17">
        <f>SUM(C7:C10)</f>
        <v>-712029180517</v>
      </c>
      <c r="E11" s="9">
        <f>SUM(E7:E10)</f>
        <v>0.99999999999999989</v>
      </c>
      <c r="G11" s="9">
        <f>SUM(G7:G10)</f>
        <v>-4.00875141868582E-2</v>
      </c>
      <c r="K11" s="19"/>
    </row>
    <row r="12" spans="1:11" ht="24.75" thickTop="1" x14ac:dyDescent="0.55000000000000004">
      <c r="K12" s="19"/>
    </row>
    <row r="13" spans="1:11" x14ac:dyDescent="0.55000000000000004">
      <c r="K13" s="19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0"/>
  <sheetViews>
    <sheetView rightToLeft="1" workbookViewId="0">
      <selection activeCell="I21" sqref="I21"/>
    </sheetView>
  </sheetViews>
  <sheetFormatPr defaultRowHeight="24" x14ac:dyDescent="0.55000000000000004"/>
  <cols>
    <col min="1" max="1" width="39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23" t="s">
        <v>144</v>
      </c>
      <c r="B6" s="23" t="s">
        <v>144</v>
      </c>
      <c r="C6" s="23" t="s">
        <v>144</v>
      </c>
      <c r="D6" s="23" t="s">
        <v>144</v>
      </c>
      <c r="E6" s="23" t="s">
        <v>144</v>
      </c>
      <c r="F6" s="23" t="s">
        <v>144</v>
      </c>
      <c r="G6" s="23" t="s">
        <v>144</v>
      </c>
      <c r="I6" s="23" t="s">
        <v>145</v>
      </c>
      <c r="J6" s="23" t="s">
        <v>145</v>
      </c>
      <c r="K6" s="23" t="s">
        <v>145</v>
      </c>
      <c r="L6" s="23" t="s">
        <v>145</v>
      </c>
      <c r="M6" s="23" t="s">
        <v>145</v>
      </c>
      <c r="O6" s="23" t="s">
        <v>146</v>
      </c>
      <c r="P6" s="23" t="s">
        <v>146</v>
      </c>
      <c r="Q6" s="23" t="s">
        <v>146</v>
      </c>
      <c r="R6" s="23" t="s">
        <v>146</v>
      </c>
      <c r="S6" s="23" t="s">
        <v>146</v>
      </c>
    </row>
    <row r="7" spans="1:19" ht="24.75" x14ac:dyDescent="0.55000000000000004">
      <c r="A7" s="23" t="s">
        <v>147</v>
      </c>
      <c r="C7" s="23" t="s">
        <v>148</v>
      </c>
      <c r="E7" s="23" t="s">
        <v>81</v>
      </c>
      <c r="G7" s="23" t="s">
        <v>82</v>
      </c>
      <c r="I7" s="23" t="s">
        <v>149</v>
      </c>
      <c r="K7" s="23" t="s">
        <v>150</v>
      </c>
      <c r="M7" s="23" t="s">
        <v>151</v>
      </c>
      <c r="O7" s="23" t="s">
        <v>149</v>
      </c>
      <c r="Q7" s="23" t="s">
        <v>150</v>
      </c>
      <c r="S7" s="23" t="s">
        <v>151</v>
      </c>
    </row>
    <row r="8" spans="1:19" x14ac:dyDescent="0.55000000000000004">
      <c r="A8" s="1" t="s">
        <v>121</v>
      </c>
      <c r="C8" s="4" t="s">
        <v>197</v>
      </c>
      <c r="D8" s="4"/>
      <c r="E8" s="4" t="s">
        <v>123</v>
      </c>
      <c r="F8" s="4"/>
      <c r="G8" s="5">
        <v>16</v>
      </c>
      <c r="H8" s="4"/>
      <c r="I8" s="5">
        <v>2514410964</v>
      </c>
      <c r="J8" s="4"/>
      <c r="K8" s="5">
        <v>0</v>
      </c>
      <c r="L8" s="4"/>
      <c r="M8" s="5">
        <v>2514410964</v>
      </c>
      <c r="N8" s="4"/>
      <c r="O8" s="5">
        <v>10542138386</v>
      </c>
      <c r="P8" s="4"/>
      <c r="Q8" s="5">
        <v>0</v>
      </c>
      <c r="R8" s="4"/>
      <c r="S8" s="5">
        <v>10542138386</v>
      </c>
    </row>
    <row r="9" spans="1:19" x14ac:dyDescent="0.55000000000000004">
      <c r="A9" s="1" t="s">
        <v>124</v>
      </c>
      <c r="C9" s="4" t="s">
        <v>197</v>
      </c>
      <c r="D9" s="4"/>
      <c r="E9" s="4" t="s">
        <v>126</v>
      </c>
      <c r="F9" s="4"/>
      <c r="G9" s="5">
        <v>18</v>
      </c>
      <c r="H9" s="4"/>
      <c r="I9" s="5">
        <v>4375726028</v>
      </c>
      <c r="J9" s="4"/>
      <c r="K9" s="5">
        <v>0</v>
      </c>
      <c r="L9" s="4"/>
      <c r="M9" s="5">
        <v>4375726028</v>
      </c>
      <c r="N9" s="4"/>
      <c r="O9" s="5">
        <v>4375726028</v>
      </c>
      <c r="P9" s="4"/>
      <c r="Q9" s="5">
        <v>0</v>
      </c>
      <c r="R9" s="4"/>
      <c r="S9" s="5">
        <v>4375726028</v>
      </c>
    </row>
    <row r="10" spans="1:19" x14ac:dyDescent="0.55000000000000004">
      <c r="A10" s="1" t="s">
        <v>153</v>
      </c>
      <c r="C10" s="4" t="s">
        <v>197</v>
      </c>
      <c r="D10" s="4"/>
      <c r="E10" s="4" t="s">
        <v>154</v>
      </c>
      <c r="F10" s="4"/>
      <c r="G10" s="5">
        <v>15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5964657534</v>
      </c>
      <c r="P10" s="4"/>
      <c r="Q10" s="5">
        <v>0</v>
      </c>
      <c r="R10" s="4"/>
      <c r="S10" s="5">
        <v>5964657534</v>
      </c>
    </row>
    <row r="11" spans="1:19" x14ac:dyDescent="0.55000000000000004">
      <c r="A11" s="1" t="s">
        <v>136</v>
      </c>
      <c r="C11" s="5">
        <v>1</v>
      </c>
      <c r="D11" s="4"/>
      <c r="E11" s="4" t="s">
        <v>197</v>
      </c>
      <c r="F11" s="4"/>
      <c r="G11" s="5">
        <v>8</v>
      </c>
      <c r="H11" s="4"/>
      <c r="I11" s="5">
        <v>1776947263</v>
      </c>
      <c r="J11" s="4"/>
      <c r="K11" s="5">
        <v>0</v>
      </c>
      <c r="L11" s="4"/>
      <c r="M11" s="5">
        <v>1776947263</v>
      </c>
      <c r="N11" s="4"/>
      <c r="O11" s="5">
        <v>11067681220</v>
      </c>
      <c r="P11" s="4"/>
      <c r="Q11" s="5">
        <v>0</v>
      </c>
      <c r="R11" s="4"/>
      <c r="S11" s="5">
        <v>11067681220</v>
      </c>
    </row>
    <row r="12" spans="1:19" x14ac:dyDescent="0.55000000000000004">
      <c r="A12" s="1" t="s">
        <v>140</v>
      </c>
      <c r="C12" s="5">
        <v>17</v>
      </c>
      <c r="D12" s="4"/>
      <c r="E12" s="4" t="s">
        <v>197</v>
      </c>
      <c r="F12" s="4"/>
      <c r="G12" s="5">
        <v>10</v>
      </c>
      <c r="H12" s="4"/>
      <c r="I12" s="5">
        <v>117334627</v>
      </c>
      <c r="J12" s="4"/>
      <c r="K12" s="5">
        <v>0</v>
      </c>
      <c r="L12" s="4"/>
      <c r="M12" s="5">
        <v>117334627</v>
      </c>
      <c r="N12" s="4"/>
      <c r="O12" s="5">
        <v>974868221</v>
      </c>
      <c r="P12" s="4"/>
      <c r="Q12" s="5">
        <v>0</v>
      </c>
      <c r="R12" s="4"/>
      <c r="S12" s="5">
        <v>974868221</v>
      </c>
    </row>
    <row r="13" spans="1:19" ht="24.75" thickBot="1" x14ac:dyDescent="0.6">
      <c r="C13" s="4"/>
      <c r="D13" s="4"/>
      <c r="E13" s="4"/>
      <c r="F13" s="4"/>
      <c r="G13" s="4"/>
      <c r="H13" s="4"/>
      <c r="I13" s="12">
        <f>SUM(I8:I12)</f>
        <v>8784418882</v>
      </c>
      <c r="J13" s="4"/>
      <c r="K13" s="12">
        <f>SUM(K8:K12)</f>
        <v>0</v>
      </c>
      <c r="L13" s="4"/>
      <c r="M13" s="12">
        <f>SUM(M8:M12)</f>
        <v>8784418882</v>
      </c>
      <c r="N13" s="4"/>
      <c r="O13" s="12">
        <f>SUM(O8:O12)</f>
        <v>32925071389</v>
      </c>
      <c r="P13" s="4"/>
      <c r="Q13" s="12">
        <f>SUM(Q8:Q12)</f>
        <v>0</v>
      </c>
      <c r="R13" s="4"/>
      <c r="S13" s="12">
        <f>SUM(S8:S12)</f>
        <v>32925071389</v>
      </c>
    </row>
    <row r="14" spans="1:19" ht="24.75" thickTop="1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5"/>
      <c r="O14" s="5"/>
      <c r="P14" s="5"/>
      <c r="Q14" s="5"/>
      <c r="R14" s="5"/>
      <c r="S14" s="5"/>
    </row>
    <row r="15" spans="1:19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4"/>
      <c r="Q15" s="4"/>
      <c r="R15" s="4"/>
      <c r="S15" s="5"/>
    </row>
    <row r="16" spans="1:19" x14ac:dyDescent="0.55000000000000004">
      <c r="M16" s="3"/>
      <c r="N16" s="3"/>
      <c r="O16" s="3"/>
      <c r="P16" s="3"/>
      <c r="Q16" s="3"/>
      <c r="R16" s="3"/>
      <c r="S16" s="3"/>
    </row>
    <row r="18" spans="13:20" x14ac:dyDescent="0.55000000000000004">
      <c r="M18" s="3"/>
      <c r="N18" s="3"/>
      <c r="O18" s="3"/>
      <c r="P18" s="3"/>
      <c r="Q18" s="3"/>
      <c r="R18" s="3"/>
      <c r="S18" s="3"/>
    </row>
    <row r="19" spans="13:20" x14ac:dyDescent="0.55000000000000004">
      <c r="M19" s="3"/>
      <c r="S19" s="3"/>
    </row>
    <row r="20" spans="13:20" x14ac:dyDescent="0.55000000000000004">
      <c r="M20" s="3"/>
      <c r="N20" s="3"/>
      <c r="O20" s="3"/>
      <c r="P20" s="3"/>
      <c r="Q20" s="3"/>
      <c r="R20" s="3"/>
      <c r="S20" s="3"/>
      <c r="T20" s="3">
        <f t="shared" ref="T20" si="0">T19-T18</f>
        <v>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topLeftCell="A4" workbookViewId="0">
      <selection activeCell="O22" sqref="O22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22" t="s">
        <v>3</v>
      </c>
      <c r="C6" s="23" t="s">
        <v>155</v>
      </c>
      <c r="D6" s="23" t="s">
        <v>155</v>
      </c>
      <c r="E6" s="23" t="s">
        <v>155</v>
      </c>
      <c r="F6" s="23" t="s">
        <v>155</v>
      </c>
      <c r="G6" s="23" t="s">
        <v>155</v>
      </c>
      <c r="I6" s="23" t="s">
        <v>145</v>
      </c>
      <c r="J6" s="23" t="s">
        <v>145</v>
      </c>
      <c r="K6" s="23" t="s">
        <v>145</v>
      </c>
      <c r="L6" s="23" t="s">
        <v>145</v>
      </c>
      <c r="M6" s="23" t="s">
        <v>145</v>
      </c>
      <c r="O6" s="23" t="s">
        <v>146</v>
      </c>
      <c r="P6" s="23" t="s">
        <v>146</v>
      </c>
      <c r="Q6" s="23" t="s">
        <v>146</v>
      </c>
      <c r="R6" s="23" t="s">
        <v>146</v>
      </c>
      <c r="S6" s="23" t="s">
        <v>146</v>
      </c>
    </row>
    <row r="7" spans="1:19" ht="24.75" x14ac:dyDescent="0.55000000000000004">
      <c r="A7" s="23" t="s">
        <v>3</v>
      </c>
      <c r="C7" s="23" t="s">
        <v>156</v>
      </c>
      <c r="E7" s="23" t="s">
        <v>157</v>
      </c>
      <c r="G7" s="23" t="s">
        <v>158</v>
      </c>
      <c r="I7" s="23" t="s">
        <v>159</v>
      </c>
      <c r="K7" s="23" t="s">
        <v>150</v>
      </c>
      <c r="M7" s="23" t="s">
        <v>160</v>
      </c>
      <c r="O7" s="23" t="s">
        <v>159</v>
      </c>
      <c r="Q7" s="23" t="s">
        <v>150</v>
      </c>
      <c r="S7" s="23" t="s">
        <v>160</v>
      </c>
    </row>
    <row r="8" spans="1:19" x14ac:dyDescent="0.55000000000000004">
      <c r="A8" s="1" t="s">
        <v>60</v>
      </c>
      <c r="C8" s="4" t="s">
        <v>161</v>
      </c>
      <c r="D8" s="4"/>
      <c r="E8" s="5">
        <v>10000000</v>
      </c>
      <c r="F8" s="4"/>
      <c r="G8" s="5">
        <v>150</v>
      </c>
      <c r="H8" s="4"/>
      <c r="I8" s="5">
        <v>0</v>
      </c>
      <c r="J8" s="4"/>
      <c r="K8" s="5">
        <v>0</v>
      </c>
      <c r="L8" s="4"/>
      <c r="M8" s="5">
        <f>I8-K8</f>
        <v>0</v>
      </c>
      <c r="N8" s="4"/>
      <c r="O8" s="5">
        <v>1500000000</v>
      </c>
      <c r="P8" s="4"/>
      <c r="Q8" s="5">
        <v>0</v>
      </c>
      <c r="R8" s="4"/>
      <c r="S8" s="5">
        <f>O8-Q8</f>
        <v>1500000000</v>
      </c>
    </row>
    <row r="9" spans="1:19" x14ac:dyDescent="0.55000000000000004">
      <c r="A9" s="1" t="s">
        <v>62</v>
      </c>
      <c r="C9" s="4" t="s">
        <v>162</v>
      </c>
      <c r="D9" s="4"/>
      <c r="E9" s="5">
        <v>47100791</v>
      </c>
      <c r="F9" s="4"/>
      <c r="G9" s="5">
        <v>3530</v>
      </c>
      <c r="H9" s="4"/>
      <c r="I9" s="5">
        <v>166265792230</v>
      </c>
      <c r="J9" s="4"/>
      <c r="K9" s="5">
        <v>23640612056</v>
      </c>
      <c r="L9" s="4"/>
      <c r="M9" s="5">
        <f t="shared" ref="M9:M18" si="0">I9-K9</f>
        <v>142625180174</v>
      </c>
      <c r="N9" s="4"/>
      <c r="O9" s="5">
        <v>166265792230</v>
      </c>
      <c r="P9" s="4"/>
      <c r="Q9" s="5">
        <v>23640612056</v>
      </c>
      <c r="R9" s="4"/>
      <c r="S9" s="5">
        <f t="shared" ref="S9:S18" si="1">O9-Q9</f>
        <v>142625180174</v>
      </c>
    </row>
    <row r="10" spans="1:19" x14ac:dyDescent="0.55000000000000004">
      <c r="A10" s="1" t="s">
        <v>19</v>
      </c>
      <c r="C10" s="4" t="s">
        <v>87</v>
      </c>
      <c r="D10" s="4"/>
      <c r="E10" s="5">
        <v>3921979</v>
      </c>
      <c r="F10" s="4"/>
      <c r="G10" s="5">
        <v>13500</v>
      </c>
      <c r="H10" s="4"/>
      <c r="I10" s="5">
        <v>52946716500</v>
      </c>
      <c r="J10" s="4"/>
      <c r="K10" s="5">
        <v>6906093457</v>
      </c>
      <c r="L10" s="4"/>
      <c r="M10" s="5">
        <f t="shared" si="0"/>
        <v>46040623043</v>
      </c>
      <c r="N10" s="4"/>
      <c r="O10" s="5">
        <v>52946716500</v>
      </c>
      <c r="P10" s="4"/>
      <c r="Q10" s="5">
        <v>6906093457</v>
      </c>
      <c r="R10" s="4"/>
      <c r="S10" s="5">
        <f t="shared" si="1"/>
        <v>46040623043</v>
      </c>
    </row>
    <row r="11" spans="1:19" x14ac:dyDescent="0.55000000000000004">
      <c r="A11" s="1" t="s">
        <v>52</v>
      </c>
      <c r="C11" s="4" t="s">
        <v>163</v>
      </c>
      <c r="D11" s="4"/>
      <c r="E11" s="5">
        <v>20000000</v>
      </c>
      <c r="F11" s="4"/>
      <c r="G11" s="5">
        <v>600</v>
      </c>
      <c r="H11" s="4"/>
      <c r="I11" s="5">
        <v>0</v>
      </c>
      <c r="J11" s="4"/>
      <c r="K11" s="5">
        <v>0</v>
      </c>
      <c r="L11" s="4"/>
      <c r="M11" s="5">
        <f t="shared" si="0"/>
        <v>0</v>
      </c>
      <c r="N11" s="4"/>
      <c r="O11" s="5">
        <v>12000000000</v>
      </c>
      <c r="P11" s="4"/>
      <c r="Q11" s="5">
        <v>0</v>
      </c>
      <c r="R11" s="4"/>
      <c r="S11" s="5">
        <f t="shared" si="1"/>
        <v>12000000000</v>
      </c>
    </row>
    <row r="12" spans="1:19" x14ac:dyDescent="0.55000000000000004">
      <c r="A12" s="1" t="s">
        <v>64</v>
      </c>
      <c r="C12" s="4" t="s">
        <v>164</v>
      </c>
      <c r="D12" s="4"/>
      <c r="E12" s="5">
        <v>522412</v>
      </c>
      <c r="F12" s="4"/>
      <c r="G12" s="5">
        <v>2600</v>
      </c>
      <c r="H12" s="4"/>
      <c r="I12" s="5">
        <v>0</v>
      </c>
      <c r="J12" s="4"/>
      <c r="K12" s="5">
        <v>0</v>
      </c>
      <c r="L12" s="4"/>
      <c r="M12" s="5">
        <f t="shared" si="0"/>
        <v>0</v>
      </c>
      <c r="N12" s="4"/>
      <c r="O12" s="5">
        <v>1358271200</v>
      </c>
      <c r="P12" s="4"/>
      <c r="Q12" s="5">
        <v>27347742</v>
      </c>
      <c r="R12" s="4"/>
      <c r="S12" s="5">
        <f t="shared" si="1"/>
        <v>1330923458</v>
      </c>
    </row>
    <row r="13" spans="1:19" x14ac:dyDescent="0.55000000000000004">
      <c r="A13" s="1" t="s">
        <v>198</v>
      </c>
      <c r="C13" s="4" t="s">
        <v>199</v>
      </c>
      <c r="D13" s="4"/>
      <c r="E13" s="5">
        <f>I13/G13</f>
        <v>0.74762808349146115</v>
      </c>
      <c r="F13" s="4"/>
      <c r="G13" s="5">
        <v>1581</v>
      </c>
      <c r="H13" s="4"/>
      <c r="I13" s="15">
        <v>1182</v>
      </c>
      <c r="J13" s="4"/>
      <c r="K13" s="5">
        <v>0</v>
      </c>
      <c r="L13" s="4"/>
      <c r="M13" s="5">
        <f t="shared" si="0"/>
        <v>1182</v>
      </c>
      <c r="N13" s="4"/>
      <c r="O13" s="5">
        <v>1182</v>
      </c>
      <c r="P13" s="4"/>
      <c r="Q13" s="5">
        <v>0</v>
      </c>
      <c r="R13" s="4"/>
      <c r="S13" s="5">
        <f>O13-Q13</f>
        <v>1182</v>
      </c>
    </row>
    <row r="14" spans="1:19" x14ac:dyDescent="0.55000000000000004">
      <c r="A14" s="1" t="s">
        <v>200</v>
      </c>
      <c r="C14" s="4" t="s">
        <v>201</v>
      </c>
      <c r="D14" s="4"/>
      <c r="E14" s="5">
        <f t="shared" ref="E14:E18" si="2">I14/G14</f>
        <v>9.8484848484848477</v>
      </c>
      <c r="F14" s="4"/>
      <c r="G14" s="5">
        <v>66</v>
      </c>
      <c r="H14" s="4"/>
      <c r="I14" s="15">
        <v>650</v>
      </c>
      <c r="J14" s="4"/>
      <c r="K14" s="5">
        <v>0</v>
      </c>
      <c r="L14" s="4"/>
      <c r="M14" s="5">
        <f t="shared" si="0"/>
        <v>650</v>
      </c>
      <c r="N14" s="4"/>
      <c r="O14" s="5">
        <v>650</v>
      </c>
      <c r="P14" s="4"/>
      <c r="Q14" s="5">
        <v>0</v>
      </c>
      <c r="R14" s="4"/>
      <c r="S14" s="5">
        <f t="shared" si="1"/>
        <v>650</v>
      </c>
    </row>
    <row r="15" spans="1:19" x14ac:dyDescent="0.55000000000000004">
      <c r="A15" s="1" t="s">
        <v>17</v>
      </c>
      <c r="B15" s="4"/>
      <c r="C15" s="5" t="s">
        <v>202</v>
      </c>
      <c r="D15" s="4"/>
      <c r="E15" s="5">
        <f t="shared" si="2"/>
        <v>3.8685714285714288</v>
      </c>
      <c r="F15" s="4"/>
      <c r="G15" s="5">
        <v>3850</v>
      </c>
      <c r="H15" s="4"/>
      <c r="I15" s="15">
        <v>14894</v>
      </c>
      <c r="J15" s="4"/>
      <c r="K15" s="5">
        <v>0</v>
      </c>
      <c r="L15" s="4"/>
      <c r="M15" s="5">
        <f t="shared" si="0"/>
        <v>14894</v>
      </c>
      <c r="N15" s="4"/>
      <c r="O15" s="5">
        <v>14894</v>
      </c>
      <c r="P15" s="4"/>
      <c r="Q15" s="5">
        <v>0</v>
      </c>
      <c r="R15" s="4"/>
      <c r="S15" s="5">
        <f t="shared" si="1"/>
        <v>14894</v>
      </c>
    </row>
    <row r="16" spans="1:19" x14ac:dyDescent="0.55000000000000004">
      <c r="A16" s="1" t="s">
        <v>23</v>
      </c>
      <c r="C16" s="4" t="s">
        <v>203</v>
      </c>
      <c r="D16" s="4"/>
      <c r="E16" s="5">
        <f t="shared" si="2"/>
        <v>36.773809523809526</v>
      </c>
      <c r="F16" s="4"/>
      <c r="G16" s="5">
        <v>84</v>
      </c>
      <c r="H16" s="4"/>
      <c r="I16" s="15">
        <v>3089</v>
      </c>
      <c r="J16" s="4"/>
      <c r="K16" s="5">
        <v>0</v>
      </c>
      <c r="L16" s="4"/>
      <c r="M16" s="5">
        <f t="shared" si="0"/>
        <v>3089</v>
      </c>
      <c r="N16" s="4"/>
      <c r="O16" s="5">
        <v>3089</v>
      </c>
      <c r="P16" s="4"/>
      <c r="Q16" s="5">
        <v>0</v>
      </c>
      <c r="R16" s="4"/>
      <c r="S16" s="5">
        <f t="shared" si="1"/>
        <v>3089</v>
      </c>
    </row>
    <row r="17" spans="1:19" x14ac:dyDescent="0.55000000000000004">
      <c r="A17" s="1" t="s">
        <v>204</v>
      </c>
      <c r="C17" s="4" t="s">
        <v>201</v>
      </c>
      <c r="D17" s="4"/>
      <c r="E17" s="5">
        <f t="shared" si="2"/>
        <v>15.975</v>
      </c>
      <c r="F17" s="4"/>
      <c r="G17" s="5">
        <v>280</v>
      </c>
      <c r="H17" s="4"/>
      <c r="I17" s="15">
        <v>4473</v>
      </c>
      <c r="J17" s="4"/>
      <c r="K17" s="5">
        <v>0</v>
      </c>
      <c r="L17" s="4"/>
      <c r="M17" s="5">
        <f t="shared" si="0"/>
        <v>4473</v>
      </c>
      <c r="N17" s="4"/>
      <c r="O17" s="5">
        <v>4473</v>
      </c>
      <c r="P17" s="4"/>
      <c r="Q17" s="5">
        <v>0</v>
      </c>
      <c r="R17" s="4"/>
      <c r="S17" s="5">
        <f t="shared" si="1"/>
        <v>4473</v>
      </c>
    </row>
    <row r="18" spans="1:19" x14ac:dyDescent="0.55000000000000004">
      <c r="A18" s="1" t="s">
        <v>23</v>
      </c>
      <c r="C18" s="4" t="s">
        <v>203</v>
      </c>
      <c r="D18" s="4"/>
      <c r="E18" s="5">
        <f t="shared" si="2"/>
        <v>81.30952380952381</v>
      </c>
      <c r="F18" s="4"/>
      <c r="G18" s="5">
        <v>84</v>
      </c>
      <c r="H18" s="4"/>
      <c r="I18" s="15">
        <v>6830</v>
      </c>
      <c r="J18" s="4"/>
      <c r="K18" s="5">
        <v>0</v>
      </c>
      <c r="L18" s="4"/>
      <c r="M18" s="5">
        <f t="shared" si="0"/>
        <v>6830</v>
      </c>
      <c r="N18" s="4"/>
      <c r="O18" s="5">
        <v>6830</v>
      </c>
      <c r="P18" s="4"/>
      <c r="Q18" s="5">
        <v>0</v>
      </c>
      <c r="R18" s="4"/>
      <c r="S18" s="5">
        <f t="shared" si="1"/>
        <v>6830</v>
      </c>
    </row>
    <row r="19" spans="1:19" ht="24.75" thickBot="1" x14ac:dyDescent="0.6">
      <c r="C19" s="4"/>
      <c r="D19" s="4"/>
      <c r="E19" s="4"/>
      <c r="F19" s="4"/>
      <c r="G19" s="4"/>
      <c r="H19" s="4"/>
      <c r="I19" s="12">
        <f>SUM(I8:I18)</f>
        <v>219212539848</v>
      </c>
      <c r="J19" s="4"/>
      <c r="K19" s="12">
        <f>SUM(K8:K18)</f>
        <v>30546705513</v>
      </c>
      <c r="L19" s="4"/>
      <c r="M19" s="12">
        <f>SUM(M8:M18)</f>
        <v>188665834335</v>
      </c>
      <c r="N19" s="4"/>
      <c r="O19" s="12">
        <f>SUM(O8:O18)</f>
        <v>234070811048</v>
      </c>
      <c r="P19" s="4"/>
      <c r="Q19" s="12">
        <f>SUM(Q8:Q18)</f>
        <v>30574053255</v>
      </c>
      <c r="R19" s="4"/>
      <c r="S19" s="12">
        <f>SUM(S8:S18)</f>
        <v>203496757793</v>
      </c>
    </row>
    <row r="20" spans="1:19" ht="24.75" thickTop="1" x14ac:dyDescent="0.55000000000000004">
      <c r="I20" s="3"/>
      <c r="K20" s="3"/>
      <c r="O20" s="3"/>
    </row>
    <row r="21" spans="1:19" x14ac:dyDescent="0.55000000000000004">
      <c r="I21" s="3"/>
      <c r="K21" s="3"/>
      <c r="O21" s="3"/>
    </row>
    <row r="22" spans="1:19" x14ac:dyDescent="0.55000000000000004">
      <c r="O2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4"/>
  <sheetViews>
    <sheetView rightToLeft="1" topLeftCell="A64" workbookViewId="0">
      <selection activeCell="I81" sqref="I81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22" t="s">
        <v>3</v>
      </c>
      <c r="C6" s="23" t="s">
        <v>145</v>
      </c>
      <c r="D6" s="23" t="s">
        <v>145</v>
      </c>
      <c r="E6" s="23" t="s">
        <v>145</v>
      </c>
      <c r="F6" s="23" t="s">
        <v>145</v>
      </c>
      <c r="G6" s="23" t="s">
        <v>145</v>
      </c>
      <c r="H6" s="23" t="s">
        <v>145</v>
      </c>
      <c r="I6" s="23" t="s">
        <v>145</v>
      </c>
      <c r="K6" s="23" t="s">
        <v>146</v>
      </c>
      <c r="L6" s="23" t="s">
        <v>146</v>
      </c>
      <c r="M6" s="23" t="s">
        <v>146</v>
      </c>
      <c r="N6" s="23" t="s">
        <v>146</v>
      </c>
      <c r="O6" s="23" t="s">
        <v>146</v>
      </c>
      <c r="P6" s="23" t="s">
        <v>146</v>
      </c>
      <c r="Q6" s="23" t="s">
        <v>146</v>
      </c>
    </row>
    <row r="7" spans="1:17" ht="24.75" x14ac:dyDescent="0.55000000000000004">
      <c r="A7" s="23" t="s">
        <v>3</v>
      </c>
      <c r="C7" s="23" t="s">
        <v>7</v>
      </c>
      <c r="E7" s="23" t="s">
        <v>165</v>
      </c>
      <c r="G7" s="23" t="s">
        <v>166</v>
      </c>
      <c r="I7" s="23" t="s">
        <v>167</v>
      </c>
      <c r="K7" s="23" t="s">
        <v>7</v>
      </c>
      <c r="M7" s="23" t="s">
        <v>165</v>
      </c>
      <c r="O7" s="23" t="s">
        <v>166</v>
      </c>
      <c r="Q7" s="23" t="s">
        <v>167</v>
      </c>
    </row>
    <row r="8" spans="1:17" x14ac:dyDescent="0.55000000000000004">
      <c r="A8" s="1" t="s">
        <v>28</v>
      </c>
      <c r="C8" s="6">
        <v>2761733</v>
      </c>
      <c r="D8" s="6"/>
      <c r="E8" s="6">
        <v>30335572609</v>
      </c>
      <c r="F8" s="6"/>
      <c r="G8" s="6">
        <v>29402170375</v>
      </c>
      <c r="H8" s="6"/>
      <c r="I8" s="6">
        <f>E8-G8</f>
        <v>933402234</v>
      </c>
      <c r="J8" s="6"/>
      <c r="K8" s="6">
        <v>2761733</v>
      </c>
      <c r="L8" s="6"/>
      <c r="M8" s="6">
        <v>30335572609</v>
      </c>
      <c r="N8" s="6"/>
      <c r="O8" s="6">
        <v>30525434849</v>
      </c>
      <c r="P8" s="6"/>
      <c r="Q8" s="6">
        <f>M8-O8</f>
        <v>-189862240</v>
      </c>
    </row>
    <row r="9" spans="1:17" x14ac:dyDescent="0.55000000000000004">
      <c r="A9" s="1" t="s">
        <v>29</v>
      </c>
      <c r="C9" s="6">
        <v>10737027</v>
      </c>
      <c r="D9" s="6"/>
      <c r="E9" s="6">
        <v>100540994713</v>
      </c>
      <c r="F9" s="6"/>
      <c r="G9" s="6">
        <v>117191095749</v>
      </c>
      <c r="H9" s="6"/>
      <c r="I9" s="6">
        <f t="shared" ref="I9:I72" si="0">E9-G9</f>
        <v>-16650101036</v>
      </c>
      <c r="J9" s="6"/>
      <c r="K9" s="6">
        <v>10737027</v>
      </c>
      <c r="L9" s="6"/>
      <c r="M9" s="6">
        <v>100540994713</v>
      </c>
      <c r="N9" s="6"/>
      <c r="O9" s="6">
        <v>25038746964</v>
      </c>
      <c r="P9" s="6"/>
      <c r="Q9" s="6">
        <f t="shared" ref="Q9:Q72" si="1">M9-O9</f>
        <v>75502247749</v>
      </c>
    </row>
    <row r="10" spans="1:17" x14ac:dyDescent="0.55000000000000004">
      <c r="A10" s="1" t="s">
        <v>27</v>
      </c>
      <c r="C10" s="6">
        <v>3097936</v>
      </c>
      <c r="D10" s="6"/>
      <c r="E10" s="6">
        <v>12786097621</v>
      </c>
      <c r="F10" s="6"/>
      <c r="G10" s="6">
        <v>17861119028</v>
      </c>
      <c r="H10" s="6"/>
      <c r="I10" s="6">
        <f t="shared" si="0"/>
        <v>-5075021407</v>
      </c>
      <c r="J10" s="6"/>
      <c r="K10" s="6">
        <v>3097936</v>
      </c>
      <c r="L10" s="6"/>
      <c r="M10" s="6">
        <v>12786097621</v>
      </c>
      <c r="N10" s="6"/>
      <c r="O10" s="6">
        <v>25108771280</v>
      </c>
      <c r="P10" s="6"/>
      <c r="Q10" s="6">
        <f t="shared" si="1"/>
        <v>-12322673659</v>
      </c>
    </row>
    <row r="11" spans="1:17" x14ac:dyDescent="0.55000000000000004">
      <c r="A11" s="1" t="s">
        <v>69</v>
      </c>
      <c r="C11" s="6">
        <v>1155706</v>
      </c>
      <c r="D11" s="6"/>
      <c r="E11" s="6">
        <v>9339984235</v>
      </c>
      <c r="F11" s="6"/>
      <c r="G11" s="6">
        <v>10957784830</v>
      </c>
      <c r="H11" s="6"/>
      <c r="I11" s="6">
        <f t="shared" si="0"/>
        <v>-1617800595</v>
      </c>
      <c r="J11" s="6"/>
      <c r="K11" s="6">
        <v>1155706</v>
      </c>
      <c r="L11" s="6"/>
      <c r="M11" s="6">
        <v>9339984235</v>
      </c>
      <c r="N11" s="6"/>
      <c r="O11" s="6">
        <v>10957784830</v>
      </c>
      <c r="P11" s="6"/>
      <c r="Q11" s="6">
        <f t="shared" si="1"/>
        <v>-1617800595</v>
      </c>
    </row>
    <row r="12" spans="1:17" x14ac:dyDescent="0.55000000000000004">
      <c r="A12" s="1" t="s">
        <v>17</v>
      </c>
      <c r="C12" s="6">
        <v>75671122</v>
      </c>
      <c r="D12" s="6"/>
      <c r="E12" s="6">
        <v>482918042050</v>
      </c>
      <c r="F12" s="6"/>
      <c r="G12" s="6">
        <v>448236913712</v>
      </c>
      <c r="H12" s="6"/>
      <c r="I12" s="6">
        <f t="shared" si="0"/>
        <v>34681128338</v>
      </c>
      <c r="J12" s="6"/>
      <c r="K12" s="6">
        <v>75671122</v>
      </c>
      <c r="L12" s="6"/>
      <c r="M12" s="6">
        <v>482918042050</v>
      </c>
      <c r="N12" s="6"/>
      <c r="O12" s="6">
        <v>449068646358</v>
      </c>
      <c r="P12" s="6"/>
      <c r="Q12" s="6">
        <f t="shared" si="1"/>
        <v>33849395692</v>
      </c>
    </row>
    <row r="13" spans="1:17" x14ac:dyDescent="0.55000000000000004">
      <c r="A13" s="1" t="s">
        <v>62</v>
      </c>
      <c r="C13" s="6">
        <v>47100791</v>
      </c>
      <c r="D13" s="6"/>
      <c r="E13" s="6">
        <v>1281478215204</v>
      </c>
      <c r="F13" s="6"/>
      <c r="G13" s="6">
        <v>1499661937632</v>
      </c>
      <c r="H13" s="6"/>
      <c r="I13" s="6">
        <f t="shared" si="0"/>
        <v>-218183722428</v>
      </c>
      <c r="J13" s="6"/>
      <c r="K13" s="6">
        <v>47100791</v>
      </c>
      <c r="L13" s="6"/>
      <c r="M13" s="6">
        <v>1281478215204</v>
      </c>
      <c r="N13" s="6"/>
      <c r="O13" s="6">
        <v>1348899794667</v>
      </c>
      <c r="P13" s="6"/>
      <c r="Q13" s="6">
        <f t="shared" si="1"/>
        <v>-67421579463</v>
      </c>
    </row>
    <row r="14" spans="1:17" x14ac:dyDescent="0.55000000000000004">
      <c r="A14" s="1" t="s">
        <v>19</v>
      </c>
      <c r="C14" s="6">
        <v>3921979</v>
      </c>
      <c r="D14" s="6"/>
      <c r="E14" s="6">
        <v>560235031425</v>
      </c>
      <c r="F14" s="6"/>
      <c r="G14" s="6">
        <v>741365995656</v>
      </c>
      <c r="H14" s="6"/>
      <c r="I14" s="6">
        <f t="shared" si="0"/>
        <v>-181130964231</v>
      </c>
      <c r="J14" s="6"/>
      <c r="K14" s="6">
        <v>3921979</v>
      </c>
      <c r="L14" s="6"/>
      <c r="M14" s="6">
        <v>560235031425</v>
      </c>
      <c r="N14" s="6"/>
      <c r="O14" s="6">
        <v>603431998357</v>
      </c>
      <c r="P14" s="6"/>
      <c r="Q14" s="6">
        <f t="shared" si="1"/>
        <v>-43196966932</v>
      </c>
    </row>
    <row r="15" spans="1:17" x14ac:dyDescent="0.55000000000000004">
      <c r="A15" s="1" t="s">
        <v>53</v>
      </c>
      <c r="C15" s="6">
        <v>7691309</v>
      </c>
      <c r="D15" s="6"/>
      <c r="E15" s="6">
        <v>354829776468</v>
      </c>
      <c r="F15" s="6"/>
      <c r="G15" s="6">
        <v>404220001764</v>
      </c>
      <c r="H15" s="6"/>
      <c r="I15" s="6">
        <f t="shared" si="0"/>
        <v>-49390225296</v>
      </c>
      <c r="J15" s="6"/>
      <c r="K15" s="6">
        <v>7691309</v>
      </c>
      <c r="L15" s="6"/>
      <c r="M15" s="6">
        <v>354829776468</v>
      </c>
      <c r="N15" s="6"/>
      <c r="O15" s="6">
        <v>339332445707</v>
      </c>
      <c r="P15" s="6"/>
      <c r="Q15" s="6">
        <f t="shared" si="1"/>
        <v>15497330761</v>
      </c>
    </row>
    <row r="16" spans="1:17" x14ac:dyDescent="0.55000000000000004">
      <c r="A16" s="1" t="s">
        <v>21</v>
      </c>
      <c r="C16" s="6">
        <v>1889027</v>
      </c>
      <c r="D16" s="6"/>
      <c r="E16" s="6">
        <v>336687260980</v>
      </c>
      <c r="F16" s="6"/>
      <c r="G16" s="6">
        <v>414012663768</v>
      </c>
      <c r="H16" s="6"/>
      <c r="I16" s="6">
        <f t="shared" si="0"/>
        <v>-77325402788</v>
      </c>
      <c r="J16" s="6"/>
      <c r="K16" s="6">
        <v>1889027</v>
      </c>
      <c r="L16" s="6"/>
      <c r="M16" s="6">
        <v>336687260980</v>
      </c>
      <c r="N16" s="6"/>
      <c r="O16" s="6">
        <v>453339162969</v>
      </c>
      <c r="P16" s="6"/>
      <c r="Q16" s="6">
        <f t="shared" si="1"/>
        <v>-116651901989</v>
      </c>
    </row>
    <row r="17" spans="1:17" x14ac:dyDescent="0.55000000000000004">
      <c r="A17" s="1" t="s">
        <v>36</v>
      </c>
      <c r="C17" s="6">
        <v>3898275</v>
      </c>
      <c r="D17" s="6"/>
      <c r="E17" s="6">
        <v>70603962405</v>
      </c>
      <c r="F17" s="6"/>
      <c r="G17" s="6">
        <v>70216454379</v>
      </c>
      <c r="H17" s="6"/>
      <c r="I17" s="6">
        <f t="shared" si="0"/>
        <v>387508026</v>
      </c>
      <c r="J17" s="6"/>
      <c r="K17" s="6">
        <v>3898275</v>
      </c>
      <c r="L17" s="6"/>
      <c r="M17" s="6">
        <v>70603962405</v>
      </c>
      <c r="N17" s="6"/>
      <c r="O17" s="6">
        <v>79555397814</v>
      </c>
      <c r="P17" s="6"/>
      <c r="Q17" s="6">
        <f t="shared" si="1"/>
        <v>-8951435409</v>
      </c>
    </row>
    <row r="18" spans="1:17" x14ac:dyDescent="0.55000000000000004">
      <c r="A18" s="1" t="s">
        <v>39</v>
      </c>
      <c r="C18" s="6">
        <v>7297155</v>
      </c>
      <c r="D18" s="6"/>
      <c r="E18" s="6">
        <v>61149002300</v>
      </c>
      <c r="F18" s="6"/>
      <c r="G18" s="6">
        <v>80190061736</v>
      </c>
      <c r="H18" s="6"/>
      <c r="I18" s="6">
        <f t="shared" si="0"/>
        <v>-19041059436</v>
      </c>
      <c r="J18" s="6"/>
      <c r="K18" s="6">
        <v>7297155</v>
      </c>
      <c r="L18" s="6"/>
      <c r="M18" s="6">
        <v>61149002300</v>
      </c>
      <c r="N18" s="6"/>
      <c r="O18" s="6">
        <v>111968683216</v>
      </c>
      <c r="P18" s="6"/>
      <c r="Q18" s="6">
        <f t="shared" si="1"/>
        <v>-50819680916</v>
      </c>
    </row>
    <row r="19" spans="1:17" x14ac:dyDescent="0.55000000000000004">
      <c r="A19" s="1" t="s">
        <v>45</v>
      </c>
      <c r="C19" s="6">
        <v>5156472</v>
      </c>
      <c r="D19" s="6"/>
      <c r="E19" s="6">
        <v>104924941598</v>
      </c>
      <c r="F19" s="6"/>
      <c r="G19" s="6">
        <v>117636903257</v>
      </c>
      <c r="H19" s="6"/>
      <c r="I19" s="6">
        <f t="shared" si="0"/>
        <v>-12711961659</v>
      </c>
      <c r="J19" s="6"/>
      <c r="K19" s="6">
        <v>5156472</v>
      </c>
      <c r="L19" s="6"/>
      <c r="M19" s="6">
        <v>104924941598</v>
      </c>
      <c r="N19" s="6"/>
      <c r="O19" s="6">
        <v>117534387437</v>
      </c>
      <c r="P19" s="6"/>
      <c r="Q19" s="6">
        <f t="shared" si="1"/>
        <v>-12609445839</v>
      </c>
    </row>
    <row r="20" spans="1:17" x14ac:dyDescent="0.55000000000000004">
      <c r="A20" s="1" t="s">
        <v>25</v>
      </c>
      <c r="C20" s="6">
        <v>32418809</v>
      </c>
      <c r="D20" s="6"/>
      <c r="E20" s="6">
        <v>591990096878</v>
      </c>
      <c r="F20" s="6"/>
      <c r="G20" s="6">
        <v>719894996029</v>
      </c>
      <c r="H20" s="6"/>
      <c r="I20" s="6">
        <f t="shared" si="0"/>
        <v>-127904899151</v>
      </c>
      <c r="J20" s="6"/>
      <c r="K20" s="6">
        <v>32418809</v>
      </c>
      <c r="L20" s="6"/>
      <c r="M20" s="6">
        <v>591990096878</v>
      </c>
      <c r="N20" s="6"/>
      <c r="O20" s="6">
        <v>471919330976</v>
      </c>
      <c r="P20" s="6"/>
      <c r="Q20" s="6">
        <f t="shared" si="1"/>
        <v>120070765902</v>
      </c>
    </row>
    <row r="21" spans="1:17" x14ac:dyDescent="0.55000000000000004">
      <c r="A21" s="1" t="s">
        <v>64</v>
      </c>
      <c r="C21" s="6">
        <v>4179296</v>
      </c>
      <c r="D21" s="6"/>
      <c r="E21" s="6">
        <v>58411274394</v>
      </c>
      <c r="F21" s="6"/>
      <c r="G21" s="6">
        <v>67812747648</v>
      </c>
      <c r="H21" s="6"/>
      <c r="I21" s="6">
        <f t="shared" si="0"/>
        <v>-9401473254</v>
      </c>
      <c r="J21" s="6"/>
      <c r="K21" s="6">
        <v>4179296</v>
      </c>
      <c r="L21" s="6"/>
      <c r="M21" s="6">
        <v>58411274394</v>
      </c>
      <c r="N21" s="6"/>
      <c r="O21" s="6">
        <v>83686821579</v>
      </c>
      <c r="P21" s="6"/>
      <c r="Q21" s="6">
        <f t="shared" si="1"/>
        <v>-25275547185</v>
      </c>
    </row>
    <row r="22" spans="1:17" x14ac:dyDescent="0.55000000000000004">
      <c r="A22" s="1" t="s">
        <v>35</v>
      </c>
      <c r="C22" s="6">
        <v>14000000</v>
      </c>
      <c r="D22" s="6"/>
      <c r="E22" s="6">
        <v>175072086000</v>
      </c>
      <c r="F22" s="6"/>
      <c r="G22" s="6">
        <v>189308870100</v>
      </c>
      <c r="H22" s="6"/>
      <c r="I22" s="6">
        <f t="shared" si="0"/>
        <v>-14236784100</v>
      </c>
      <c r="J22" s="6"/>
      <c r="K22" s="6">
        <v>14000000</v>
      </c>
      <c r="L22" s="6"/>
      <c r="M22" s="6">
        <v>175072086000</v>
      </c>
      <c r="N22" s="6"/>
      <c r="O22" s="6">
        <v>231295554000</v>
      </c>
      <c r="P22" s="6"/>
      <c r="Q22" s="6">
        <f t="shared" si="1"/>
        <v>-56223468000</v>
      </c>
    </row>
    <row r="23" spans="1:17" x14ac:dyDescent="0.55000000000000004">
      <c r="A23" s="1" t="s">
        <v>31</v>
      </c>
      <c r="C23" s="6">
        <v>1000747</v>
      </c>
      <c r="D23" s="6"/>
      <c r="E23" s="6">
        <v>15648086895</v>
      </c>
      <c r="F23" s="6"/>
      <c r="G23" s="6">
        <v>14838325755</v>
      </c>
      <c r="H23" s="6"/>
      <c r="I23" s="6">
        <f t="shared" si="0"/>
        <v>809761140</v>
      </c>
      <c r="J23" s="6"/>
      <c r="K23" s="6">
        <v>1000747</v>
      </c>
      <c r="L23" s="6"/>
      <c r="M23" s="6">
        <v>15648086895</v>
      </c>
      <c r="N23" s="6"/>
      <c r="O23" s="6">
        <v>5386892358</v>
      </c>
      <c r="P23" s="6"/>
      <c r="Q23" s="6">
        <f t="shared" si="1"/>
        <v>10261194537</v>
      </c>
    </row>
    <row r="24" spans="1:17" x14ac:dyDescent="0.55000000000000004">
      <c r="A24" s="1" t="s">
        <v>65</v>
      </c>
      <c r="C24" s="6">
        <v>11589687</v>
      </c>
      <c r="D24" s="6"/>
      <c r="E24" s="6">
        <v>242972161161</v>
      </c>
      <c r="F24" s="6"/>
      <c r="G24" s="6">
        <v>277764760816</v>
      </c>
      <c r="H24" s="6"/>
      <c r="I24" s="6">
        <f t="shared" si="0"/>
        <v>-34792599655</v>
      </c>
      <c r="J24" s="6"/>
      <c r="K24" s="6">
        <v>11589687</v>
      </c>
      <c r="L24" s="6"/>
      <c r="M24" s="6">
        <v>242972161161</v>
      </c>
      <c r="N24" s="6"/>
      <c r="O24" s="6">
        <v>255875376927</v>
      </c>
      <c r="P24" s="6"/>
      <c r="Q24" s="6">
        <f t="shared" si="1"/>
        <v>-12903215766</v>
      </c>
    </row>
    <row r="25" spans="1:17" x14ac:dyDescent="0.55000000000000004">
      <c r="A25" s="1" t="s">
        <v>20</v>
      </c>
      <c r="C25" s="6">
        <v>2741383</v>
      </c>
      <c r="D25" s="6"/>
      <c r="E25" s="6">
        <v>132656493819</v>
      </c>
      <c r="F25" s="6"/>
      <c r="G25" s="6">
        <v>132438488077</v>
      </c>
      <c r="H25" s="6"/>
      <c r="I25" s="6">
        <f t="shared" si="0"/>
        <v>218005742</v>
      </c>
      <c r="J25" s="6"/>
      <c r="K25" s="6">
        <v>2741383</v>
      </c>
      <c r="L25" s="6"/>
      <c r="M25" s="6">
        <v>132656493819</v>
      </c>
      <c r="N25" s="6"/>
      <c r="O25" s="6">
        <v>128269128268</v>
      </c>
      <c r="P25" s="6"/>
      <c r="Q25" s="6">
        <f t="shared" si="1"/>
        <v>4387365551</v>
      </c>
    </row>
    <row r="26" spans="1:17" x14ac:dyDescent="0.55000000000000004">
      <c r="A26" s="1" t="s">
        <v>66</v>
      </c>
      <c r="C26" s="6">
        <v>18769593</v>
      </c>
      <c r="D26" s="6"/>
      <c r="E26" s="6">
        <v>304123996922</v>
      </c>
      <c r="F26" s="6"/>
      <c r="G26" s="6">
        <v>361963530080</v>
      </c>
      <c r="H26" s="6"/>
      <c r="I26" s="6">
        <f t="shared" si="0"/>
        <v>-57839533158</v>
      </c>
      <c r="J26" s="6"/>
      <c r="K26" s="6">
        <v>18769593</v>
      </c>
      <c r="L26" s="6"/>
      <c r="M26" s="6">
        <v>304123996922</v>
      </c>
      <c r="N26" s="6"/>
      <c r="O26" s="6">
        <v>393681983746</v>
      </c>
      <c r="P26" s="6"/>
      <c r="Q26" s="6">
        <f t="shared" si="1"/>
        <v>-89557986824</v>
      </c>
    </row>
    <row r="27" spans="1:17" x14ac:dyDescent="0.55000000000000004">
      <c r="A27" s="1" t="s">
        <v>51</v>
      </c>
      <c r="C27" s="6">
        <v>8356206</v>
      </c>
      <c r="D27" s="6"/>
      <c r="E27" s="6">
        <v>64873660145</v>
      </c>
      <c r="F27" s="6"/>
      <c r="G27" s="6">
        <v>68736176402</v>
      </c>
      <c r="H27" s="6"/>
      <c r="I27" s="6">
        <f t="shared" si="0"/>
        <v>-3862516257</v>
      </c>
      <c r="J27" s="6"/>
      <c r="K27" s="6">
        <v>8356206</v>
      </c>
      <c r="L27" s="6"/>
      <c r="M27" s="6">
        <v>64873660145</v>
      </c>
      <c r="N27" s="6"/>
      <c r="O27" s="6">
        <v>65028861475</v>
      </c>
      <c r="P27" s="6"/>
      <c r="Q27" s="6">
        <f t="shared" si="1"/>
        <v>-155201330</v>
      </c>
    </row>
    <row r="28" spans="1:17" x14ac:dyDescent="0.55000000000000004">
      <c r="A28" s="1" t="s">
        <v>57</v>
      </c>
      <c r="C28" s="6">
        <v>8990376</v>
      </c>
      <c r="D28" s="6"/>
      <c r="E28" s="6">
        <v>374544777543</v>
      </c>
      <c r="F28" s="6"/>
      <c r="G28" s="6">
        <v>373114876221</v>
      </c>
      <c r="H28" s="6"/>
      <c r="I28" s="6">
        <f t="shared" si="0"/>
        <v>1429901322</v>
      </c>
      <c r="J28" s="6"/>
      <c r="K28" s="6">
        <v>8990376</v>
      </c>
      <c r="L28" s="6"/>
      <c r="M28" s="6">
        <v>374544777543</v>
      </c>
      <c r="N28" s="6"/>
      <c r="O28" s="6">
        <v>474905976587</v>
      </c>
      <c r="P28" s="6"/>
      <c r="Q28" s="6">
        <f t="shared" si="1"/>
        <v>-100361199044</v>
      </c>
    </row>
    <row r="29" spans="1:17" x14ac:dyDescent="0.55000000000000004">
      <c r="A29" s="1" t="s">
        <v>50</v>
      </c>
      <c r="C29" s="6">
        <v>585000</v>
      </c>
      <c r="D29" s="6"/>
      <c r="E29" s="6">
        <v>12985324852</v>
      </c>
      <c r="F29" s="6"/>
      <c r="G29" s="6">
        <v>13497061792</v>
      </c>
      <c r="H29" s="6"/>
      <c r="I29" s="6">
        <f t="shared" si="0"/>
        <v>-511736940</v>
      </c>
      <c r="J29" s="6"/>
      <c r="K29" s="6">
        <v>585000</v>
      </c>
      <c r="L29" s="6"/>
      <c r="M29" s="6">
        <v>12985324852</v>
      </c>
      <c r="N29" s="6"/>
      <c r="O29" s="6">
        <v>13743722207</v>
      </c>
      <c r="P29" s="6"/>
      <c r="Q29" s="6">
        <f t="shared" si="1"/>
        <v>-758397355</v>
      </c>
    </row>
    <row r="30" spans="1:17" x14ac:dyDescent="0.55000000000000004">
      <c r="A30" s="1" t="s">
        <v>23</v>
      </c>
      <c r="C30" s="6">
        <v>45953467</v>
      </c>
      <c r="D30" s="6"/>
      <c r="E30" s="6">
        <v>284129872879</v>
      </c>
      <c r="F30" s="6"/>
      <c r="G30" s="6">
        <v>238503664687</v>
      </c>
      <c r="H30" s="6"/>
      <c r="I30" s="6">
        <f t="shared" si="0"/>
        <v>45626208192</v>
      </c>
      <c r="J30" s="6"/>
      <c r="K30" s="6">
        <v>45953467</v>
      </c>
      <c r="L30" s="6"/>
      <c r="M30" s="6">
        <v>284129872879</v>
      </c>
      <c r="N30" s="6"/>
      <c r="O30" s="6">
        <v>301911034700</v>
      </c>
      <c r="P30" s="6"/>
      <c r="Q30" s="6">
        <f t="shared" si="1"/>
        <v>-17781161821</v>
      </c>
    </row>
    <row r="31" spans="1:17" x14ac:dyDescent="0.55000000000000004">
      <c r="A31" s="1" t="s">
        <v>38</v>
      </c>
      <c r="C31" s="6">
        <v>3583604</v>
      </c>
      <c r="D31" s="6"/>
      <c r="E31" s="6">
        <v>28462629634</v>
      </c>
      <c r="F31" s="6"/>
      <c r="G31" s="6">
        <v>30350638858</v>
      </c>
      <c r="H31" s="6"/>
      <c r="I31" s="6">
        <f t="shared" si="0"/>
        <v>-1888009224</v>
      </c>
      <c r="J31" s="6"/>
      <c r="K31" s="6">
        <v>3583604</v>
      </c>
      <c r="L31" s="6"/>
      <c r="M31" s="6">
        <v>28462629634</v>
      </c>
      <c r="N31" s="6"/>
      <c r="O31" s="6">
        <v>33521069443</v>
      </c>
      <c r="P31" s="6"/>
      <c r="Q31" s="6">
        <f t="shared" si="1"/>
        <v>-5058439809</v>
      </c>
    </row>
    <row r="32" spans="1:17" x14ac:dyDescent="0.55000000000000004">
      <c r="A32" s="1" t="s">
        <v>34</v>
      </c>
      <c r="C32" s="6">
        <v>7825000</v>
      </c>
      <c r="D32" s="6"/>
      <c r="E32" s="6">
        <v>31074872793</v>
      </c>
      <c r="F32" s="6"/>
      <c r="G32" s="6">
        <v>30592609436</v>
      </c>
      <c r="H32" s="6"/>
      <c r="I32" s="6">
        <f t="shared" si="0"/>
        <v>482263357</v>
      </c>
      <c r="J32" s="6"/>
      <c r="K32" s="6">
        <v>7825000</v>
      </c>
      <c r="L32" s="6"/>
      <c r="M32" s="6">
        <v>31074872793</v>
      </c>
      <c r="N32" s="6"/>
      <c r="O32" s="6">
        <v>70138204751</v>
      </c>
      <c r="P32" s="6"/>
      <c r="Q32" s="6">
        <f t="shared" si="1"/>
        <v>-39063331958</v>
      </c>
    </row>
    <row r="33" spans="1:17" x14ac:dyDescent="0.55000000000000004">
      <c r="A33" s="1" t="s">
        <v>46</v>
      </c>
      <c r="C33" s="6">
        <v>1014534</v>
      </c>
      <c r="D33" s="6"/>
      <c r="E33" s="6">
        <v>44676440255</v>
      </c>
      <c r="F33" s="6"/>
      <c r="G33" s="6">
        <v>43235297295</v>
      </c>
      <c r="H33" s="6"/>
      <c r="I33" s="6">
        <f t="shared" si="0"/>
        <v>1441142960</v>
      </c>
      <c r="J33" s="6"/>
      <c r="K33" s="6">
        <v>1014534</v>
      </c>
      <c r="L33" s="6"/>
      <c r="M33" s="6">
        <v>44676440255</v>
      </c>
      <c r="N33" s="6"/>
      <c r="O33" s="6">
        <v>52896703563</v>
      </c>
      <c r="P33" s="6"/>
      <c r="Q33" s="6">
        <f t="shared" si="1"/>
        <v>-8220263308</v>
      </c>
    </row>
    <row r="34" spans="1:17" x14ac:dyDescent="0.55000000000000004">
      <c r="A34" s="1" t="s">
        <v>37</v>
      </c>
      <c r="C34" s="6">
        <v>10000000</v>
      </c>
      <c r="D34" s="6"/>
      <c r="E34" s="6">
        <v>59941215000</v>
      </c>
      <c r="F34" s="6"/>
      <c r="G34" s="6">
        <v>59533654500</v>
      </c>
      <c r="H34" s="6"/>
      <c r="I34" s="6">
        <f t="shared" si="0"/>
        <v>407560500</v>
      </c>
      <c r="J34" s="6"/>
      <c r="K34" s="6">
        <v>10000000</v>
      </c>
      <c r="L34" s="6"/>
      <c r="M34" s="6">
        <v>59941215000</v>
      </c>
      <c r="N34" s="6"/>
      <c r="O34" s="6">
        <v>67038732000</v>
      </c>
      <c r="P34" s="6"/>
      <c r="Q34" s="6">
        <f t="shared" si="1"/>
        <v>-7097517000</v>
      </c>
    </row>
    <row r="35" spans="1:17" x14ac:dyDescent="0.55000000000000004">
      <c r="A35" s="1" t="s">
        <v>54</v>
      </c>
      <c r="C35" s="6">
        <v>2362689</v>
      </c>
      <c r="D35" s="6"/>
      <c r="E35" s="6">
        <v>105477018230</v>
      </c>
      <c r="F35" s="6"/>
      <c r="G35" s="6">
        <v>116351179762</v>
      </c>
      <c r="H35" s="6"/>
      <c r="I35" s="6">
        <f t="shared" si="0"/>
        <v>-10874161532</v>
      </c>
      <c r="J35" s="6"/>
      <c r="K35" s="6">
        <v>2362689</v>
      </c>
      <c r="L35" s="6"/>
      <c r="M35" s="6">
        <v>105477018230</v>
      </c>
      <c r="N35" s="6"/>
      <c r="O35" s="6">
        <v>103574627119</v>
      </c>
      <c r="P35" s="6"/>
      <c r="Q35" s="6">
        <f t="shared" si="1"/>
        <v>1902391111</v>
      </c>
    </row>
    <row r="36" spans="1:17" x14ac:dyDescent="0.55000000000000004">
      <c r="A36" s="1" t="s">
        <v>33</v>
      </c>
      <c r="C36" s="6">
        <v>4301406</v>
      </c>
      <c r="D36" s="6"/>
      <c r="E36" s="6">
        <v>119508963128</v>
      </c>
      <c r="F36" s="6"/>
      <c r="G36" s="6">
        <v>127487629504</v>
      </c>
      <c r="H36" s="6"/>
      <c r="I36" s="6">
        <f t="shared" si="0"/>
        <v>-7978666376</v>
      </c>
      <c r="J36" s="6"/>
      <c r="K36" s="6">
        <v>4301406</v>
      </c>
      <c r="L36" s="6"/>
      <c r="M36" s="6">
        <v>119508963128</v>
      </c>
      <c r="N36" s="6"/>
      <c r="O36" s="6">
        <v>151325284940</v>
      </c>
      <c r="P36" s="6"/>
      <c r="Q36" s="6">
        <f t="shared" si="1"/>
        <v>-31816321812</v>
      </c>
    </row>
    <row r="37" spans="1:17" x14ac:dyDescent="0.55000000000000004">
      <c r="A37" s="1" t="s">
        <v>42</v>
      </c>
      <c r="C37" s="6">
        <v>38729730</v>
      </c>
      <c r="D37" s="6"/>
      <c r="E37" s="6">
        <v>179522180440</v>
      </c>
      <c r="F37" s="6"/>
      <c r="G37" s="6">
        <v>169227472125</v>
      </c>
      <c r="H37" s="6"/>
      <c r="I37" s="6">
        <f t="shared" si="0"/>
        <v>10294708315</v>
      </c>
      <c r="J37" s="6"/>
      <c r="K37" s="6">
        <v>38729730</v>
      </c>
      <c r="L37" s="6"/>
      <c r="M37" s="6">
        <v>179522180440</v>
      </c>
      <c r="N37" s="6"/>
      <c r="O37" s="6">
        <v>203784433399</v>
      </c>
      <c r="P37" s="6"/>
      <c r="Q37" s="6">
        <f t="shared" si="1"/>
        <v>-24262252959</v>
      </c>
    </row>
    <row r="38" spans="1:17" x14ac:dyDescent="0.55000000000000004">
      <c r="A38" s="1" t="s">
        <v>41</v>
      </c>
      <c r="C38" s="6">
        <v>124663271</v>
      </c>
      <c r="D38" s="6"/>
      <c r="E38" s="6">
        <v>965348676147</v>
      </c>
      <c r="F38" s="6"/>
      <c r="G38" s="6">
        <v>993850626791</v>
      </c>
      <c r="H38" s="6"/>
      <c r="I38" s="6">
        <f t="shared" si="0"/>
        <v>-28501950644</v>
      </c>
      <c r="J38" s="6"/>
      <c r="K38" s="6">
        <v>124663271</v>
      </c>
      <c r="L38" s="6"/>
      <c r="M38" s="6">
        <v>965348676147</v>
      </c>
      <c r="N38" s="6"/>
      <c r="O38" s="6">
        <v>1005003563999</v>
      </c>
      <c r="P38" s="6"/>
      <c r="Q38" s="6">
        <f t="shared" si="1"/>
        <v>-39654887852</v>
      </c>
    </row>
    <row r="39" spans="1:17" x14ac:dyDescent="0.55000000000000004">
      <c r="A39" s="1" t="s">
        <v>40</v>
      </c>
      <c r="C39" s="6">
        <v>54555603</v>
      </c>
      <c r="D39" s="6"/>
      <c r="E39" s="6">
        <v>264104956179</v>
      </c>
      <c r="F39" s="6"/>
      <c r="G39" s="6">
        <v>281458875271</v>
      </c>
      <c r="H39" s="6"/>
      <c r="I39" s="6">
        <f t="shared" si="0"/>
        <v>-17353919092</v>
      </c>
      <c r="J39" s="6"/>
      <c r="K39" s="6">
        <v>54555603</v>
      </c>
      <c r="L39" s="6"/>
      <c r="M39" s="6">
        <v>264104956179</v>
      </c>
      <c r="N39" s="6"/>
      <c r="O39" s="6">
        <v>357924581270</v>
      </c>
      <c r="P39" s="6"/>
      <c r="Q39" s="6">
        <f t="shared" si="1"/>
        <v>-93819625091</v>
      </c>
    </row>
    <row r="40" spans="1:17" x14ac:dyDescent="0.55000000000000004">
      <c r="A40" s="1" t="s">
        <v>60</v>
      </c>
      <c r="C40" s="6">
        <v>10000000</v>
      </c>
      <c r="D40" s="6"/>
      <c r="E40" s="6">
        <v>148908690000</v>
      </c>
      <c r="F40" s="6"/>
      <c r="G40" s="6">
        <v>150101550000</v>
      </c>
      <c r="H40" s="6"/>
      <c r="I40" s="6">
        <f t="shared" si="0"/>
        <v>-1192860000</v>
      </c>
      <c r="J40" s="6"/>
      <c r="K40" s="6">
        <v>10000000</v>
      </c>
      <c r="L40" s="6"/>
      <c r="M40" s="6">
        <v>148908690000</v>
      </c>
      <c r="N40" s="6"/>
      <c r="O40" s="6">
        <v>178233165000</v>
      </c>
      <c r="P40" s="6"/>
      <c r="Q40" s="6">
        <f t="shared" si="1"/>
        <v>-29324475000</v>
      </c>
    </row>
    <row r="41" spans="1:17" x14ac:dyDescent="0.55000000000000004">
      <c r="A41" s="1" t="s">
        <v>43</v>
      </c>
      <c r="C41" s="6">
        <v>21052995</v>
      </c>
      <c r="D41" s="6"/>
      <c r="E41" s="6">
        <v>232716354038</v>
      </c>
      <c r="F41" s="6"/>
      <c r="G41" s="6">
        <v>262643007480</v>
      </c>
      <c r="H41" s="6"/>
      <c r="I41" s="6">
        <f t="shared" si="0"/>
        <v>-29926653442</v>
      </c>
      <c r="J41" s="6"/>
      <c r="K41" s="6">
        <v>21052995</v>
      </c>
      <c r="L41" s="6"/>
      <c r="M41" s="6">
        <v>232716354038</v>
      </c>
      <c r="N41" s="6"/>
      <c r="O41" s="6">
        <v>338057362979</v>
      </c>
      <c r="P41" s="6"/>
      <c r="Q41" s="6">
        <f t="shared" si="1"/>
        <v>-105341008941</v>
      </c>
    </row>
    <row r="42" spans="1:17" x14ac:dyDescent="0.55000000000000004">
      <c r="A42" s="1" t="s">
        <v>44</v>
      </c>
      <c r="C42" s="6">
        <v>44507942</v>
      </c>
      <c r="D42" s="6"/>
      <c r="E42" s="6">
        <v>572505969501</v>
      </c>
      <c r="F42" s="6"/>
      <c r="G42" s="6">
        <v>646834410673</v>
      </c>
      <c r="H42" s="6"/>
      <c r="I42" s="6">
        <f t="shared" si="0"/>
        <v>-74328441172</v>
      </c>
      <c r="J42" s="6"/>
      <c r="K42" s="6">
        <v>44507942</v>
      </c>
      <c r="L42" s="6"/>
      <c r="M42" s="6">
        <v>572505969501</v>
      </c>
      <c r="N42" s="6"/>
      <c r="O42" s="6">
        <v>610555052482</v>
      </c>
      <c r="P42" s="6"/>
      <c r="Q42" s="6">
        <f t="shared" si="1"/>
        <v>-38049082981</v>
      </c>
    </row>
    <row r="43" spans="1:17" x14ac:dyDescent="0.55000000000000004">
      <c r="A43" s="1" t="s">
        <v>68</v>
      </c>
      <c r="C43" s="6">
        <v>10010006</v>
      </c>
      <c r="D43" s="6"/>
      <c r="E43" s="6">
        <v>129057290641</v>
      </c>
      <c r="F43" s="6"/>
      <c r="G43" s="6">
        <v>140136713837</v>
      </c>
      <c r="H43" s="6"/>
      <c r="I43" s="6">
        <f t="shared" si="0"/>
        <v>-11079423196</v>
      </c>
      <c r="J43" s="6"/>
      <c r="K43" s="6">
        <v>10010006</v>
      </c>
      <c r="L43" s="6"/>
      <c r="M43" s="6">
        <v>129057290641</v>
      </c>
      <c r="N43" s="6"/>
      <c r="O43" s="6">
        <v>140136713837</v>
      </c>
      <c r="P43" s="6"/>
      <c r="Q43" s="6">
        <f t="shared" si="1"/>
        <v>-11079423196</v>
      </c>
    </row>
    <row r="44" spans="1:17" x14ac:dyDescent="0.55000000000000004">
      <c r="A44" s="1" t="s">
        <v>61</v>
      </c>
      <c r="C44" s="6">
        <v>46851062</v>
      </c>
      <c r="D44" s="6"/>
      <c r="E44" s="6">
        <v>656203681371</v>
      </c>
      <c r="F44" s="6"/>
      <c r="G44" s="6">
        <v>622205903699</v>
      </c>
      <c r="H44" s="6"/>
      <c r="I44" s="6">
        <f t="shared" si="0"/>
        <v>33997777672</v>
      </c>
      <c r="J44" s="6"/>
      <c r="K44" s="6">
        <v>46851062</v>
      </c>
      <c r="L44" s="6"/>
      <c r="M44" s="6">
        <v>656203681371</v>
      </c>
      <c r="N44" s="6"/>
      <c r="O44" s="6">
        <v>569409498968</v>
      </c>
      <c r="P44" s="6"/>
      <c r="Q44" s="6">
        <f t="shared" si="1"/>
        <v>86794182403</v>
      </c>
    </row>
    <row r="45" spans="1:17" x14ac:dyDescent="0.55000000000000004">
      <c r="A45" s="1" t="s">
        <v>26</v>
      </c>
      <c r="C45" s="6">
        <v>61930327</v>
      </c>
      <c r="D45" s="6"/>
      <c r="E45" s="6">
        <v>542975442509</v>
      </c>
      <c r="F45" s="6"/>
      <c r="G45" s="6">
        <v>563906468637</v>
      </c>
      <c r="H45" s="6"/>
      <c r="I45" s="6">
        <f t="shared" si="0"/>
        <v>-20931026128</v>
      </c>
      <c r="J45" s="6"/>
      <c r="K45" s="6">
        <v>61930327</v>
      </c>
      <c r="L45" s="6"/>
      <c r="M45" s="6">
        <v>542975442509</v>
      </c>
      <c r="N45" s="6"/>
      <c r="O45" s="6">
        <v>608846612972</v>
      </c>
      <c r="P45" s="6"/>
      <c r="Q45" s="6">
        <f t="shared" si="1"/>
        <v>-65871170463</v>
      </c>
    </row>
    <row r="46" spans="1:17" x14ac:dyDescent="0.55000000000000004">
      <c r="A46" s="1" t="s">
        <v>63</v>
      </c>
      <c r="C46" s="6">
        <v>30485496</v>
      </c>
      <c r="D46" s="6"/>
      <c r="E46" s="6">
        <v>147884043618</v>
      </c>
      <c r="F46" s="6"/>
      <c r="G46" s="6">
        <v>192431081347</v>
      </c>
      <c r="H46" s="6"/>
      <c r="I46" s="6">
        <f t="shared" si="0"/>
        <v>-44547037729</v>
      </c>
      <c r="J46" s="6"/>
      <c r="K46" s="6">
        <v>30485496</v>
      </c>
      <c r="L46" s="6"/>
      <c r="M46" s="6">
        <v>147884043618</v>
      </c>
      <c r="N46" s="6"/>
      <c r="O46" s="6">
        <v>226977763668</v>
      </c>
      <c r="P46" s="6"/>
      <c r="Q46" s="6">
        <f t="shared" si="1"/>
        <v>-79093720050</v>
      </c>
    </row>
    <row r="47" spans="1:17" x14ac:dyDescent="0.55000000000000004">
      <c r="A47" s="1" t="s">
        <v>22</v>
      </c>
      <c r="C47" s="6">
        <v>3759913</v>
      </c>
      <c r="D47" s="6"/>
      <c r="E47" s="6">
        <v>238044019259</v>
      </c>
      <c r="F47" s="6"/>
      <c r="G47" s="6">
        <v>277549833100</v>
      </c>
      <c r="H47" s="6"/>
      <c r="I47" s="6">
        <f t="shared" si="0"/>
        <v>-39505813841</v>
      </c>
      <c r="J47" s="6"/>
      <c r="K47" s="6">
        <v>3759913</v>
      </c>
      <c r="L47" s="6"/>
      <c r="M47" s="6">
        <v>238044019259</v>
      </c>
      <c r="N47" s="6"/>
      <c r="O47" s="6">
        <v>286706809818</v>
      </c>
      <c r="P47" s="6"/>
      <c r="Q47" s="6">
        <f t="shared" si="1"/>
        <v>-48662790559</v>
      </c>
    </row>
    <row r="48" spans="1:17" x14ac:dyDescent="0.55000000000000004">
      <c r="A48" s="1" t="s">
        <v>55</v>
      </c>
      <c r="C48" s="6">
        <v>5171912</v>
      </c>
      <c r="D48" s="6"/>
      <c r="E48" s="6">
        <v>70382194602</v>
      </c>
      <c r="F48" s="6"/>
      <c r="G48" s="6">
        <v>66192166216</v>
      </c>
      <c r="H48" s="6"/>
      <c r="I48" s="6">
        <f t="shared" si="0"/>
        <v>4190028386</v>
      </c>
      <c r="J48" s="6"/>
      <c r="K48" s="6">
        <v>5171912</v>
      </c>
      <c r="L48" s="6"/>
      <c r="M48" s="6">
        <v>70382194602</v>
      </c>
      <c r="N48" s="6"/>
      <c r="O48" s="6">
        <v>77348438114</v>
      </c>
      <c r="P48" s="6"/>
      <c r="Q48" s="6">
        <f t="shared" si="1"/>
        <v>-6966243512</v>
      </c>
    </row>
    <row r="49" spans="1:17" x14ac:dyDescent="0.55000000000000004">
      <c r="A49" s="1" t="s">
        <v>56</v>
      </c>
      <c r="C49" s="6">
        <v>2065291</v>
      </c>
      <c r="D49" s="6"/>
      <c r="E49" s="6">
        <v>14186247403</v>
      </c>
      <c r="F49" s="6"/>
      <c r="G49" s="6">
        <v>13960417126</v>
      </c>
      <c r="H49" s="6"/>
      <c r="I49" s="6">
        <f t="shared" si="0"/>
        <v>225830277</v>
      </c>
      <c r="J49" s="6"/>
      <c r="K49" s="6">
        <v>2065291</v>
      </c>
      <c r="L49" s="6"/>
      <c r="M49" s="6">
        <v>14186247403</v>
      </c>
      <c r="N49" s="6"/>
      <c r="O49" s="6">
        <v>16706884367</v>
      </c>
      <c r="P49" s="6"/>
      <c r="Q49" s="6">
        <f t="shared" si="1"/>
        <v>-2520636964</v>
      </c>
    </row>
    <row r="50" spans="1:17" x14ac:dyDescent="0.55000000000000004">
      <c r="A50" s="1" t="s">
        <v>16</v>
      </c>
      <c r="C50" s="6">
        <v>15829799</v>
      </c>
      <c r="D50" s="6"/>
      <c r="E50" s="6">
        <v>443429537591</v>
      </c>
      <c r="F50" s="6"/>
      <c r="G50" s="6">
        <v>441855976422</v>
      </c>
      <c r="H50" s="6"/>
      <c r="I50" s="6">
        <f t="shared" si="0"/>
        <v>1573561169</v>
      </c>
      <c r="J50" s="6"/>
      <c r="K50" s="6">
        <v>15829799</v>
      </c>
      <c r="L50" s="6"/>
      <c r="M50" s="6">
        <v>443429537591</v>
      </c>
      <c r="N50" s="6"/>
      <c r="O50" s="6">
        <v>571202704562</v>
      </c>
      <c r="P50" s="6"/>
      <c r="Q50" s="6">
        <f t="shared" si="1"/>
        <v>-127773166971</v>
      </c>
    </row>
    <row r="51" spans="1:17" x14ac:dyDescent="0.55000000000000004">
      <c r="A51" s="1" t="s">
        <v>30</v>
      </c>
      <c r="C51" s="6">
        <v>19294410</v>
      </c>
      <c r="D51" s="6"/>
      <c r="E51" s="6">
        <v>620652123309</v>
      </c>
      <c r="F51" s="6"/>
      <c r="G51" s="6">
        <v>642708672809</v>
      </c>
      <c r="H51" s="6"/>
      <c r="I51" s="6">
        <f t="shared" si="0"/>
        <v>-22056549500</v>
      </c>
      <c r="J51" s="6"/>
      <c r="K51" s="6">
        <v>19294410</v>
      </c>
      <c r="L51" s="6"/>
      <c r="M51" s="6">
        <v>620652123309</v>
      </c>
      <c r="N51" s="6"/>
      <c r="O51" s="6">
        <v>537834142569</v>
      </c>
      <c r="P51" s="6"/>
      <c r="Q51" s="6">
        <f t="shared" si="1"/>
        <v>82817980740</v>
      </c>
    </row>
    <row r="52" spans="1:17" x14ac:dyDescent="0.55000000000000004">
      <c r="A52" s="1" t="s">
        <v>48</v>
      </c>
      <c r="C52" s="6">
        <v>13771083</v>
      </c>
      <c r="D52" s="6"/>
      <c r="E52" s="6">
        <v>101984130668</v>
      </c>
      <c r="F52" s="6"/>
      <c r="G52" s="6">
        <v>99793867459</v>
      </c>
      <c r="H52" s="6"/>
      <c r="I52" s="6">
        <f t="shared" si="0"/>
        <v>2190263209</v>
      </c>
      <c r="J52" s="6"/>
      <c r="K52" s="6">
        <v>13771083</v>
      </c>
      <c r="L52" s="6"/>
      <c r="M52" s="6">
        <v>101984130668</v>
      </c>
      <c r="N52" s="6"/>
      <c r="O52" s="6">
        <v>130064519514</v>
      </c>
      <c r="P52" s="6"/>
      <c r="Q52" s="6">
        <f t="shared" si="1"/>
        <v>-28080388846</v>
      </c>
    </row>
    <row r="53" spans="1:17" x14ac:dyDescent="0.55000000000000004">
      <c r="A53" s="1" t="s">
        <v>49</v>
      </c>
      <c r="C53" s="6">
        <v>554212</v>
      </c>
      <c r="D53" s="6"/>
      <c r="E53" s="6">
        <v>19551953425</v>
      </c>
      <c r="F53" s="6"/>
      <c r="G53" s="6">
        <v>22455272517</v>
      </c>
      <c r="H53" s="6"/>
      <c r="I53" s="6">
        <f t="shared" si="0"/>
        <v>-2903319092</v>
      </c>
      <c r="J53" s="6"/>
      <c r="K53" s="6">
        <v>554212</v>
      </c>
      <c r="L53" s="6"/>
      <c r="M53" s="6">
        <v>19551953425</v>
      </c>
      <c r="N53" s="6"/>
      <c r="O53" s="6">
        <v>21375480217</v>
      </c>
      <c r="P53" s="6"/>
      <c r="Q53" s="6">
        <f t="shared" si="1"/>
        <v>-1823526792</v>
      </c>
    </row>
    <row r="54" spans="1:17" x14ac:dyDescent="0.55000000000000004">
      <c r="A54" s="1" t="s">
        <v>18</v>
      </c>
      <c r="C54" s="6">
        <v>27825120</v>
      </c>
      <c r="D54" s="6"/>
      <c r="E54" s="6">
        <v>947063352781</v>
      </c>
      <c r="F54" s="6"/>
      <c r="G54" s="6">
        <v>854957016167</v>
      </c>
      <c r="H54" s="6"/>
      <c r="I54" s="6">
        <f t="shared" si="0"/>
        <v>92106336614</v>
      </c>
      <c r="J54" s="6"/>
      <c r="K54" s="6">
        <v>27825120</v>
      </c>
      <c r="L54" s="6"/>
      <c r="M54" s="6">
        <v>947063352781</v>
      </c>
      <c r="N54" s="6"/>
      <c r="O54" s="6">
        <v>1059914359742</v>
      </c>
      <c r="P54" s="6"/>
      <c r="Q54" s="6">
        <f t="shared" si="1"/>
        <v>-112851006961</v>
      </c>
    </row>
    <row r="55" spans="1:17" x14ac:dyDescent="0.55000000000000004">
      <c r="A55" s="1" t="s">
        <v>67</v>
      </c>
      <c r="C55" s="6">
        <v>113548</v>
      </c>
      <c r="D55" s="6"/>
      <c r="E55" s="6">
        <v>2419984028</v>
      </c>
      <c r="F55" s="6"/>
      <c r="G55" s="6">
        <v>2374835072</v>
      </c>
      <c r="H55" s="6"/>
      <c r="I55" s="6">
        <f t="shared" si="0"/>
        <v>45148956</v>
      </c>
      <c r="J55" s="6"/>
      <c r="K55" s="6">
        <v>113548</v>
      </c>
      <c r="L55" s="6"/>
      <c r="M55" s="6">
        <v>2419984028</v>
      </c>
      <c r="N55" s="6"/>
      <c r="O55" s="6">
        <v>2412082961</v>
      </c>
      <c r="P55" s="6"/>
      <c r="Q55" s="6">
        <f t="shared" si="1"/>
        <v>7901067</v>
      </c>
    </row>
    <row r="56" spans="1:17" x14ac:dyDescent="0.55000000000000004">
      <c r="A56" s="1" t="s">
        <v>59</v>
      </c>
      <c r="C56" s="6">
        <v>139006557</v>
      </c>
      <c r="D56" s="6"/>
      <c r="E56" s="6">
        <v>1329286482023</v>
      </c>
      <c r="F56" s="6"/>
      <c r="G56" s="6">
        <v>1398376216016</v>
      </c>
      <c r="H56" s="6"/>
      <c r="I56" s="6">
        <f t="shared" si="0"/>
        <v>-69089733993</v>
      </c>
      <c r="J56" s="6"/>
      <c r="K56" s="6">
        <v>139006557</v>
      </c>
      <c r="L56" s="6"/>
      <c r="M56" s="6">
        <v>1329286482023</v>
      </c>
      <c r="N56" s="6"/>
      <c r="O56" s="6">
        <v>1395612626663</v>
      </c>
      <c r="P56" s="6"/>
      <c r="Q56" s="6">
        <f t="shared" si="1"/>
        <v>-66326144640</v>
      </c>
    </row>
    <row r="57" spans="1:17" x14ac:dyDescent="0.55000000000000004">
      <c r="A57" s="1" t="s">
        <v>58</v>
      </c>
      <c r="C57" s="6">
        <v>78611772</v>
      </c>
      <c r="D57" s="6"/>
      <c r="E57" s="6">
        <v>436043698317</v>
      </c>
      <c r="F57" s="6"/>
      <c r="G57" s="6">
        <v>491525961007</v>
      </c>
      <c r="H57" s="6"/>
      <c r="I57" s="6">
        <f t="shared" si="0"/>
        <v>-55482262690</v>
      </c>
      <c r="J57" s="6"/>
      <c r="K57" s="6">
        <v>78611772</v>
      </c>
      <c r="L57" s="6"/>
      <c r="M57" s="6">
        <v>436043698317</v>
      </c>
      <c r="N57" s="6"/>
      <c r="O57" s="6">
        <v>521937013443</v>
      </c>
      <c r="P57" s="6"/>
      <c r="Q57" s="6">
        <f t="shared" si="1"/>
        <v>-85893315126</v>
      </c>
    </row>
    <row r="58" spans="1:17" x14ac:dyDescent="0.55000000000000004">
      <c r="A58" s="1" t="s">
        <v>15</v>
      </c>
      <c r="C58" s="6">
        <v>144236996</v>
      </c>
      <c r="D58" s="6"/>
      <c r="E58" s="6">
        <v>409059676097</v>
      </c>
      <c r="F58" s="6"/>
      <c r="G58" s="6">
        <v>423684312257</v>
      </c>
      <c r="H58" s="6"/>
      <c r="I58" s="6">
        <f t="shared" si="0"/>
        <v>-14624636160</v>
      </c>
      <c r="J58" s="6"/>
      <c r="K58" s="6">
        <v>144236996</v>
      </c>
      <c r="L58" s="6"/>
      <c r="M58" s="6">
        <v>409059676097</v>
      </c>
      <c r="N58" s="6"/>
      <c r="O58" s="6">
        <v>525053113869</v>
      </c>
      <c r="P58" s="6"/>
      <c r="Q58" s="6">
        <f t="shared" si="1"/>
        <v>-115993437772</v>
      </c>
    </row>
    <row r="59" spans="1:17" x14ac:dyDescent="0.55000000000000004">
      <c r="A59" s="1" t="s">
        <v>47</v>
      </c>
      <c r="C59" s="6">
        <v>19324849</v>
      </c>
      <c r="D59" s="6"/>
      <c r="E59" s="6">
        <v>33194648704</v>
      </c>
      <c r="F59" s="6"/>
      <c r="G59" s="6">
        <v>35461412910</v>
      </c>
      <c r="H59" s="6"/>
      <c r="I59" s="6">
        <f t="shared" si="0"/>
        <v>-2266764206</v>
      </c>
      <c r="J59" s="6"/>
      <c r="K59" s="6">
        <v>19324849</v>
      </c>
      <c r="L59" s="6"/>
      <c r="M59" s="6">
        <v>33194648704</v>
      </c>
      <c r="N59" s="6"/>
      <c r="O59" s="6">
        <v>73669836690</v>
      </c>
      <c r="P59" s="6"/>
      <c r="Q59" s="6">
        <f t="shared" si="1"/>
        <v>-40475187986</v>
      </c>
    </row>
    <row r="60" spans="1:17" x14ac:dyDescent="0.55000000000000004">
      <c r="A60" s="1" t="s">
        <v>52</v>
      </c>
      <c r="C60" s="6">
        <v>20000000</v>
      </c>
      <c r="D60" s="6"/>
      <c r="E60" s="6">
        <v>194833800000</v>
      </c>
      <c r="F60" s="6"/>
      <c r="G60" s="6">
        <v>200798100000</v>
      </c>
      <c r="H60" s="6"/>
      <c r="I60" s="6">
        <f t="shared" si="0"/>
        <v>-5964300000</v>
      </c>
      <c r="J60" s="6"/>
      <c r="K60" s="6">
        <v>20000000</v>
      </c>
      <c r="L60" s="6"/>
      <c r="M60" s="6">
        <v>194833800000</v>
      </c>
      <c r="N60" s="6"/>
      <c r="O60" s="6">
        <v>240560100000</v>
      </c>
      <c r="P60" s="6"/>
      <c r="Q60" s="6">
        <f t="shared" si="1"/>
        <v>-45726300000</v>
      </c>
    </row>
    <row r="61" spans="1:17" x14ac:dyDescent="0.55000000000000004">
      <c r="A61" s="1" t="s">
        <v>32</v>
      </c>
      <c r="C61" s="6">
        <v>0</v>
      </c>
      <c r="D61" s="6"/>
      <c r="E61" s="6">
        <v>0</v>
      </c>
      <c r="F61" s="6"/>
      <c r="G61" s="6">
        <v>474172103</v>
      </c>
      <c r="H61" s="6"/>
      <c r="I61" s="6">
        <f t="shared" si="0"/>
        <v>-474172103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f t="shared" si="1"/>
        <v>0</v>
      </c>
    </row>
    <row r="62" spans="1:17" x14ac:dyDescent="0.55000000000000004">
      <c r="A62" s="1" t="s">
        <v>24</v>
      </c>
      <c r="C62" s="6">
        <v>0</v>
      </c>
      <c r="D62" s="6"/>
      <c r="E62" s="6">
        <v>0</v>
      </c>
      <c r="F62" s="6"/>
      <c r="G62" s="6">
        <v>2950656657</v>
      </c>
      <c r="H62" s="6"/>
      <c r="I62" s="6">
        <f t="shared" si="0"/>
        <v>-2950656657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f t="shared" si="1"/>
        <v>0</v>
      </c>
    </row>
    <row r="63" spans="1:17" x14ac:dyDescent="0.55000000000000004">
      <c r="A63" s="1" t="s">
        <v>97</v>
      </c>
      <c r="C63" s="6">
        <v>34851</v>
      </c>
      <c r="D63" s="6"/>
      <c r="E63" s="6">
        <v>31851176517</v>
      </c>
      <c r="F63" s="6"/>
      <c r="G63" s="6">
        <v>31004311335</v>
      </c>
      <c r="H63" s="6"/>
      <c r="I63" s="6">
        <f t="shared" si="0"/>
        <v>846865182</v>
      </c>
      <c r="J63" s="6"/>
      <c r="K63" s="6">
        <v>34851</v>
      </c>
      <c r="L63" s="6"/>
      <c r="M63" s="6">
        <v>31851176517</v>
      </c>
      <c r="N63" s="6"/>
      <c r="O63" s="6">
        <v>29902104315</v>
      </c>
      <c r="P63" s="6"/>
      <c r="Q63" s="6">
        <f t="shared" si="1"/>
        <v>1949072202</v>
      </c>
    </row>
    <row r="64" spans="1:17" x14ac:dyDescent="0.55000000000000004">
      <c r="A64" s="1" t="s">
        <v>100</v>
      </c>
      <c r="C64" s="6">
        <v>7729</v>
      </c>
      <c r="D64" s="6"/>
      <c r="E64" s="6">
        <v>6957621142</v>
      </c>
      <c r="F64" s="6"/>
      <c r="G64" s="6">
        <v>6784391553</v>
      </c>
      <c r="H64" s="6"/>
      <c r="I64" s="6">
        <f t="shared" si="0"/>
        <v>173229589</v>
      </c>
      <c r="J64" s="6"/>
      <c r="K64" s="6">
        <v>7729</v>
      </c>
      <c r="L64" s="6"/>
      <c r="M64" s="6">
        <v>6957621142</v>
      </c>
      <c r="N64" s="6"/>
      <c r="O64" s="6">
        <v>6534372811</v>
      </c>
      <c r="P64" s="6"/>
      <c r="Q64" s="6">
        <f t="shared" si="1"/>
        <v>423248331</v>
      </c>
    </row>
    <row r="65" spans="1:17" x14ac:dyDescent="0.55000000000000004">
      <c r="A65" s="1" t="s">
        <v>94</v>
      </c>
      <c r="C65" s="6">
        <v>89598</v>
      </c>
      <c r="D65" s="6"/>
      <c r="E65" s="6">
        <v>84059940653</v>
      </c>
      <c r="F65" s="6"/>
      <c r="G65" s="6">
        <v>82215273044</v>
      </c>
      <c r="H65" s="6"/>
      <c r="I65" s="6">
        <f t="shared" si="0"/>
        <v>1844667609</v>
      </c>
      <c r="J65" s="6"/>
      <c r="K65" s="6">
        <v>89598</v>
      </c>
      <c r="L65" s="6"/>
      <c r="M65" s="6">
        <v>84059940653</v>
      </c>
      <c r="N65" s="6"/>
      <c r="O65" s="6">
        <v>78931384873</v>
      </c>
      <c r="P65" s="6"/>
      <c r="Q65" s="6">
        <f t="shared" si="1"/>
        <v>5128555780</v>
      </c>
    </row>
    <row r="66" spans="1:17" x14ac:dyDescent="0.55000000000000004">
      <c r="A66" s="1" t="s">
        <v>91</v>
      </c>
      <c r="C66" s="6">
        <v>151016</v>
      </c>
      <c r="D66" s="6"/>
      <c r="E66" s="6">
        <v>150037399991</v>
      </c>
      <c r="F66" s="6"/>
      <c r="G66" s="6">
        <v>147140532167</v>
      </c>
      <c r="H66" s="6"/>
      <c r="I66" s="6">
        <f t="shared" si="0"/>
        <v>2896867824</v>
      </c>
      <c r="J66" s="6"/>
      <c r="K66" s="6">
        <v>151016</v>
      </c>
      <c r="L66" s="6"/>
      <c r="M66" s="6">
        <v>150037399991</v>
      </c>
      <c r="N66" s="6"/>
      <c r="O66" s="6">
        <v>140499750315</v>
      </c>
      <c r="P66" s="6"/>
      <c r="Q66" s="6">
        <f t="shared" si="1"/>
        <v>9537649676</v>
      </c>
    </row>
    <row r="67" spans="1:17" x14ac:dyDescent="0.55000000000000004">
      <c r="A67" s="1" t="s">
        <v>103</v>
      </c>
      <c r="C67" s="6">
        <v>20000</v>
      </c>
      <c r="D67" s="6"/>
      <c r="E67" s="6">
        <v>17952345547</v>
      </c>
      <c r="F67" s="6"/>
      <c r="G67" s="6">
        <v>17412123480</v>
      </c>
      <c r="H67" s="6"/>
      <c r="I67" s="6">
        <f t="shared" si="0"/>
        <v>540222067</v>
      </c>
      <c r="J67" s="6"/>
      <c r="K67" s="6">
        <v>20000</v>
      </c>
      <c r="L67" s="6"/>
      <c r="M67" s="6">
        <v>17952345547</v>
      </c>
      <c r="N67" s="6"/>
      <c r="O67" s="6">
        <v>17002881206</v>
      </c>
      <c r="P67" s="6"/>
      <c r="Q67" s="6">
        <f t="shared" si="1"/>
        <v>949464341</v>
      </c>
    </row>
    <row r="68" spans="1:17" x14ac:dyDescent="0.55000000000000004">
      <c r="A68" s="1" t="s">
        <v>106</v>
      </c>
      <c r="C68" s="6">
        <v>101150</v>
      </c>
      <c r="D68" s="6"/>
      <c r="E68" s="6">
        <v>88467959275</v>
      </c>
      <c r="F68" s="6"/>
      <c r="G68" s="6">
        <v>86359869686</v>
      </c>
      <c r="H68" s="6"/>
      <c r="I68" s="6">
        <f t="shared" si="0"/>
        <v>2108089589</v>
      </c>
      <c r="J68" s="6"/>
      <c r="K68" s="6">
        <v>101150</v>
      </c>
      <c r="L68" s="6"/>
      <c r="M68" s="6">
        <v>88467959275</v>
      </c>
      <c r="N68" s="6"/>
      <c r="O68" s="6">
        <v>84969062217</v>
      </c>
      <c r="P68" s="6"/>
      <c r="Q68" s="6">
        <f t="shared" si="1"/>
        <v>3498897058</v>
      </c>
    </row>
    <row r="69" spans="1:17" x14ac:dyDescent="0.55000000000000004">
      <c r="A69" s="1" t="s">
        <v>109</v>
      </c>
      <c r="C69" s="6">
        <v>95842</v>
      </c>
      <c r="D69" s="6"/>
      <c r="E69" s="6">
        <v>78458331189</v>
      </c>
      <c r="F69" s="6"/>
      <c r="G69" s="6">
        <v>75869245548</v>
      </c>
      <c r="H69" s="6"/>
      <c r="I69" s="6">
        <f t="shared" si="0"/>
        <v>2589085641</v>
      </c>
      <c r="J69" s="6"/>
      <c r="K69" s="6">
        <v>95842</v>
      </c>
      <c r="L69" s="6"/>
      <c r="M69" s="6">
        <v>78458331189</v>
      </c>
      <c r="N69" s="6"/>
      <c r="O69" s="6">
        <v>74138779927</v>
      </c>
      <c r="P69" s="6"/>
      <c r="Q69" s="6">
        <f t="shared" si="1"/>
        <v>4319551262</v>
      </c>
    </row>
    <row r="70" spans="1:17" x14ac:dyDescent="0.55000000000000004">
      <c r="A70" s="1" t="s">
        <v>112</v>
      </c>
      <c r="C70" s="6">
        <v>168668</v>
      </c>
      <c r="D70" s="6"/>
      <c r="E70" s="6">
        <v>136665458775</v>
      </c>
      <c r="F70" s="6"/>
      <c r="G70" s="6">
        <v>131869578933</v>
      </c>
      <c r="H70" s="6"/>
      <c r="I70" s="6">
        <f t="shared" si="0"/>
        <v>4795879842</v>
      </c>
      <c r="J70" s="6"/>
      <c r="K70" s="6">
        <v>168668</v>
      </c>
      <c r="L70" s="6"/>
      <c r="M70" s="6">
        <v>136665458775</v>
      </c>
      <c r="N70" s="6"/>
      <c r="O70" s="6">
        <v>128764126155</v>
      </c>
      <c r="P70" s="6"/>
      <c r="Q70" s="6">
        <f>M70-O70</f>
        <v>7901332620</v>
      </c>
    </row>
    <row r="71" spans="1:17" x14ac:dyDescent="0.55000000000000004">
      <c r="A71" s="1" t="s">
        <v>115</v>
      </c>
      <c r="C71" s="6">
        <v>16881</v>
      </c>
      <c r="D71" s="6"/>
      <c r="E71" s="6">
        <v>13443110689</v>
      </c>
      <c r="F71" s="6"/>
      <c r="G71" s="6">
        <v>13046360941</v>
      </c>
      <c r="H71" s="6"/>
      <c r="I71" s="6">
        <f t="shared" si="0"/>
        <v>396749748</v>
      </c>
      <c r="J71" s="6"/>
      <c r="K71" s="6">
        <v>16881</v>
      </c>
      <c r="L71" s="6"/>
      <c r="M71" s="6">
        <v>13443110689</v>
      </c>
      <c r="N71" s="6"/>
      <c r="O71" s="6">
        <v>12717289363</v>
      </c>
      <c r="P71" s="6"/>
      <c r="Q71" s="6">
        <f t="shared" si="1"/>
        <v>725821326</v>
      </c>
    </row>
    <row r="72" spans="1:17" x14ac:dyDescent="0.55000000000000004">
      <c r="A72" s="1" t="s">
        <v>118</v>
      </c>
      <c r="C72" s="6">
        <v>78106</v>
      </c>
      <c r="D72" s="6"/>
      <c r="E72" s="6">
        <v>59584076428</v>
      </c>
      <c r="F72" s="6"/>
      <c r="G72" s="6">
        <v>57275134897</v>
      </c>
      <c r="H72" s="6"/>
      <c r="I72" s="6">
        <f t="shared" si="0"/>
        <v>2308941531</v>
      </c>
      <c r="J72" s="6"/>
      <c r="K72" s="6">
        <v>78106</v>
      </c>
      <c r="L72" s="6"/>
      <c r="M72" s="6">
        <v>59584076428</v>
      </c>
      <c r="N72" s="6"/>
      <c r="O72" s="6">
        <v>56495647479</v>
      </c>
      <c r="P72" s="6"/>
      <c r="Q72" s="6">
        <f t="shared" si="1"/>
        <v>3088428949</v>
      </c>
    </row>
    <row r="73" spans="1:17" x14ac:dyDescent="0.55000000000000004">
      <c r="A73" s="1" t="s">
        <v>124</v>
      </c>
      <c r="C73" s="6">
        <v>500000</v>
      </c>
      <c r="D73" s="6"/>
      <c r="E73" s="6">
        <v>499909375000</v>
      </c>
      <c r="F73" s="6"/>
      <c r="G73" s="6">
        <v>500020000000</v>
      </c>
      <c r="H73" s="6"/>
      <c r="I73" s="6">
        <f t="shared" ref="I73:I76" si="2">E73-G73</f>
        <v>-110625000</v>
      </c>
      <c r="J73" s="6"/>
      <c r="K73" s="6">
        <v>500000</v>
      </c>
      <c r="L73" s="6"/>
      <c r="M73" s="6">
        <v>499909375000</v>
      </c>
      <c r="N73" s="6"/>
      <c r="O73" s="6">
        <v>500020000000</v>
      </c>
      <c r="P73" s="6"/>
      <c r="Q73" s="6">
        <f t="shared" ref="Q73:Q76" si="3">M73-O73</f>
        <v>-110625000</v>
      </c>
    </row>
    <row r="74" spans="1:17" x14ac:dyDescent="0.55000000000000004">
      <c r="A74" s="1" t="s">
        <v>121</v>
      </c>
      <c r="C74" s="6">
        <v>200000</v>
      </c>
      <c r="D74" s="6"/>
      <c r="E74" s="6">
        <v>199963750000</v>
      </c>
      <c r="F74" s="6"/>
      <c r="G74" s="6">
        <v>184859888071</v>
      </c>
      <c r="H74" s="6"/>
      <c r="I74" s="6">
        <f t="shared" si="2"/>
        <v>15103861929</v>
      </c>
      <c r="J74" s="6"/>
      <c r="K74" s="6">
        <v>200000</v>
      </c>
      <c r="L74" s="6"/>
      <c r="M74" s="6">
        <v>199963750000</v>
      </c>
      <c r="N74" s="6"/>
      <c r="O74" s="6">
        <v>187186066375</v>
      </c>
      <c r="P74" s="6"/>
      <c r="Q74" s="6">
        <f t="shared" si="3"/>
        <v>12777683625</v>
      </c>
    </row>
    <row r="75" spans="1:17" x14ac:dyDescent="0.55000000000000004">
      <c r="A75" s="1" t="s">
        <v>88</v>
      </c>
      <c r="C75" s="6">
        <v>0</v>
      </c>
      <c r="D75" s="6"/>
      <c r="E75" s="6">
        <v>0</v>
      </c>
      <c r="F75" s="6"/>
      <c r="G75" s="6">
        <v>919673279</v>
      </c>
      <c r="H75" s="6"/>
      <c r="I75" s="6">
        <f t="shared" si="2"/>
        <v>-919673279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f t="shared" si="3"/>
        <v>0</v>
      </c>
    </row>
    <row r="76" spans="1:17" x14ac:dyDescent="0.55000000000000004">
      <c r="A76" s="1" t="s">
        <v>84</v>
      </c>
      <c r="C76" s="6">
        <v>0</v>
      </c>
      <c r="D76" s="6"/>
      <c r="E76" s="6">
        <v>0</v>
      </c>
      <c r="F76" s="6"/>
      <c r="G76" s="6">
        <v>5401296586</v>
      </c>
      <c r="H76" s="6"/>
      <c r="I76" s="6">
        <f t="shared" si="2"/>
        <v>-5401296586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f t="shared" si="3"/>
        <v>0</v>
      </c>
    </row>
    <row r="77" spans="1:17" ht="24.75" thickBot="1" x14ac:dyDescent="0.6">
      <c r="C77" s="6"/>
      <c r="D77" s="6"/>
      <c r="E77" s="7">
        <f>SUM(E8:E76)</f>
        <v>16119087529993</v>
      </c>
      <c r="F77" s="6"/>
      <c r="G77" s="7">
        <f>SUM(G8:G76)</f>
        <v>17154470286066</v>
      </c>
      <c r="H77" s="6"/>
      <c r="I77" s="7">
        <f>SUM(I8:I76)</f>
        <v>-1035382756073</v>
      </c>
      <c r="J77" s="6"/>
      <c r="K77" s="6"/>
      <c r="L77" s="6"/>
      <c r="M77" s="7">
        <f>SUM(M8:M76)</f>
        <v>16119087529993</v>
      </c>
      <c r="N77" s="6"/>
      <c r="O77" s="7">
        <f>SUM(O8:O76)</f>
        <v>17515448885226</v>
      </c>
      <c r="P77" s="6"/>
      <c r="Q77" s="7">
        <f>SUM(Q8:Q76)</f>
        <v>-1396361355233</v>
      </c>
    </row>
    <row r="78" spans="1:17" ht="24.75" thickTop="1" x14ac:dyDescent="0.55000000000000004"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x14ac:dyDescent="0.55000000000000004">
      <c r="G79" s="3"/>
      <c r="I79" s="3"/>
      <c r="O79" s="3"/>
      <c r="Q79" s="3"/>
    </row>
    <row r="80" spans="1:17" x14ac:dyDescent="0.55000000000000004"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7:17" x14ac:dyDescent="0.55000000000000004">
      <c r="I81" s="16"/>
    </row>
    <row r="82" spans="7:17" x14ac:dyDescent="0.55000000000000004"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7:17" x14ac:dyDescent="0.55000000000000004">
      <c r="G83" s="3"/>
      <c r="I83" s="3"/>
      <c r="O83" s="3"/>
      <c r="Q83" s="3"/>
    </row>
    <row r="84" spans="7:17" x14ac:dyDescent="0.55000000000000004"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2022-01-23T09:03:52Z</dcterms:created>
  <dcterms:modified xsi:type="dcterms:W3CDTF">2022-01-29T14:21:38Z</dcterms:modified>
</cp:coreProperties>
</file>