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بهمن- اصلاح شده\"/>
    </mc:Choice>
  </mc:AlternateContent>
  <xr:revisionPtr revIDLastSave="0" documentId="13_ncr:1_{6BA54488-0989-4DB3-A2B5-54B18F8FFF12}" xr6:coauthVersionLast="47" xr6:coauthVersionMax="47" xr10:uidLastSave="{00000000-0000-0000-0000-000000000000}"/>
  <bookViews>
    <workbookView xWindow="-120" yWindow="-120" windowWidth="29040" windowHeight="15840" firstSheet="6" activeTab="12" xr2:uid="{00000000-000D-0000-FFFF-FFFF00000000}"/>
  </bookViews>
  <sheets>
    <sheet name="سهام" sheetId="1" r:id="rId1"/>
    <sheet name="تبعی" sheetId="2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C11" i="15"/>
  <c r="E7" i="15" s="1"/>
  <c r="E10" i="15"/>
  <c r="C10" i="15"/>
  <c r="C9" i="15"/>
  <c r="C8" i="15"/>
  <c r="C7" i="15"/>
  <c r="E11" i="14"/>
  <c r="C11" i="14"/>
  <c r="K10" i="13"/>
  <c r="I10" i="13"/>
  <c r="K9" i="13" s="1"/>
  <c r="G10" i="13"/>
  <c r="E10" i="13"/>
  <c r="G9" i="13"/>
  <c r="G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Q28" i="12" s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8" i="12"/>
  <c r="I28" i="12" s="1"/>
  <c r="O28" i="12"/>
  <c r="M28" i="12"/>
  <c r="K28" i="12"/>
  <c r="G28" i="12"/>
  <c r="E28" i="12"/>
  <c r="C28" i="12"/>
  <c r="S73" i="11"/>
  <c r="U11" i="11" s="1"/>
  <c r="Q73" i="11"/>
  <c r="O73" i="11"/>
  <c r="M73" i="11"/>
  <c r="G73" i="11"/>
  <c r="E73" i="11"/>
  <c r="C7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U63" i="11" s="1"/>
  <c r="S64" i="11"/>
  <c r="S65" i="11"/>
  <c r="S66" i="11"/>
  <c r="S67" i="11"/>
  <c r="S68" i="11"/>
  <c r="S69" i="11"/>
  <c r="S70" i="11"/>
  <c r="S71" i="11"/>
  <c r="S7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8" i="11"/>
  <c r="Q9" i="10"/>
  <c r="Q10" i="10"/>
  <c r="Q11" i="10"/>
  <c r="Q12" i="10"/>
  <c r="Q40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I9" i="10"/>
  <c r="I10" i="10"/>
  <c r="I11" i="10"/>
  <c r="I12" i="10"/>
  <c r="I40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O40" i="10"/>
  <c r="M40" i="10"/>
  <c r="G40" i="10"/>
  <c r="E40" i="10"/>
  <c r="Q8" i="10"/>
  <c r="I8" i="10"/>
  <c r="I72" i="9"/>
  <c r="E76" i="9"/>
  <c r="G76" i="9"/>
  <c r="M76" i="9"/>
  <c r="O7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3" i="9"/>
  <c r="I74" i="9"/>
  <c r="I75" i="9"/>
  <c r="I8" i="9"/>
  <c r="S14" i="8"/>
  <c r="Q14" i="8"/>
  <c r="O14" i="8"/>
  <c r="M14" i="8"/>
  <c r="K14" i="8"/>
  <c r="I14" i="8"/>
  <c r="T20" i="7"/>
  <c r="Q13" i="7"/>
  <c r="S13" i="7"/>
  <c r="O13" i="7"/>
  <c r="M13" i="7"/>
  <c r="K13" i="7"/>
  <c r="I13" i="7"/>
  <c r="S10" i="6"/>
  <c r="Q10" i="6"/>
  <c r="O10" i="6"/>
  <c r="M10" i="6"/>
  <c r="K10" i="6"/>
  <c r="E8" i="15" l="1"/>
  <c r="E11" i="15" s="1"/>
  <c r="E9" i="15"/>
  <c r="K8" i="13"/>
  <c r="U62" i="11"/>
  <c r="U50" i="11"/>
  <c r="U42" i="11"/>
  <c r="U34" i="11"/>
  <c r="U26" i="11"/>
  <c r="U18" i="11"/>
  <c r="U8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66" i="11"/>
  <c r="U54" i="11"/>
  <c r="U14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70" i="11"/>
  <c r="U58" i="11"/>
  <c r="U46" i="11"/>
  <c r="U38" i="11"/>
  <c r="U30" i="11"/>
  <c r="U22" i="11"/>
  <c r="U10" i="11"/>
  <c r="U71" i="11"/>
  <c r="U67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I73" i="11"/>
  <c r="Q76" i="9"/>
  <c r="I76" i="9"/>
  <c r="AK21" i="3"/>
  <c r="Q21" i="3"/>
  <c r="S21" i="3"/>
  <c r="W21" i="3"/>
  <c r="AA21" i="3"/>
  <c r="AE21" i="3"/>
  <c r="AG21" i="3"/>
  <c r="AI21" i="3"/>
  <c r="Y65" i="1"/>
  <c r="W65" i="1"/>
  <c r="U65" i="1"/>
  <c r="O65" i="1"/>
  <c r="K65" i="1"/>
  <c r="G65" i="1"/>
  <c r="E65" i="1"/>
  <c r="U73" i="11" l="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8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70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66" i="11"/>
  <c r="K73" i="11" l="1"/>
</calcChain>
</file>

<file path=xl/sharedStrings.xml><?xml version="1.0" encoding="utf-8"?>
<sst xmlns="http://schemas.openxmlformats.org/spreadsheetml/2006/main" count="742" uniqueCount="202">
  <si>
    <t>صندوق سرمایه‌گذاری مشترک امید توسعه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</si>
  <si>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</si>
  <si>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</si>
  <si>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</si>
  <si>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</si>
  <si>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</si>
  <si>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</si>
  <si>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</si>
  <si>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</si>
  <si>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</si>
  <si>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</si>
  <si>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</si>
  <si>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</si>
  <si>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</si>
  <si>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</si>
  <si>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</si>
  <si>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</si>
  <si>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</si>
  <si>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</si>
  <si>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</si>
  <si>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</si>
  <si>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</si>
  <si>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</si>
  <si>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</si>
  <si>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معدنی و صنعتی صبانور</t>
  </si>
  <si>
    <t>توسعه‌معادن‌وفلزات‌</t>
  </si>
  <si>
    <t>ح . صنایع‌خاک‌چینی‌ایران‌</t>
  </si>
  <si>
    <t>ح . فراورده‌ های‌ نسوزایران‌</t>
  </si>
  <si>
    <t>ح.دریایی وکشتیرانی خط دریابندر</t>
  </si>
  <si>
    <t>ح.سرمایه گذاری صندوق بازنشستگی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</si>
  <si>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</si>
  <si>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</si>
  <si>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</si>
  <si>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</si>
  <si>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</si>
  <si>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</si>
  <si>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</si>
  <si>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</si>
  <si>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</si>
  <si>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</si>
  <si>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</si>
  <si>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</si>
  <si>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</si>
  <si>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</si>
  <si>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</si>
  <si>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</si>
  <si>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</si>
  <si>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</si>
  <si>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</si>
  <si>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سیمرغ</t>
  </si>
  <si>
    <t>شیشه سازی مینا</t>
  </si>
  <si>
    <t>صنایع پتروشیمی خلیج فارس</t>
  </si>
  <si>
    <t>صنایع پتروشیمی کرمانشاه</t>
  </si>
  <si>
    <t>صنایع‌خاک‌چینی‌ایران‌</t>
  </si>
  <si>
    <t>صنعت غذایی کورش</t>
  </si>
  <si>
    <t>فرآورده‌های‌ تزریقی‌ ایران‌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</si>
  <si>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</si>
  <si>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</si>
  <si>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</si>
  <si>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</si>
  <si>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</si>
  <si>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</si>
  <si>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</si>
  <si>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</si>
  <si>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</si>
  <si>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</si>
  <si>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</si>
  <si>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</si>
  <si>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ح.سرمایه گذاری پارس آریان</t>
  </si>
  <si>
    <t>فرابورس ایران</t>
  </si>
  <si>
    <t>ح.زغال سنگ پروده طبس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</si>
  <si>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</si>
  <si>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</si>
  <si>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</si>
  <si>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</si>
  <si>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</si>
  <si>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</si>
  <si>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</si>
  <si>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</si>
  <si>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</si>
  <si>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</si>
  <si>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</si>
  <si>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</si>
  <si>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</si>
  <si>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</si>
  <si>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اسنادخزانه-م12بودجه98-001111</t>
  </si>
  <si>
    <t>بله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</si>
  <si>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</si>
  <si>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</si>
  <si>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</si>
  <si>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</si>
  <si>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</si>
  <si>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</si>
  <si>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</si>
  <si>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</si>
  <si>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</si>
  <si>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</si>
  <si>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</si>
  <si>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</si>
  <si>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</si>
  <si>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</si>
  <si>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</si>
  <si>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</si>
  <si>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</si>
  <si>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</si>
  <si>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</si>
  <si>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</si>
  <si>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</si>
  <si>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</si>
  <si>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</si>
  <si>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</si>
  <si>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</si>
  <si>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</si>
  <si>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</si>
  <si>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</si>
  <si>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</si>
  <si>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دولت61-ش.خ0309</t>
  </si>
  <si>
    <t>1399/09/26</t>
  </si>
  <si>
    <t>1403/09/26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</si>
  <si>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</si>
  <si>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</si>
  <si>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</si>
  <si>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</si>
  <si>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</si>
  <si>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</si>
  <si>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</si>
  <si>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</si>
  <si>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</si>
  <si>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</si>
  <si>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</si>
  <si>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</si>
  <si>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</si>
  <si>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</si>
  <si>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</si>
  <si>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</si>
  <si>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</si>
  <si>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</si>
  <si>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</si>
  <si>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</si>
  <si>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</si>
  <si>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</si>
  <si>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</si>
  <si>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</si>
  <si>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</si>
  <si>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</si>
  <si>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</si>
  <si>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</si>
  <si>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</si>
  <si>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</si>
  <si>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</si>
  <si>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</si>
  <si>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</si>
  <si>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</si>
  <si>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</si>
  <si>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</si>
  <si>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</si>
  <si>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</si>
  <si>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1400/07/14</t>
  </si>
  <si>
    <t>1400/10/29</t>
  </si>
  <si>
    <t>1400/10/06</t>
  </si>
  <si>
    <t>1400/07/25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</si>
  <si>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</si>
  <si>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</si>
  <si>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</si>
  <si>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</si>
  <si>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</si>
  <si>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معدنی‌وصنعتی‌چادرملو</t>
  </si>
  <si>
    <t>آریان کیمیا تک</t>
  </si>
  <si>
    <t>توسعه سامانه ی نرم افزاری نگین</t>
  </si>
  <si>
    <t>فولاد کاوه جنوب کیش</t>
  </si>
  <si>
    <t>ریل پرداز نو آفرین</t>
  </si>
  <si>
    <t>ح . داروپخش‌ (هلدینگ‌</t>
  </si>
  <si>
    <t>ح توسعه معدنی و صنعتی صبانور</t>
  </si>
  <si>
    <t>گ.مدیریت ارزش سرمایه ص ب کشوری</t>
  </si>
  <si>
    <t>ح . شیشه سازی مینا</t>
  </si>
  <si>
    <t>اسنادخزانه-م11بودجه98-001013</t>
  </si>
  <si>
    <t>اسنادخزانه-م9بودجه98-000923</t>
  </si>
  <si>
    <t>اسنادخزانه-م21بودجه97-000728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</si>
  <si>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</si>
  <si>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</si>
  <si>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</si>
  <si>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</si>
  <si>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</si>
  <si>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</si>
  <si>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</si>
  <si>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</si>
  <si>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</si>
  <si>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</si>
  <si>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</si>
  <si>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</si>
  <si>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</si>
  <si>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</si>
  <si>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</si>
  <si>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</si>
  <si>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</si>
  <si>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</si>
  <si>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</si>
  <si>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1400/11/01</t>
  </si>
  <si>
    <t>-</t>
  </si>
  <si>
    <t>از ابتدای سال مالی تا</t>
  </si>
  <si>
    <t>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</si>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</sst>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2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165" fontId="2" fillId="0" borderId="0" xfId="1" applyNumberFormat="1" applyFont="1"/>
    <xf numFmtId="37" fontId="2" fillId="0" borderId="0" xfId="2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9"/>
  <sheetViews>
    <sheetView rightToLeft="1" topLeftCell="A61" workbookViewId="0">
      <selection activeCell="Y69" sqref="Y69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1406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9" t="s">
        <v>3</v>
      </c>
      <c r="C6" s="20" t="s">
        <v>6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7">
        <v>144236996</v>
      </c>
      <c r="D9" s="7"/>
      <c r="E9" s="7">
        <v>602397292561</v>
      </c>
      <c r="F9" s="7"/>
      <c r="G9" s="7">
        <v>409059676097.95099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144236996</v>
      </c>
      <c r="R9" s="7"/>
      <c r="S9" s="7">
        <v>3228</v>
      </c>
      <c r="T9" s="7"/>
      <c r="U9" s="7">
        <v>602397292561</v>
      </c>
      <c r="V9" s="7"/>
      <c r="W9" s="7">
        <v>462826720800.62598</v>
      </c>
      <c r="X9" s="7"/>
      <c r="Y9" s="9">
        <v>2.6915041932957372E-2</v>
      </c>
    </row>
    <row r="10" spans="1:25">
      <c r="A10" s="1" t="s">
        <v>16</v>
      </c>
      <c r="C10" s="7">
        <v>15829799</v>
      </c>
      <c r="D10" s="7"/>
      <c r="E10" s="7">
        <v>720984837685</v>
      </c>
      <c r="F10" s="7"/>
      <c r="G10" s="7">
        <v>443429537591.87097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15829799</v>
      </c>
      <c r="R10" s="7"/>
      <c r="S10" s="7">
        <v>21610</v>
      </c>
      <c r="T10" s="7"/>
      <c r="U10" s="7">
        <v>720984837685</v>
      </c>
      <c r="V10" s="7"/>
      <c r="W10" s="7">
        <v>340046568749.479</v>
      </c>
      <c r="X10" s="7"/>
      <c r="Y10" s="9">
        <v>1.9774933567401152E-2</v>
      </c>
    </row>
    <row r="11" spans="1:25">
      <c r="A11" s="1" t="s">
        <v>17</v>
      </c>
      <c r="C11" s="7">
        <v>75671122</v>
      </c>
      <c r="D11" s="7"/>
      <c r="E11" s="7">
        <v>626764798644</v>
      </c>
      <c r="F11" s="7"/>
      <c r="G11" s="7">
        <v>482918042050.72198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75671122</v>
      </c>
      <c r="R11" s="7"/>
      <c r="S11" s="7">
        <v>6510</v>
      </c>
      <c r="T11" s="7"/>
      <c r="U11" s="7">
        <v>626764798644</v>
      </c>
      <c r="V11" s="7"/>
      <c r="W11" s="7">
        <v>489687921144.89099</v>
      </c>
      <c r="X11" s="7"/>
      <c r="Y11" s="9">
        <v>2.8477117546017967E-2</v>
      </c>
    </row>
    <row r="12" spans="1:25">
      <c r="A12" s="1" t="s">
        <v>18</v>
      </c>
      <c r="C12" s="7">
        <v>27825120</v>
      </c>
      <c r="D12" s="7"/>
      <c r="E12" s="7">
        <v>1114433851063</v>
      </c>
      <c r="F12" s="7"/>
      <c r="G12" s="7">
        <v>947063352752.64001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27825120</v>
      </c>
      <c r="R12" s="7"/>
      <c r="S12" s="7">
        <v>34110</v>
      </c>
      <c r="T12" s="7"/>
      <c r="U12" s="7">
        <v>1114433851063</v>
      </c>
      <c r="V12" s="7"/>
      <c r="W12" s="7">
        <v>943467609882.95996</v>
      </c>
      <c r="X12" s="7"/>
      <c r="Y12" s="9">
        <v>5.4866041957257257E-2</v>
      </c>
    </row>
    <row r="13" spans="1:25">
      <c r="A13" s="1" t="s">
        <v>19</v>
      </c>
      <c r="C13" s="7">
        <v>3921979</v>
      </c>
      <c r="D13" s="7"/>
      <c r="E13" s="7">
        <v>289052062493</v>
      </c>
      <c r="F13" s="7"/>
      <c r="G13" s="7">
        <v>560235031425.31494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3921979</v>
      </c>
      <c r="R13" s="7"/>
      <c r="S13" s="7">
        <v>128900</v>
      </c>
      <c r="T13" s="7"/>
      <c r="U13" s="7">
        <v>289052062493</v>
      </c>
      <c r="V13" s="7"/>
      <c r="W13" s="7">
        <v>502535111696.05499</v>
      </c>
      <c r="X13" s="7"/>
      <c r="Y13" s="9">
        <v>2.9224227980366089E-2</v>
      </c>
    </row>
    <row r="14" spans="1:25">
      <c r="A14" s="1" t="s">
        <v>20</v>
      </c>
      <c r="C14" s="7">
        <v>2741383</v>
      </c>
      <c r="D14" s="7"/>
      <c r="E14" s="7">
        <v>38559115297</v>
      </c>
      <c r="F14" s="7"/>
      <c r="G14" s="7">
        <v>132656493819.582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2741383</v>
      </c>
      <c r="R14" s="7"/>
      <c r="S14" s="7">
        <v>43540</v>
      </c>
      <c r="T14" s="7"/>
      <c r="U14" s="7">
        <v>38559115297</v>
      </c>
      <c r="V14" s="7"/>
      <c r="W14" s="7">
        <v>118649624915.871</v>
      </c>
      <c r="X14" s="7"/>
      <c r="Y14" s="9">
        <v>6.8999033254088923E-3</v>
      </c>
    </row>
    <row r="15" spans="1:25">
      <c r="A15" s="1" t="s">
        <v>21</v>
      </c>
      <c r="C15" s="7">
        <v>1889027</v>
      </c>
      <c r="D15" s="7"/>
      <c r="E15" s="7">
        <v>378844400796</v>
      </c>
      <c r="F15" s="7"/>
      <c r="G15" s="7">
        <v>336687260980.45502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1889027</v>
      </c>
      <c r="R15" s="7"/>
      <c r="S15" s="7">
        <v>147050</v>
      </c>
      <c r="T15" s="7"/>
      <c r="U15" s="7">
        <v>378844400796</v>
      </c>
      <c r="V15" s="7"/>
      <c r="W15" s="7">
        <v>276128620898.91699</v>
      </c>
      <c r="X15" s="7"/>
      <c r="Y15" s="9">
        <v>1.6057874527053428E-2</v>
      </c>
    </row>
    <row r="16" spans="1:25">
      <c r="A16" s="1" t="s">
        <v>22</v>
      </c>
      <c r="C16" s="7">
        <v>3759913</v>
      </c>
      <c r="D16" s="7"/>
      <c r="E16" s="7">
        <v>236746112846</v>
      </c>
      <c r="F16" s="7"/>
      <c r="G16" s="7">
        <v>238044019259.129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3759913</v>
      </c>
      <c r="R16" s="7"/>
      <c r="S16" s="7">
        <v>55280</v>
      </c>
      <c r="T16" s="7"/>
      <c r="U16" s="7">
        <v>236746112846</v>
      </c>
      <c r="V16" s="7"/>
      <c r="W16" s="7">
        <v>206611295095.69199</v>
      </c>
      <c r="X16" s="7"/>
      <c r="Y16" s="9">
        <v>1.201519147750049E-2</v>
      </c>
    </row>
    <row r="17" spans="1:25">
      <c r="A17" s="1" t="s">
        <v>23</v>
      </c>
      <c r="C17" s="7">
        <v>45953467</v>
      </c>
      <c r="D17" s="7"/>
      <c r="E17" s="7">
        <v>336250358762</v>
      </c>
      <c r="F17" s="7"/>
      <c r="G17" s="7">
        <v>284129872879.797</v>
      </c>
      <c r="H17" s="7"/>
      <c r="I17" s="7">
        <v>14947655</v>
      </c>
      <c r="J17" s="7"/>
      <c r="K17" s="7">
        <v>0</v>
      </c>
      <c r="L17" s="7"/>
      <c r="M17" s="7">
        <v>-22099097</v>
      </c>
      <c r="N17" s="7"/>
      <c r="O17" s="7">
        <v>100002003830</v>
      </c>
      <c r="P17" s="7"/>
      <c r="Q17" s="7">
        <v>38802025</v>
      </c>
      <c r="R17" s="7"/>
      <c r="S17" s="7">
        <v>4555</v>
      </c>
      <c r="T17" s="7"/>
      <c r="U17" s="7">
        <v>212941413761</v>
      </c>
      <c r="V17" s="7"/>
      <c r="W17" s="7">
        <v>175691601692.944</v>
      </c>
      <c r="X17" s="7"/>
      <c r="Y17" s="9">
        <v>1.021709986548304E-2</v>
      </c>
    </row>
    <row r="18" spans="1:25">
      <c r="A18" s="1" t="s">
        <v>24</v>
      </c>
      <c r="C18" s="7">
        <v>32418809</v>
      </c>
      <c r="D18" s="7"/>
      <c r="E18" s="7">
        <v>457213939297</v>
      </c>
      <c r="F18" s="7"/>
      <c r="G18" s="7">
        <v>591990096878.08704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32418809</v>
      </c>
      <c r="R18" s="7"/>
      <c r="S18" s="7">
        <v>18920</v>
      </c>
      <c r="T18" s="7"/>
      <c r="U18" s="7">
        <v>457213939297</v>
      </c>
      <c r="V18" s="7"/>
      <c r="W18" s="7">
        <v>609714351275.63403</v>
      </c>
      <c r="X18" s="7"/>
      <c r="Y18" s="9">
        <v>3.545708705694807E-2</v>
      </c>
    </row>
    <row r="19" spans="1:25">
      <c r="A19" s="1" t="s">
        <v>25</v>
      </c>
      <c r="C19" s="7">
        <v>61930327</v>
      </c>
      <c r="D19" s="7"/>
      <c r="E19" s="7">
        <v>636328586196</v>
      </c>
      <c r="F19" s="7"/>
      <c r="G19" s="7">
        <v>542975442509.367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61930327</v>
      </c>
      <c r="R19" s="7"/>
      <c r="S19" s="7">
        <v>10930</v>
      </c>
      <c r="T19" s="7"/>
      <c r="U19" s="7">
        <v>636328586196</v>
      </c>
      <c r="V19" s="7"/>
      <c r="W19" s="7">
        <v>672870928189.04602</v>
      </c>
      <c r="X19" s="7"/>
      <c r="Y19" s="9">
        <v>3.9129869633170125E-2</v>
      </c>
    </row>
    <row r="20" spans="1:25">
      <c r="A20" s="1" t="s">
        <v>26</v>
      </c>
      <c r="C20" s="7">
        <v>1155706</v>
      </c>
      <c r="D20" s="7"/>
      <c r="E20" s="7">
        <v>10957784830</v>
      </c>
      <c r="F20" s="7"/>
      <c r="G20" s="7">
        <v>9339984235.809</v>
      </c>
      <c r="H20" s="7"/>
      <c r="I20" s="7">
        <v>0</v>
      </c>
      <c r="J20" s="7"/>
      <c r="K20" s="7">
        <v>0</v>
      </c>
      <c r="L20" s="7"/>
      <c r="M20" s="7">
        <v>-1155706</v>
      </c>
      <c r="N20" s="7"/>
      <c r="O20" s="7">
        <v>0</v>
      </c>
      <c r="P20" s="7"/>
      <c r="Q20" s="7">
        <v>0</v>
      </c>
      <c r="R20" s="7"/>
      <c r="S20" s="7">
        <v>0</v>
      </c>
      <c r="T20" s="7"/>
      <c r="U20" s="7">
        <v>0</v>
      </c>
      <c r="V20" s="7"/>
      <c r="W20" s="7">
        <v>0</v>
      </c>
      <c r="X20" s="7"/>
      <c r="Y20" s="9">
        <v>0</v>
      </c>
    </row>
    <row r="21" spans="1:25">
      <c r="A21" s="1" t="s">
        <v>27</v>
      </c>
      <c r="C21" s="7">
        <v>3097936</v>
      </c>
      <c r="D21" s="7"/>
      <c r="E21" s="7">
        <v>25108771280</v>
      </c>
      <c r="F21" s="7"/>
      <c r="G21" s="7">
        <v>12786097621.881599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3097936</v>
      </c>
      <c r="R21" s="7"/>
      <c r="S21" s="7">
        <v>6180</v>
      </c>
      <c r="T21" s="7"/>
      <c r="U21" s="7">
        <v>25108771280</v>
      </c>
      <c r="V21" s="7"/>
      <c r="W21" s="7">
        <v>19031330275.344002</v>
      </c>
      <c r="X21" s="7"/>
      <c r="Y21" s="9">
        <v>1.1067404481633208E-3</v>
      </c>
    </row>
    <row r="22" spans="1:25">
      <c r="A22" s="1" t="s">
        <v>28</v>
      </c>
      <c r="C22" s="7">
        <v>2761733</v>
      </c>
      <c r="D22" s="7"/>
      <c r="E22" s="7">
        <v>30525434849</v>
      </c>
      <c r="F22" s="7"/>
      <c r="G22" s="7">
        <v>30335572609.5825</v>
      </c>
      <c r="H22" s="7"/>
      <c r="I22" s="7">
        <v>0</v>
      </c>
      <c r="J22" s="7"/>
      <c r="K22" s="7">
        <v>0</v>
      </c>
      <c r="L22" s="7"/>
      <c r="M22" s="7">
        <v>-2761733</v>
      </c>
      <c r="N22" s="7"/>
      <c r="O22" s="7">
        <v>4</v>
      </c>
      <c r="P22" s="7"/>
      <c r="Q22" s="7">
        <v>0</v>
      </c>
      <c r="R22" s="7"/>
      <c r="S22" s="7">
        <v>0</v>
      </c>
      <c r="T22" s="7"/>
      <c r="U22" s="7">
        <v>0</v>
      </c>
      <c r="V22" s="7"/>
      <c r="W22" s="7">
        <v>0</v>
      </c>
      <c r="X22" s="7"/>
      <c r="Y22" s="9">
        <v>0</v>
      </c>
    </row>
    <row r="23" spans="1:25">
      <c r="A23" s="1" t="s">
        <v>29</v>
      </c>
      <c r="C23" s="7">
        <v>10737027</v>
      </c>
      <c r="D23" s="7"/>
      <c r="E23" s="7">
        <v>25038746964</v>
      </c>
      <c r="F23" s="7"/>
      <c r="G23" s="7">
        <v>100540994713.677</v>
      </c>
      <c r="H23" s="7"/>
      <c r="I23" s="7">
        <v>0</v>
      </c>
      <c r="J23" s="7"/>
      <c r="K23" s="7">
        <v>0</v>
      </c>
      <c r="L23" s="7"/>
      <c r="M23" s="7">
        <v>-10737027</v>
      </c>
      <c r="N23" s="7"/>
      <c r="O23" s="7">
        <v>0</v>
      </c>
      <c r="P23" s="7"/>
      <c r="Q23" s="7">
        <v>0</v>
      </c>
      <c r="R23" s="7"/>
      <c r="S23" s="7">
        <v>0</v>
      </c>
      <c r="T23" s="7"/>
      <c r="U23" s="7">
        <v>0</v>
      </c>
      <c r="V23" s="7"/>
      <c r="W23" s="7">
        <v>0</v>
      </c>
      <c r="X23" s="7"/>
      <c r="Y23" s="9">
        <v>0</v>
      </c>
    </row>
    <row r="24" spans="1:25">
      <c r="A24" s="1" t="s">
        <v>30</v>
      </c>
      <c r="C24" s="7">
        <v>19294410</v>
      </c>
      <c r="D24" s="7"/>
      <c r="E24" s="7">
        <v>415534958508</v>
      </c>
      <c r="F24" s="7"/>
      <c r="G24" s="7">
        <v>620652123309.78003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19294410</v>
      </c>
      <c r="R24" s="7"/>
      <c r="S24" s="7">
        <v>26740</v>
      </c>
      <c r="T24" s="7"/>
      <c r="U24" s="7">
        <v>415534958508</v>
      </c>
      <c r="V24" s="7"/>
      <c r="W24" s="7">
        <v>512862724885.77002</v>
      </c>
      <c r="X24" s="7"/>
      <c r="Y24" s="9">
        <v>2.9824815910094296E-2</v>
      </c>
    </row>
    <row r="25" spans="1:25">
      <c r="A25" s="1" t="s">
        <v>31</v>
      </c>
      <c r="C25" s="7">
        <v>1000747</v>
      </c>
      <c r="D25" s="7"/>
      <c r="E25" s="7">
        <v>12062699880</v>
      </c>
      <c r="F25" s="7"/>
      <c r="G25" s="7">
        <v>15648086895.6555</v>
      </c>
      <c r="H25" s="7"/>
      <c r="I25" s="7">
        <v>2761729</v>
      </c>
      <c r="J25" s="7"/>
      <c r="K25" s="7">
        <v>0</v>
      </c>
      <c r="L25" s="7"/>
      <c r="M25" s="7">
        <v>-1000747</v>
      </c>
      <c r="N25" s="7"/>
      <c r="O25" s="7">
        <v>16368460550</v>
      </c>
      <c r="P25" s="7"/>
      <c r="Q25" s="7">
        <v>2761729</v>
      </c>
      <c r="R25" s="7"/>
      <c r="S25" s="7">
        <v>23850</v>
      </c>
      <c r="T25" s="7"/>
      <c r="U25" s="7">
        <v>33287630729</v>
      </c>
      <c r="V25" s="7"/>
      <c r="W25" s="7">
        <v>65475326591.932503</v>
      </c>
      <c r="X25" s="7"/>
      <c r="Y25" s="9">
        <v>3.8076262272572722E-3</v>
      </c>
    </row>
    <row r="26" spans="1:25">
      <c r="A26" s="1" t="s">
        <v>32</v>
      </c>
      <c r="C26" s="7">
        <v>4301406</v>
      </c>
      <c r="D26" s="7"/>
      <c r="E26" s="7">
        <v>147260465185</v>
      </c>
      <c r="F26" s="7"/>
      <c r="G26" s="7">
        <v>119508963128.685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4301406</v>
      </c>
      <c r="R26" s="7"/>
      <c r="S26" s="7">
        <v>15080</v>
      </c>
      <c r="T26" s="7"/>
      <c r="U26" s="7">
        <v>85994473671</v>
      </c>
      <c r="V26" s="7"/>
      <c r="W26" s="7">
        <v>64479254525.244003</v>
      </c>
      <c r="X26" s="7"/>
      <c r="Y26" s="9">
        <v>3.7497010465399787E-3</v>
      </c>
    </row>
    <row r="27" spans="1:25">
      <c r="A27" s="1" t="s">
        <v>33</v>
      </c>
      <c r="C27" s="7">
        <v>7825000</v>
      </c>
      <c r="D27" s="7"/>
      <c r="E27" s="7">
        <v>59021827352</v>
      </c>
      <c r="F27" s="7"/>
      <c r="G27" s="7">
        <v>31074872793.75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7825000</v>
      </c>
      <c r="R27" s="7"/>
      <c r="S27" s="7">
        <v>3919</v>
      </c>
      <c r="T27" s="7"/>
      <c r="U27" s="7">
        <v>59021827352</v>
      </c>
      <c r="V27" s="7"/>
      <c r="W27" s="7">
        <v>30483711258.75</v>
      </c>
      <c r="X27" s="7"/>
      <c r="Y27" s="9">
        <v>1.7727376789786924E-3</v>
      </c>
    </row>
    <row r="28" spans="1:25">
      <c r="A28" s="1" t="s">
        <v>34</v>
      </c>
      <c r="C28" s="7">
        <v>14000000</v>
      </c>
      <c r="D28" s="7"/>
      <c r="E28" s="7">
        <v>228678260508</v>
      </c>
      <c r="F28" s="7"/>
      <c r="G28" s="7">
        <v>175072086000</v>
      </c>
      <c r="H28" s="7"/>
      <c r="I28" s="7">
        <v>12942032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26942032</v>
      </c>
      <c r="R28" s="7"/>
      <c r="S28" s="7">
        <v>7170</v>
      </c>
      <c r="T28" s="7"/>
      <c r="U28" s="7">
        <v>219284659646</v>
      </c>
      <c r="V28" s="7"/>
      <c r="W28" s="7">
        <v>192024981941.832</v>
      </c>
      <c r="X28" s="7"/>
      <c r="Y28" s="9">
        <v>1.1166944795666172E-2</v>
      </c>
    </row>
    <row r="29" spans="1:25">
      <c r="A29" s="1" t="s">
        <v>35</v>
      </c>
      <c r="C29" s="7">
        <v>3898275</v>
      </c>
      <c r="D29" s="7"/>
      <c r="E29" s="7">
        <v>16032414617</v>
      </c>
      <c r="F29" s="7"/>
      <c r="G29" s="7">
        <v>70603962405.524994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3898275</v>
      </c>
      <c r="R29" s="7"/>
      <c r="S29" s="7">
        <v>17670</v>
      </c>
      <c r="T29" s="7"/>
      <c r="U29" s="7">
        <v>16032414617</v>
      </c>
      <c r="V29" s="7"/>
      <c r="W29" s="7">
        <v>68472668260.462502</v>
      </c>
      <c r="X29" s="7"/>
      <c r="Y29" s="9">
        <v>3.9819324482903429E-3</v>
      </c>
    </row>
    <row r="30" spans="1:25">
      <c r="A30" s="1" t="s">
        <v>36</v>
      </c>
      <c r="C30" s="7">
        <v>10000000</v>
      </c>
      <c r="D30" s="7"/>
      <c r="E30" s="7">
        <v>76208915637</v>
      </c>
      <c r="F30" s="7"/>
      <c r="G30" s="7">
        <v>59941215000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10000000</v>
      </c>
      <c r="R30" s="7"/>
      <c r="S30" s="7">
        <v>5720</v>
      </c>
      <c r="T30" s="7"/>
      <c r="U30" s="7">
        <v>76208915637</v>
      </c>
      <c r="V30" s="7"/>
      <c r="W30" s="7">
        <v>56859660000</v>
      </c>
      <c r="X30" s="7"/>
      <c r="Y30" s="9">
        <v>3.3065941623818822E-3</v>
      </c>
    </row>
    <row r="31" spans="1:25">
      <c r="A31" s="1" t="s">
        <v>37</v>
      </c>
      <c r="C31" s="7">
        <v>3583604</v>
      </c>
      <c r="D31" s="7"/>
      <c r="E31" s="7">
        <v>14606892577</v>
      </c>
      <c r="F31" s="7"/>
      <c r="G31" s="7">
        <v>28462629634.037998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3583604</v>
      </c>
      <c r="R31" s="7"/>
      <c r="S31" s="7">
        <v>8040</v>
      </c>
      <c r="T31" s="7"/>
      <c r="U31" s="7">
        <v>14606892577</v>
      </c>
      <c r="V31" s="7"/>
      <c r="W31" s="7">
        <v>28640743711.848</v>
      </c>
      <c r="X31" s="7"/>
      <c r="Y31" s="9">
        <v>1.6655624737093432E-3</v>
      </c>
    </row>
    <row r="32" spans="1:25">
      <c r="A32" s="1" t="s">
        <v>38</v>
      </c>
      <c r="C32" s="7">
        <v>7297155</v>
      </c>
      <c r="D32" s="7"/>
      <c r="E32" s="7">
        <v>75041375307</v>
      </c>
      <c r="F32" s="7"/>
      <c r="G32" s="7">
        <v>61149002300.932503</v>
      </c>
      <c r="H32" s="7"/>
      <c r="I32" s="7">
        <v>0</v>
      </c>
      <c r="J32" s="7"/>
      <c r="K32" s="7">
        <v>0</v>
      </c>
      <c r="L32" s="7"/>
      <c r="M32" s="7">
        <v>-1623791</v>
      </c>
      <c r="N32" s="7"/>
      <c r="O32" s="7">
        <v>11594710590</v>
      </c>
      <c r="P32" s="7"/>
      <c r="Q32" s="7">
        <v>5673364</v>
      </c>
      <c r="R32" s="7"/>
      <c r="S32" s="7">
        <v>6420</v>
      </c>
      <c r="T32" s="7"/>
      <c r="U32" s="7">
        <v>58342879828</v>
      </c>
      <c r="V32" s="7"/>
      <c r="W32" s="7">
        <v>36206280048.564003</v>
      </c>
      <c r="X32" s="7"/>
      <c r="Y32" s="9">
        <v>2.1055256793682084E-3</v>
      </c>
    </row>
    <row r="33" spans="1:25">
      <c r="A33" s="1" t="s">
        <v>39</v>
      </c>
      <c r="C33" s="7">
        <v>54555603</v>
      </c>
      <c r="D33" s="7"/>
      <c r="E33" s="7">
        <v>312781242026</v>
      </c>
      <c r="F33" s="7"/>
      <c r="G33" s="7">
        <v>264104956179.67099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54555603</v>
      </c>
      <c r="R33" s="7"/>
      <c r="S33" s="7">
        <v>4689</v>
      </c>
      <c r="T33" s="7"/>
      <c r="U33" s="7">
        <v>312781242026</v>
      </c>
      <c r="V33" s="7"/>
      <c r="W33" s="7">
        <v>254289145693.32101</v>
      </c>
      <c r="X33" s="7"/>
      <c r="Y33" s="9">
        <v>1.4787830330090105E-2</v>
      </c>
    </row>
    <row r="34" spans="1:25">
      <c r="A34" s="1" t="s">
        <v>40</v>
      </c>
      <c r="C34" s="7">
        <v>124663271</v>
      </c>
      <c r="D34" s="7"/>
      <c r="E34" s="7">
        <v>997807079964</v>
      </c>
      <c r="F34" s="7"/>
      <c r="G34" s="7">
        <v>965348676147.51501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124663271</v>
      </c>
      <c r="R34" s="7"/>
      <c r="S34" s="7">
        <v>6780</v>
      </c>
      <c r="T34" s="7"/>
      <c r="U34" s="7">
        <v>997807079964</v>
      </c>
      <c r="V34" s="7"/>
      <c r="W34" s="7">
        <v>840187936364.58899</v>
      </c>
      <c r="X34" s="7"/>
      <c r="Y34" s="9">
        <v>4.8859956701936491E-2</v>
      </c>
    </row>
    <row r="35" spans="1:25">
      <c r="A35" s="1" t="s">
        <v>41</v>
      </c>
      <c r="C35" s="7">
        <v>38729730</v>
      </c>
      <c r="D35" s="7"/>
      <c r="E35" s="7">
        <v>221551469613</v>
      </c>
      <c r="F35" s="7"/>
      <c r="G35" s="7">
        <v>179522180440.60999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38729730</v>
      </c>
      <c r="R35" s="7"/>
      <c r="S35" s="7">
        <v>3946</v>
      </c>
      <c r="T35" s="7"/>
      <c r="U35" s="7">
        <v>221551469613</v>
      </c>
      <c r="V35" s="7"/>
      <c r="W35" s="7">
        <v>151918190868.24899</v>
      </c>
      <c r="X35" s="7"/>
      <c r="Y35" s="9">
        <v>8.8345903419853131E-3</v>
      </c>
    </row>
    <row r="36" spans="1:25">
      <c r="A36" s="1" t="s">
        <v>42</v>
      </c>
      <c r="C36" s="7">
        <v>21052995</v>
      </c>
      <c r="D36" s="7"/>
      <c r="E36" s="7">
        <v>70165593524</v>
      </c>
      <c r="F36" s="7"/>
      <c r="G36" s="7">
        <v>232716354038.82001</v>
      </c>
      <c r="H36" s="7"/>
      <c r="I36" s="7">
        <v>10737027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31790022</v>
      </c>
      <c r="R36" s="7"/>
      <c r="S36" s="7">
        <v>10770</v>
      </c>
      <c r="T36" s="7"/>
      <c r="U36" s="7">
        <v>105941367488</v>
      </c>
      <c r="V36" s="7"/>
      <c r="W36" s="7">
        <v>340341384645.20697</v>
      </c>
      <c r="X36" s="7"/>
      <c r="Y36" s="9">
        <v>1.9792078174312125E-2</v>
      </c>
    </row>
    <row r="37" spans="1:25">
      <c r="A37" s="1" t="s">
        <v>43</v>
      </c>
      <c r="C37" s="7">
        <v>44507942</v>
      </c>
      <c r="D37" s="7"/>
      <c r="E37" s="7">
        <v>538419997800</v>
      </c>
      <c r="F37" s="7"/>
      <c r="G37" s="7">
        <v>572505969501.59399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44507942</v>
      </c>
      <c r="R37" s="7"/>
      <c r="S37" s="7">
        <v>12870</v>
      </c>
      <c r="T37" s="7"/>
      <c r="U37" s="7">
        <v>538419997800</v>
      </c>
      <c r="V37" s="7"/>
      <c r="W37" s="7">
        <v>569408951119.43701</v>
      </c>
      <c r="X37" s="7"/>
      <c r="Y37" s="9">
        <v>3.3113182769287063E-2</v>
      </c>
    </row>
    <row r="38" spans="1:25">
      <c r="A38" s="1" t="s">
        <v>44</v>
      </c>
      <c r="C38" s="7">
        <v>5156472</v>
      </c>
      <c r="D38" s="7"/>
      <c r="E38" s="7">
        <v>135455130039</v>
      </c>
      <c r="F38" s="7"/>
      <c r="G38" s="7">
        <v>104924941598.052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5156472</v>
      </c>
      <c r="R38" s="7"/>
      <c r="S38" s="7">
        <v>21160</v>
      </c>
      <c r="T38" s="7"/>
      <c r="U38" s="7">
        <v>135455130039</v>
      </c>
      <c r="V38" s="7"/>
      <c r="W38" s="7">
        <v>108461737382.256</v>
      </c>
      <c r="X38" s="7"/>
      <c r="Y38" s="9">
        <v>6.3074409461816063E-3</v>
      </c>
    </row>
    <row r="39" spans="1:25">
      <c r="A39" s="1" t="s">
        <v>45</v>
      </c>
      <c r="C39" s="7">
        <v>1014534</v>
      </c>
      <c r="D39" s="7"/>
      <c r="E39" s="7">
        <v>61975579671</v>
      </c>
      <c r="F39" s="7"/>
      <c r="G39" s="7">
        <v>44676440255.610001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1014534</v>
      </c>
      <c r="R39" s="7"/>
      <c r="S39" s="7">
        <v>44100</v>
      </c>
      <c r="T39" s="7"/>
      <c r="U39" s="7">
        <v>61975579671</v>
      </c>
      <c r="V39" s="7"/>
      <c r="W39" s="7">
        <v>44474740751.07</v>
      </c>
      <c r="X39" s="7"/>
      <c r="Y39" s="9">
        <v>2.5863664703752302E-3</v>
      </c>
    </row>
    <row r="40" spans="1:25">
      <c r="A40" s="1" t="s">
        <v>46</v>
      </c>
      <c r="C40" s="7">
        <v>19324849</v>
      </c>
      <c r="D40" s="7"/>
      <c r="E40" s="7">
        <v>64866937725</v>
      </c>
      <c r="F40" s="7"/>
      <c r="G40" s="7">
        <v>33194648704.521599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19324849</v>
      </c>
      <c r="R40" s="7"/>
      <c r="S40" s="7">
        <v>1673</v>
      </c>
      <c r="T40" s="7"/>
      <c r="U40" s="7">
        <v>64866937725</v>
      </c>
      <c r="V40" s="7"/>
      <c r="W40" s="7">
        <v>32138106066.356899</v>
      </c>
      <c r="X40" s="7"/>
      <c r="Y40" s="9">
        <v>1.8689466998048436E-3</v>
      </c>
    </row>
    <row r="41" spans="1:25">
      <c r="A41" s="1" t="s">
        <v>47</v>
      </c>
      <c r="C41" s="7">
        <v>13771083</v>
      </c>
      <c r="D41" s="7"/>
      <c r="E41" s="7">
        <v>145211430076</v>
      </c>
      <c r="F41" s="7"/>
      <c r="G41" s="7">
        <v>101984130668.31799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13771083</v>
      </c>
      <c r="R41" s="7"/>
      <c r="S41" s="7">
        <v>7450</v>
      </c>
      <c r="T41" s="7"/>
      <c r="U41" s="7">
        <v>145211430076</v>
      </c>
      <c r="V41" s="7"/>
      <c r="W41" s="7">
        <v>101984130668.31799</v>
      </c>
      <c r="X41" s="7"/>
      <c r="Y41" s="9">
        <v>5.9307447691993118E-3</v>
      </c>
    </row>
    <row r="42" spans="1:25">
      <c r="A42" s="1" t="s">
        <v>48</v>
      </c>
      <c r="C42" s="7">
        <v>554212</v>
      </c>
      <c r="D42" s="7"/>
      <c r="E42" s="7">
        <v>23205258193</v>
      </c>
      <c r="F42" s="7"/>
      <c r="G42" s="7">
        <v>19551953425.914001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554212</v>
      </c>
      <c r="R42" s="7"/>
      <c r="S42" s="7">
        <v>32790</v>
      </c>
      <c r="T42" s="7"/>
      <c r="U42" s="7">
        <v>23205258193</v>
      </c>
      <c r="V42" s="7"/>
      <c r="W42" s="7">
        <v>18064484441.694</v>
      </c>
      <c r="X42" s="7"/>
      <c r="Y42" s="9">
        <v>1.0505148782343002E-3</v>
      </c>
    </row>
    <row r="43" spans="1:25">
      <c r="A43" s="1" t="s">
        <v>49</v>
      </c>
      <c r="C43" s="7">
        <v>585000</v>
      </c>
      <c r="D43" s="7"/>
      <c r="E43" s="7">
        <v>13743722207</v>
      </c>
      <c r="F43" s="7"/>
      <c r="G43" s="7">
        <v>12985324852.5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585000</v>
      </c>
      <c r="R43" s="7"/>
      <c r="S43" s="7">
        <v>21960</v>
      </c>
      <c r="T43" s="7"/>
      <c r="U43" s="7">
        <v>13743722207</v>
      </c>
      <c r="V43" s="7"/>
      <c r="W43" s="7">
        <v>12770162730</v>
      </c>
      <c r="X43" s="7"/>
      <c r="Y43" s="9">
        <v>7.4263098892403997E-4</v>
      </c>
    </row>
    <row r="44" spans="1:25">
      <c r="A44" s="1" t="s">
        <v>50</v>
      </c>
      <c r="C44" s="7">
        <v>8356206</v>
      </c>
      <c r="D44" s="7"/>
      <c r="E44" s="7">
        <v>65028861475</v>
      </c>
      <c r="F44" s="7"/>
      <c r="G44" s="7">
        <v>64873660145.282997</v>
      </c>
      <c r="H44" s="7"/>
      <c r="I44" s="7">
        <v>400000</v>
      </c>
      <c r="J44" s="7"/>
      <c r="K44" s="7">
        <v>3012733061</v>
      </c>
      <c r="L44" s="7"/>
      <c r="M44" s="7">
        <v>0</v>
      </c>
      <c r="N44" s="7"/>
      <c r="O44" s="7">
        <v>0</v>
      </c>
      <c r="P44" s="7"/>
      <c r="Q44" s="7">
        <v>8756206</v>
      </c>
      <c r="R44" s="7"/>
      <c r="S44" s="7">
        <v>7580</v>
      </c>
      <c r="T44" s="7"/>
      <c r="U44" s="7">
        <v>68041594536</v>
      </c>
      <c r="V44" s="7"/>
      <c r="W44" s="7">
        <v>65977127833.194</v>
      </c>
      <c r="X44" s="7"/>
      <c r="Y44" s="9">
        <v>3.8368077780268554E-3</v>
      </c>
    </row>
    <row r="45" spans="1:25">
      <c r="A45" s="1" t="s">
        <v>51</v>
      </c>
      <c r="C45" s="7">
        <v>20000000</v>
      </c>
      <c r="D45" s="7"/>
      <c r="E45" s="7">
        <v>221987595152</v>
      </c>
      <c r="F45" s="7"/>
      <c r="G45" s="7">
        <v>194833800000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20000000</v>
      </c>
      <c r="R45" s="7"/>
      <c r="S45" s="7">
        <v>11020</v>
      </c>
      <c r="T45" s="7"/>
      <c r="U45" s="7">
        <v>221987595152</v>
      </c>
      <c r="V45" s="7"/>
      <c r="W45" s="7">
        <v>219088620000</v>
      </c>
      <c r="X45" s="7"/>
      <c r="Y45" s="9">
        <v>1.2740792891415503E-2</v>
      </c>
    </row>
    <row r="46" spans="1:25">
      <c r="A46" s="1" t="s">
        <v>52</v>
      </c>
      <c r="C46" s="7">
        <v>7691309</v>
      </c>
      <c r="D46" s="7"/>
      <c r="E46" s="7">
        <v>367179685244</v>
      </c>
      <c r="F46" s="7"/>
      <c r="G46" s="7">
        <v>354829776468.39398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7691309</v>
      </c>
      <c r="R46" s="7"/>
      <c r="S46" s="7">
        <v>46860</v>
      </c>
      <c r="T46" s="7"/>
      <c r="U46" s="7">
        <v>367179685244</v>
      </c>
      <c r="V46" s="7"/>
      <c r="W46" s="7">
        <v>358270272038.547</v>
      </c>
      <c r="X46" s="7"/>
      <c r="Y46" s="9">
        <v>2.0834707595466247E-2</v>
      </c>
    </row>
    <row r="47" spans="1:25">
      <c r="A47" s="1" t="s">
        <v>53</v>
      </c>
      <c r="C47" s="7">
        <v>10010006</v>
      </c>
      <c r="D47" s="7"/>
      <c r="E47" s="7">
        <v>140136713837</v>
      </c>
      <c r="F47" s="7"/>
      <c r="G47" s="7">
        <v>129057290641.97099</v>
      </c>
      <c r="H47" s="7"/>
      <c r="I47" s="7">
        <v>1155706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11165712</v>
      </c>
      <c r="R47" s="7"/>
      <c r="S47" s="7">
        <v>12440</v>
      </c>
      <c r="T47" s="7"/>
      <c r="U47" s="7">
        <v>152250204667</v>
      </c>
      <c r="V47" s="7"/>
      <c r="W47" s="7">
        <v>138074993609.18399</v>
      </c>
      <c r="X47" s="7"/>
      <c r="Y47" s="9">
        <v>8.0295585277689561E-3</v>
      </c>
    </row>
    <row r="48" spans="1:25">
      <c r="A48" s="1" t="s">
        <v>54</v>
      </c>
      <c r="C48" s="7">
        <v>2362689</v>
      </c>
      <c r="D48" s="7"/>
      <c r="E48" s="7">
        <v>70830565870</v>
      </c>
      <c r="F48" s="7"/>
      <c r="G48" s="7">
        <v>105477018230.21001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2362689</v>
      </c>
      <c r="R48" s="7"/>
      <c r="S48" s="7">
        <v>32770</v>
      </c>
      <c r="T48" s="7"/>
      <c r="U48" s="7">
        <v>70830565870</v>
      </c>
      <c r="V48" s="7"/>
      <c r="W48" s="7">
        <v>76964637884.746506</v>
      </c>
      <c r="X48" s="7"/>
      <c r="Y48" s="9">
        <v>4.4757710886688075E-3</v>
      </c>
    </row>
    <row r="49" spans="1:25">
      <c r="A49" s="1" t="s">
        <v>55</v>
      </c>
      <c r="C49" s="7">
        <v>5171912</v>
      </c>
      <c r="D49" s="7"/>
      <c r="E49" s="7">
        <v>92980447575</v>
      </c>
      <c r="F49" s="7"/>
      <c r="G49" s="7">
        <v>70382194602.084</v>
      </c>
      <c r="H49" s="7"/>
      <c r="I49" s="7">
        <v>0</v>
      </c>
      <c r="J49" s="7"/>
      <c r="K49" s="7">
        <v>0</v>
      </c>
      <c r="L49" s="7"/>
      <c r="M49" s="7">
        <v>-5171912</v>
      </c>
      <c r="N49" s="7"/>
      <c r="O49" s="7">
        <v>67862352218</v>
      </c>
      <c r="P49" s="7"/>
      <c r="Q49" s="7">
        <v>0</v>
      </c>
      <c r="R49" s="7"/>
      <c r="S49" s="7">
        <v>0</v>
      </c>
      <c r="T49" s="7"/>
      <c r="U49" s="7">
        <v>0</v>
      </c>
      <c r="V49" s="7"/>
      <c r="W49" s="7">
        <v>0</v>
      </c>
      <c r="X49" s="7"/>
      <c r="Y49" s="9">
        <v>0</v>
      </c>
    </row>
    <row r="50" spans="1:25">
      <c r="A50" s="1" t="s">
        <v>56</v>
      </c>
      <c r="C50" s="7">
        <v>2065291</v>
      </c>
      <c r="D50" s="7"/>
      <c r="E50" s="7">
        <v>18804708394</v>
      </c>
      <c r="F50" s="7"/>
      <c r="G50" s="7">
        <v>14186247403.1805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2065291</v>
      </c>
      <c r="R50" s="7"/>
      <c r="S50" s="7">
        <v>7180</v>
      </c>
      <c r="T50" s="7"/>
      <c r="U50" s="7">
        <v>18804708394</v>
      </c>
      <c r="V50" s="7"/>
      <c r="W50" s="7">
        <v>14740558083.188999</v>
      </c>
      <c r="X50" s="7"/>
      <c r="Y50" s="9">
        <v>8.5721658040381892E-4</v>
      </c>
    </row>
    <row r="51" spans="1:25">
      <c r="A51" s="1" t="s">
        <v>57</v>
      </c>
      <c r="C51" s="7">
        <v>8990376</v>
      </c>
      <c r="D51" s="7"/>
      <c r="E51" s="7">
        <v>588497614907</v>
      </c>
      <c r="F51" s="7"/>
      <c r="G51" s="7">
        <v>374544777543.948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8990376</v>
      </c>
      <c r="R51" s="7"/>
      <c r="S51" s="7">
        <v>41910</v>
      </c>
      <c r="T51" s="7"/>
      <c r="U51" s="7">
        <v>588497614907</v>
      </c>
      <c r="V51" s="7"/>
      <c r="W51" s="7">
        <v>374544777543.948</v>
      </c>
      <c r="X51" s="7"/>
      <c r="Y51" s="9">
        <v>2.1781128747119471E-2</v>
      </c>
    </row>
    <row r="52" spans="1:25">
      <c r="A52" s="1" t="s">
        <v>58</v>
      </c>
      <c r="C52" s="7">
        <v>78611772</v>
      </c>
      <c r="D52" s="7"/>
      <c r="E52" s="7">
        <v>521993755100</v>
      </c>
      <c r="F52" s="7"/>
      <c r="G52" s="7">
        <v>436043698317.828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78611772</v>
      </c>
      <c r="R52" s="7"/>
      <c r="S52" s="7">
        <v>4990</v>
      </c>
      <c r="T52" s="7"/>
      <c r="U52" s="7">
        <v>521993755100</v>
      </c>
      <c r="V52" s="7"/>
      <c r="W52" s="7">
        <v>389938719463.43402</v>
      </c>
      <c r="X52" s="7"/>
      <c r="Y52" s="9">
        <v>2.2676341952527632E-2</v>
      </c>
    </row>
    <row r="53" spans="1:25">
      <c r="A53" s="1" t="s">
        <v>59</v>
      </c>
      <c r="C53" s="7">
        <v>139006557</v>
      </c>
      <c r="D53" s="7"/>
      <c r="E53" s="7">
        <v>1194239956538</v>
      </c>
      <c r="F53" s="7"/>
      <c r="G53" s="7">
        <v>1329286482023.8799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139006557</v>
      </c>
      <c r="R53" s="7"/>
      <c r="S53" s="7">
        <v>10490</v>
      </c>
      <c r="T53" s="7"/>
      <c r="U53" s="7">
        <v>1194239956538</v>
      </c>
      <c r="V53" s="7"/>
      <c r="W53" s="7">
        <v>1449502619171.5701</v>
      </c>
      <c r="X53" s="7"/>
      <c r="Y53" s="9">
        <v>8.4293801596948728E-2</v>
      </c>
    </row>
    <row r="54" spans="1:25">
      <c r="A54" s="1" t="s">
        <v>60</v>
      </c>
      <c r="C54" s="7">
        <v>10000000</v>
      </c>
      <c r="D54" s="7"/>
      <c r="E54" s="7">
        <v>178712776272</v>
      </c>
      <c r="F54" s="7"/>
      <c r="G54" s="7">
        <v>148908690000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10000000</v>
      </c>
      <c r="R54" s="7"/>
      <c r="S54" s="7">
        <v>12990</v>
      </c>
      <c r="T54" s="7"/>
      <c r="U54" s="7">
        <v>178712776272</v>
      </c>
      <c r="V54" s="7"/>
      <c r="W54" s="7">
        <v>129127094931</v>
      </c>
      <c r="X54" s="7"/>
      <c r="Y54" s="9">
        <v>7.5092059696483535E-3</v>
      </c>
    </row>
    <row r="55" spans="1:25">
      <c r="A55" s="1" t="s">
        <v>61</v>
      </c>
      <c r="C55" s="7">
        <v>46851062</v>
      </c>
      <c r="D55" s="7"/>
      <c r="E55" s="7">
        <v>614665227317</v>
      </c>
      <c r="F55" s="7"/>
      <c r="G55" s="7">
        <v>656203681371.69897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46851062</v>
      </c>
      <c r="R55" s="7"/>
      <c r="S55" s="7">
        <v>13950</v>
      </c>
      <c r="T55" s="7"/>
      <c r="U55" s="7">
        <v>614665227317</v>
      </c>
      <c r="V55" s="7"/>
      <c r="W55" s="7">
        <v>649683559626.34497</v>
      </c>
      <c r="X55" s="7"/>
      <c r="Y55" s="9">
        <v>3.7781440579418762E-2</v>
      </c>
    </row>
    <row r="56" spans="1:25">
      <c r="A56" s="1" t="s">
        <v>62</v>
      </c>
      <c r="C56" s="7">
        <v>47100791</v>
      </c>
      <c r="D56" s="7"/>
      <c r="E56" s="7">
        <v>1007939408723</v>
      </c>
      <c r="F56" s="7"/>
      <c r="G56" s="7">
        <v>1281478215204.46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47100791</v>
      </c>
      <c r="R56" s="7"/>
      <c r="S56" s="7">
        <v>24790</v>
      </c>
      <c r="T56" s="7"/>
      <c r="U56" s="7">
        <v>1007939408723</v>
      </c>
      <c r="V56" s="7"/>
      <c r="W56" s="7">
        <v>1160681218667.1001</v>
      </c>
      <c r="X56" s="7"/>
      <c r="Y56" s="9">
        <v>6.7497796188561832E-2</v>
      </c>
    </row>
    <row r="57" spans="1:25">
      <c r="A57" s="1" t="s">
        <v>63</v>
      </c>
      <c r="C57" s="7">
        <v>30485496</v>
      </c>
      <c r="D57" s="7"/>
      <c r="E57" s="7">
        <v>394777531861</v>
      </c>
      <c r="F57" s="7"/>
      <c r="G57" s="7">
        <v>147884043618.14401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30485496</v>
      </c>
      <c r="R57" s="7"/>
      <c r="S57" s="7">
        <v>4018</v>
      </c>
      <c r="T57" s="7"/>
      <c r="U57" s="7">
        <v>394777531861</v>
      </c>
      <c r="V57" s="7"/>
      <c r="W57" s="7">
        <v>121761903126.578</v>
      </c>
      <c r="X57" s="7"/>
      <c r="Y57" s="9">
        <v>7.0808935206234267E-3</v>
      </c>
    </row>
    <row r="58" spans="1:25">
      <c r="A58" s="1" t="s">
        <v>64</v>
      </c>
      <c r="C58" s="7">
        <v>4179296</v>
      </c>
      <c r="D58" s="7"/>
      <c r="E58" s="7">
        <v>103818948042</v>
      </c>
      <c r="F58" s="7"/>
      <c r="G58" s="7">
        <v>58411274394.528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4179296</v>
      </c>
      <c r="R58" s="7"/>
      <c r="S58" s="7">
        <v>15090</v>
      </c>
      <c r="T58" s="7"/>
      <c r="U58" s="7">
        <v>103818948042</v>
      </c>
      <c r="V58" s="7"/>
      <c r="W58" s="7">
        <v>62690336458.991997</v>
      </c>
      <c r="X58" s="7"/>
      <c r="Y58" s="9">
        <v>3.6456690133753701E-3</v>
      </c>
    </row>
    <row r="59" spans="1:25">
      <c r="A59" s="1" t="s">
        <v>65</v>
      </c>
      <c r="C59" s="7">
        <v>11589687</v>
      </c>
      <c r="D59" s="7"/>
      <c r="E59" s="7">
        <v>150068256910</v>
      </c>
      <c r="F59" s="7"/>
      <c r="G59" s="7">
        <v>242972161088.961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11589687</v>
      </c>
      <c r="R59" s="7"/>
      <c r="S59" s="7">
        <v>19530</v>
      </c>
      <c r="T59" s="7"/>
      <c r="U59" s="7">
        <v>150068256910</v>
      </c>
      <c r="V59" s="7"/>
      <c r="W59" s="7">
        <v>224999824916.69601</v>
      </c>
      <c r="X59" s="7"/>
      <c r="Y59" s="9">
        <v>1.3084550762464857E-2</v>
      </c>
    </row>
    <row r="60" spans="1:25">
      <c r="A60" s="1" t="s">
        <v>66</v>
      </c>
      <c r="C60" s="7">
        <v>18769593</v>
      </c>
      <c r="D60" s="7"/>
      <c r="E60" s="7">
        <v>844454278420</v>
      </c>
      <c r="F60" s="7"/>
      <c r="G60" s="7">
        <v>304123996922.89502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18769593</v>
      </c>
      <c r="R60" s="7"/>
      <c r="S60" s="7">
        <v>14270</v>
      </c>
      <c r="T60" s="7"/>
      <c r="U60" s="7">
        <v>844454278420</v>
      </c>
      <c r="V60" s="7"/>
      <c r="W60" s="7">
        <v>266248431661.94601</v>
      </c>
      <c r="X60" s="7"/>
      <c r="Y60" s="9">
        <v>1.5483305912781084E-2</v>
      </c>
    </row>
    <row r="61" spans="1:25">
      <c r="A61" s="1" t="s">
        <v>67</v>
      </c>
      <c r="C61" s="7">
        <v>113548</v>
      </c>
      <c r="D61" s="7"/>
      <c r="E61" s="7">
        <v>366902065</v>
      </c>
      <c r="F61" s="7"/>
      <c r="G61" s="7">
        <v>2419984028.7360001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113548</v>
      </c>
      <c r="R61" s="7"/>
      <c r="S61" s="7">
        <v>22150</v>
      </c>
      <c r="T61" s="7"/>
      <c r="U61" s="7">
        <v>366902065</v>
      </c>
      <c r="V61" s="7"/>
      <c r="W61" s="7">
        <v>2500123425.21</v>
      </c>
      <c r="X61" s="7"/>
      <c r="Y61" s="9">
        <v>1.4539118811181042E-4</v>
      </c>
    </row>
    <row r="62" spans="1:25">
      <c r="A62" s="1" t="s">
        <v>68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1315999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1315999</v>
      </c>
      <c r="R62" s="7"/>
      <c r="S62" s="7">
        <v>5240</v>
      </c>
      <c r="T62" s="7"/>
      <c r="U62" s="7">
        <v>9393600862</v>
      </c>
      <c r="V62" s="7"/>
      <c r="W62" s="7">
        <v>6854804543.1780005</v>
      </c>
      <c r="X62" s="7"/>
      <c r="Y62" s="9">
        <v>3.9863159024765851E-4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250000</v>
      </c>
      <c r="J63" s="7"/>
      <c r="K63" s="7">
        <v>3138602124</v>
      </c>
      <c r="L63" s="7"/>
      <c r="M63" s="7">
        <v>0</v>
      </c>
      <c r="N63" s="7"/>
      <c r="O63" s="7">
        <v>0</v>
      </c>
      <c r="P63" s="7"/>
      <c r="Q63" s="7">
        <v>250000</v>
      </c>
      <c r="R63" s="7"/>
      <c r="S63" s="7">
        <v>10870</v>
      </c>
      <c r="T63" s="7"/>
      <c r="U63" s="7">
        <v>3138602124</v>
      </c>
      <c r="V63" s="7"/>
      <c r="W63" s="7">
        <v>2701330875</v>
      </c>
      <c r="X63" s="7"/>
      <c r="Y63" s="9">
        <v>1.5709212650826511E-4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3226054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3226054</v>
      </c>
      <c r="R64" s="7"/>
      <c r="S64" s="7">
        <v>11110</v>
      </c>
      <c r="T64" s="7"/>
      <c r="U64" s="7">
        <v>61265991514</v>
      </c>
      <c r="V64" s="7"/>
      <c r="W64" s="7">
        <v>35628203253.357002</v>
      </c>
      <c r="X64" s="7"/>
      <c r="Y64" s="9">
        <v>2.0719084302246167E-3</v>
      </c>
    </row>
    <row r="65" spans="5:25" ht="24.75" thickBot="1">
      <c r="E65" s="6">
        <f>SUM(E9:E64)</f>
        <v>15735320577674</v>
      </c>
      <c r="G65" s="6">
        <f>SUM(G9:G64)</f>
        <v>14751736984713.561</v>
      </c>
      <c r="K65" s="6">
        <f>SUM(K9:K64)</f>
        <v>6151335185</v>
      </c>
      <c r="O65" s="6">
        <f>SUM(O9:O64)</f>
        <v>195827527192</v>
      </c>
      <c r="U65" s="6">
        <f>SUM(U9:U64)</f>
        <v>15511076253804</v>
      </c>
      <c r="W65" s="6">
        <f>SUM(W9:W64)</f>
        <v>14096785163685.576</v>
      </c>
      <c r="Y65" s="10">
        <f>SUM(Y9:Y64)</f>
        <v>0.8197788648506561</v>
      </c>
    </row>
    <row r="66" spans="5:25" ht="24.75" thickTop="1">
      <c r="G66" s="3"/>
      <c r="W66" s="3"/>
    </row>
    <row r="67" spans="5:25">
      <c r="G67" s="3"/>
      <c r="W67" s="3"/>
      <c r="Y67" s="3"/>
    </row>
    <row r="68" spans="5:25">
      <c r="G68" s="8"/>
      <c r="W68" s="8"/>
      <c r="Y68" s="16"/>
    </row>
    <row r="69" spans="5:25">
      <c r="Y69" s="1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4"/>
  <sheetViews>
    <sheetView rightToLeft="1" topLeftCell="A67" workbookViewId="0">
      <selection activeCell="I80" sqref="I80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9" t="s">
        <v>3</v>
      </c>
      <c r="C6" s="20" t="s">
        <v>140</v>
      </c>
      <c r="D6" s="20" t="s">
        <v>140</v>
      </c>
      <c r="E6" s="20" t="s">
        <v>140</v>
      </c>
      <c r="F6" s="20" t="s">
        <v>140</v>
      </c>
      <c r="G6" s="20" t="s">
        <v>140</v>
      </c>
      <c r="H6" s="20" t="s">
        <v>140</v>
      </c>
      <c r="I6" s="20" t="s">
        <v>140</v>
      </c>
      <c r="J6" s="20" t="s">
        <v>140</v>
      </c>
      <c r="K6" s="20" t="s">
        <v>140</v>
      </c>
      <c r="M6" s="20" t="s">
        <v>141</v>
      </c>
      <c r="N6" s="20" t="s">
        <v>141</v>
      </c>
      <c r="O6" s="20" t="s">
        <v>141</v>
      </c>
      <c r="P6" s="20" t="s">
        <v>141</v>
      </c>
      <c r="Q6" s="20" t="s">
        <v>141</v>
      </c>
      <c r="R6" s="20" t="s">
        <v>141</v>
      </c>
      <c r="S6" s="20" t="s">
        <v>141</v>
      </c>
      <c r="T6" s="20" t="s">
        <v>141</v>
      </c>
      <c r="U6" s="20" t="s">
        <v>141</v>
      </c>
    </row>
    <row r="7" spans="1:21" ht="24.75">
      <c r="A7" s="20" t="s">
        <v>3</v>
      </c>
      <c r="C7" s="20" t="s">
        <v>182</v>
      </c>
      <c r="E7" s="20" t="s">
        <v>183</v>
      </c>
      <c r="G7" s="20" t="s">
        <v>184</v>
      </c>
      <c r="I7" s="20" t="s">
        <v>128</v>
      </c>
      <c r="K7" s="20" t="s">
        <v>185</v>
      </c>
      <c r="M7" s="20" t="s">
        <v>182</v>
      </c>
      <c r="O7" s="20" t="s">
        <v>183</v>
      </c>
      <c r="Q7" s="20" t="s">
        <v>184</v>
      </c>
      <c r="S7" s="20" t="s">
        <v>128</v>
      </c>
      <c r="U7" s="20" t="s">
        <v>185</v>
      </c>
    </row>
    <row r="8" spans="1:21">
      <c r="A8" s="1" t="s">
        <v>26</v>
      </c>
      <c r="C8" s="7">
        <v>0</v>
      </c>
      <c r="D8" s="7"/>
      <c r="E8" s="7">
        <v>1617800595</v>
      </c>
      <c r="F8" s="7"/>
      <c r="G8" s="7">
        <v>0</v>
      </c>
      <c r="H8" s="7"/>
      <c r="I8" s="7">
        <f>C8+E8+G8</f>
        <v>1617800595</v>
      </c>
      <c r="J8" s="7"/>
      <c r="K8" s="9">
        <f>I8/$I$73</f>
        <v>-4.4713776387728344E-3</v>
      </c>
      <c r="L8" s="7"/>
      <c r="M8" s="7">
        <v>0</v>
      </c>
      <c r="N8" s="7"/>
      <c r="O8" s="7">
        <v>0</v>
      </c>
      <c r="P8" s="7"/>
      <c r="Q8" s="7">
        <v>0</v>
      </c>
      <c r="R8" s="7"/>
      <c r="S8" s="7">
        <f>M8+O8+Q8</f>
        <v>0</v>
      </c>
      <c r="T8" s="4"/>
      <c r="U8" s="9">
        <f>S8/$S$73</f>
        <v>0</v>
      </c>
    </row>
    <row r="9" spans="1:21">
      <c r="A9" s="1" t="s">
        <v>28</v>
      </c>
      <c r="C9" s="7">
        <v>0</v>
      </c>
      <c r="D9" s="7"/>
      <c r="E9" s="7">
        <v>189862240</v>
      </c>
      <c r="F9" s="7"/>
      <c r="G9" s="7">
        <v>-44208</v>
      </c>
      <c r="H9" s="7"/>
      <c r="I9" s="7">
        <f t="shared" ref="I9:I72" si="0">C9+E9+G9</f>
        <v>189818032</v>
      </c>
      <c r="J9" s="7"/>
      <c r="K9" s="9">
        <f t="shared" ref="K9:K72" si="1">I9/$I$73</f>
        <v>-5.2463085150532187E-4</v>
      </c>
      <c r="L9" s="7"/>
      <c r="M9" s="7">
        <v>0</v>
      </c>
      <c r="N9" s="7"/>
      <c r="O9" s="7">
        <v>0</v>
      </c>
      <c r="P9" s="7"/>
      <c r="Q9" s="7">
        <v>-44208</v>
      </c>
      <c r="R9" s="7"/>
      <c r="S9" s="7">
        <f t="shared" ref="S9:S72" si="2">M9+O9+Q9</f>
        <v>-44208</v>
      </c>
      <c r="T9" s="4"/>
      <c r="U9" s="9">
        <f t="shared" ref="U9:U72" si="3">S9/$S$73</f>
        <v>2.4708954563699763E-8</v>
      </c>
    </row>
    <row r="10" spans="1:21">
      <c r="A10" s="1" t="s">
        <v>29</v>
      </c>
      <c r="C10" s="7">
        <v>0</v>
      </c>
      <c r="D10" s="7"/>
      <c r="E10" s="7">
        <v>-75502247749</v>
      </c>
      <c r="F10" s="7"/>
      <c r="G10" s="7">
        <v>0</v>
      </c>
      <c r="H10" s="7"/>
      <c r="I10" s="7">
        <f t="shared" si="0"/>
        <v>-75502247749</v>
      </c>
      <c r="J10" s="7"/>
      <c r="K10" s="9">
        <f t="shared" si="1"/>
        <v>0.20867779583303045</v>
      </c>
      <c r="L10" s="7"/>
      <c r="M10" s="7">
        <v>0</v>
      </c>
      <c r="N10" s="7"/>
      <c r="O10" s="7">
        <v>0</v>
      </c>
      <c r="P10" s="7"/>
      <c r="Q10" s="7">
        <v>0</v>
      </c>
      <c r="R10" s="7"/>
      <c r="S10" s="7">
        <f t="shared" si="2"/>
        <v>0</v>
      </c>
      <c r="T10" s="4"/>
      <c r="U10" s="9">
        <f t="shared" si="3"/>
        <v>0</v>
      </c>
    </row>
    <row r="11" spans="1:21">
      <c r="A11" s="1" t="s">
        <v>55</v>
      </c>
      <c r="C11" s="7">
        <v>0</v>
      </c>
      <c r="D11" s="7"/>
      <c r="E11" s="7">
        <v>6966243512</v>
      </c>
      <c r="F11" s="7"/>
      <c r="G11" s="7">
        <v>-9486085896</v>
      </c>
      <c r="H11" s="7"/>
      <c r="I11" s="7">
        <f t="shared" si="0"/>
        <v>-2519842384</v>
      </c>
      <c r="J11" s="7"/>
      <c r="K11" s="9">
        <f t="shared" si="1"/>
        <v>6.9644966900569288E-3</v>
      </c>
      <c r="L11" s="7"/>
      <c r="M11" s="7">
        <v>0</v>
      </c>
      <c r="N11" s="7"/>
      <c r="O11" s="7">
        <v>0</v>
      </c>
      <c r="P11" s="7"/>
      <c r="Q11" s="7">
        <v>-9486085896</v>
      </c>
      <c r="R11" s="7"/>
      <c r="S11" s="7">
        <f t="shared" si="2"/>
        <v>-9486085896</v>
      </c>
      <c r="T11" s="4"/>
      <c r="U11" s="9">
        <f t="shared" si="3"/>
        <v>5.3020101653912678E-3</v>
      </c>
    </row>
    <row r="12" spans="1:21">
      <c r="A12" s="1" t="s">
        <v>23</v>
      </c>
      <c r="C12" s="7">
        <v>0</v>
      </c>
      <c r="D12" s="7"/>
      <c r="E12" s="7">
        <v>2277837230</v>
      </c>
      <c r="F12" s="7"/>
      <c r="G12" s="7">
        <v>-10714104587</v>
      </c>
      <c r="H12" s="7"/>
      <c r="I12" s="7">
        <f t="shared" si="0"/>
        <v>-8436267357</v>
      </c>
      <c r="J12" s="7"/>
      <c r="K12" s="9">
        <f t="shared" si="1"/>
        <v>2.3316679034104944E-2</v>
      </c>
      <c r="L12" s="7"/>
      <c r="M12" s="7">
        <v>0</v>
      </c>
      <c r="N12" s="7"/>
      <c r="O12" s="7">
        <v>-15503324590</v>
      </c>
      <c r="P12" s="7"/>
      <c r="Q12" s="7">
        <v>-21526466271</v>
      </c>
      <c r="R12" s="7"/>
      <c r="S12" s="7">
        <f t="shared" si="2"/>
        <v>-37029790861</v>
      </c>
      <c r="T12" s="4"/>
      <c r="U12" s="9">
        <f t="shared" si="3"/>
        <v>2.0696874318850745E-2</v>
      </c>
    </row>
    <row r="13" spans="1:21">
      <c r="A13" s="1" t="s">
        <v>38</v>
      </c>
      <c r="C13" s="7">
        <v>0</v>
      </c>
      <c r="D13" s="7"/>
      <c r="E13" s="7">
        <v>-27020183</v>
      </c>
      <c r="F13" s="7"/>
      <c r="G13" s="7">
        <v>-13320991478</v>
      </c>
      <c r="H13" s="7"/>
      <c r="I13" s="7">
        <f t="shared" si="0"/>
        <v>-13348011661</v>
      </c>
      <c r="J13" s="7"/>
      <c r="K13" s="9">
        <f t="shared" si="1"/>
        <v>3.6892062623499311E-2</v>
      </c>
      <c r="L13" s="7"/>
      <c r="M13" s="7">
        <v>0</v>
      </c>
      <c r="N13" s="7"/>
      <c r="O13" s="7">
        <v>-50846701099</v>
      </c>
      <c r="P13" s="7"/>
      <c r="Q13" s="7">
        <v>-13320991478</v>
      </c>
      <c r="R13" s="7"/>
      <c r="S13" s="7">
        <f t="shared" si="2"/>
        <v>-64167692577</v>
      </c>
      <c r="T13" s="4"/>
      <c r="U13" s="9">
        <f t="shared" si="3"/>
        <v>3.5864924908219048E-2</v>
      </c>
    </row>
    <row r="14" spans="1:21">
      <c r="A14" s="1" t="s">
        <v>31</v>
      </c>
      <c r="C14" s="7">
        <v>0</v>
      </c>
      <c r="D14" s="7"/>
      <c r="E14" s="7">
        <v>26826671118</v>
      </c>
      <c r="F14" s="7"/>
      <c r="G14" s="7">
        <v>6081909491</v>
      </c>
      <c r="H14" s="7"/>
      <c r="I14" s="7">
        <f t="shared" si="0"/>
        <v>32908580609</v>
      </c>
      <c r="J14" s="7"/>
      <c r="K14" s="9">
        <f t="shared" si="1"/>
        <v>-9.0954776449959154E-2</v>
      </c>
      <c r="L14" s="7"/>
      <c r="M14" s="7">
        <v>0</v>
      </c>
      <c r="N14" s="7"/>
      <c r="O14" s="7">
        <v>37087865655</v>
      </c>
      <c r="P14" s="7"/>
      <c r="Q14" s="7">
        <v>18400937043</v>
      </c>
      <c r="R14" s="7"/>
      <c r="S14" s="7">
        <f t="shared" si="2"/>
        <v>55488802698</v>
      </c>
      <c r="T14" s="4"/>
      <c r="U14" s="9">
        <f t="shared" si="3"/>
        <v>-3.1014076743100409E-2</v>
      </c>
    </row>
    <row r="15" spans="1:21">
      <c r="A15" s="1" t="s">
        <v>166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9">
        <f t="shared" si="1"/>
        <v>0</v>
      </c>
      <c r="L15" s="7"/>
      <c r="M15" s="7">
        <v>0</v>
      </c>
      <c r="N15" s="7"/>
      <c r="O15" s="7">
        <v>0</v>
      </c>
      <c r="P15" s="7"/>
      <c r="Q15" s="7">
        <v>2616521113</v>
      </c>
      <c r="R15" s="7"/>
      <c r="S15" s="7">
        <f t="shared" si="2"/>
        <v>2616521113</v>
      </c>
      <c r="T15" s="4"/>
      <c r="U15" s="9">
        <f t="shared" si="3"/>
        <v>-1.4624389543991616E-3</v>
      </c>
    </row>
    <row r="16" spans="1:21">
      <c r="A16" s="1" t="s">
        <v>167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9">
        <f t="shared" si="1"/>
        <v>0</v>
      </c>
      <c r="L16" s="7"/>
      <c r="M16" s="7">
        <v>0</v>
      </c>
      <c r="N16" s="7"/>
      <c r="O16" s="7">
        <v>0</v>
      </c>
      <c r="P16" s="7"/>
      <c r="Q16" s="7">
        <v>-1795693567</v>
      </c>
      <c r="R16" s="7"/>
      <c r="S16" s="7">
        <f t="shared" si="2"/>
        <v>-1795693567</v>
      </c>
      <c r="T16" s="4"/>
      <c r="U16" s="9">
        <f t="shared" si="3"/>
        <v>1.0036579523464296E-3</v>
      </c>
    </row>
    <row r="17" spans="1:21">
      <c r="A17" s="1" t="s">
        <v>168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9">
        <f t="shared" si="1"/>
        <v>0</v>
      </c>
      <c r="L17" s="7"/>
      <c r="M17" s="7">
        <v>0</v>
      </c>
      <c r="N17" s="7"/>
      <c r="O17" s="7">
        <v>0</v>
      </c>
      <c r="P17" s="7"/>
      <c r="Q17" s="7">
        <v>3853305866</v>
      </c>
      <c r="R17" s="7"/>
      <c r="S17" s="7">
        <f t="shared" si="2"/>
        <v>3853305866</v>
      </c>
      <c r="T17" s="4"/>
      <c r="U17" s="9">
        <f t="shared" si="3"/>
        <v>-2.153708821096448E-3</v>
      </c>
    </row>
    <row r="18" spans="1:21">
      <c r="A18" s="1" t="s">
        <v>17</v>
      </c>
      <c r="C18" s="7">
        <v>0</v>
      </c>
      <c r="D18" s="7"/>
      <c r="E18" s="7">
        <v>6769879094</v>
      </c>
      <c r="F18" s="7"/>
      <c r="G18" s="7">
        <v>0</v>
      </c>
      <c r="H18" s="7"/>
      <c r="I18" s="7">
        <f t="shared" si="0"/>
        <v>6769879094</v>
      </c>
      <c r="J18" s="7"/>
      <c r="K18" s="9">
        <f t="shared" si="1"/>
        <v>-1.8711011784556364E-2</v>
      </c>
      <c r="L18" s="7"/>
      <c r="M18" s="7">
        <v>0</v>
      </c>
      <c r="N18" s="7"/>
      <c r="O18" s="7">
        <v>40619274786</v>
      </c>
      <c r="P18" s="7"/>
      <c r="Q18" s="7">
        <v>7259635695</v>
      </c>
      <c r="R18" s="7"/>
      <c r="S18" s="7">
        <f t="shared" si="2"/>
        <v>47878910481</v>
      </c>
      <c r="T18" s="4"/>
      <c r="U18" s="9">
        <f t="shared" si="3"/>
        <v>-2.6760718051811377E-2</v>
      </c>
    </row>
    <row r="19" spans="1:21">
      <c r="A19" s="1" t="s">
        <v>169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9">
        <f t="shared" si="1"/>
        <v>0</v>
      </c>
      <c r="L19" s="7"/>
      <c r="M19" s="7">
        <v>0</v>
      </c>
      <c r="N19" s="7"/>
      <c r="O19" s="7">
        <v>0</v>
      </c>
      <c r="P19" s="7"/>
      <c r="Q19" s="7">
        <v>-110024937622</v>
      </c>
      <c r="R19" s="7"/>
      <c r="S19" s="7">
        <f t="shared" si="2"/>
        <v>-110024937622</v>
      </c>
      <c r="T19" s="4"/>
      <c r="U19" s="9">
        <f t="shared" si="3"/>
        <v>6.1495683690189526E-2</v>
      </c>
    </row>
    <row r="20" spans="1:21">
      <c r="A20" s="1" t="s">
        <v>170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9">
        <f t="shared" si="1"/>
        <v>0</v>
      </c>
      <c r="L20" s="7"/>
      <c r="M20" s="7">
        <v>0</v>
      </c>
      <c r="N20" s="7"/>
      <c r="O20" s="7">
        <v>0</v>
      </c>
      <c r="P20" s="7"/>
      <c r="Q20" s="7">
        <v>-610370766</v>
      </c>
      <c r="R20" s="7"/>
      <c r="S20" s="7">
        <f t="shared" si="2"/>
        <v>-610370766</v>
      </c>
      <c r="T20" s="4"/>
      <c r="U20" s="9">
        <f t="shared" si="3"/>
        <v>3.4115145503313019E-4</v>
      </c>
    </row>
    <row r="21" spans="1:21">
      <c r="A21" s="1" t="s">
        <v>171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9">
        <f t="shared" si="1"/>
        <v>0</v>
      </c>
      <c r="L21" s="7"/>
      <c r="M21" s="7">
        <v>0</v>
      </c>
      <c r="N21" s="7"/>
      <c r="O21" s="7">
        <v>0</v>
      </c>
      <c r="P21" s="7"/>
      <c r="Q21" s="7">
        <v>-43452052825</v>
      </c>
      <c r="R21" s="7"/>
      <c r="S21" s="7">
        <f t="shared" si="2"/>
        <v>-43452052825</v>
      </c>
      <c r="T21" s="4"/>
      <c r="U21" s="9">
        <f t="shared" si="3"/>
        <v>2.4286436820313222E-2</v>
      </c>
    </row>
    <row r="22" spans="1:21">
      <c r="A22" s="1" t="s">
        <v>30</v>
      </c>
      <c r="C22" s="7">
        <v>0</v>
      </c>
      <c r="D22" s="7"/>
      <c r="E22" s="7">
        <v>-107789398423</v>
      </c>
      <c r="F22" s="7"/>
      <c r="G22" s="7">
        <v>0</v>
      </c>
      <c r="H22" s="7"/>
      <c r="I22" s="7">
        <f t="shared" si="0"/>
        <v>-107789398423</v>
      </c>
      <c r="J22" s="7"/>
      <c r="K22" s="9">
        <f t="shared" si="1"/>
        <v>0.29791502568051537</v>
      </c>
      <c r="L22" s="7"/>
      <c r="M22" s="7">
        <v>0</v>
      </c>
      <c r="N22" s="7"/>
      <c r="O22" s="7">
        <v>-24971417683</v>
      </c>
      <c r="P22" s="7"/>
      <c r="Q22" s="7">
        <v>762239804</v>
      </c>
      <c r="R22" s="7"/>
      <c r="S22" s="7">
        <f t="shared" si="2"/>
        <v>-24209177879</v>
      </c>
      <c r="T22" s="4"/>
      <c r="U22" s="9">
        <f t="shared" si="3"/>
        <v>1.3531113740425633E-2</v>
      </c>
    </row>
    <row r="23" spans="1:21">
      <c r="A23" s="1" t="s">
        <v>24</v>
      </c>
      <c r="C23" s="7">
        <v>0</v>
      </c>
      <c r="D23" s="7"/>
      <c r="E23" s="7">
        <v>17724254397</v>
      </c>
      <c r="F23" s="7"/>
      <c r="G23" s="7">
        <v>0</v>
      </c>
      <c r="H23" s="7"/>
      <c r="I23" s="7">
        <f t="shared" si="0"/>
        <v>17724254397</v>
      </c>
      <c r="J23" s="7"/>
      <c r="K23" s="9">
        <f t="shared" si="1"/>
        <v>-4.8987393761384349E-2</v>
      </c>
      <c r="L23" s="7"/>
      <c r="M23" s="7">
        <v>0</v>
      </c>
      <c r="N23" s="7"/>
      <c r="O23" s="7">
        <v>137795020299</v>
      </c>
      <c r="P23" s="7"/>
      <c r="Q23" s="7">
        <v>111593675020</v>
      </c>
      <c r="R23" s="7"/>
      <c r="S23" s="7">
        <f t="shared" si="2"/>
        <v>249388695319</v>
      </c>
      <c r="T23" s="4"/>
      <c r="U23" s="9">
        <f t="shared" si="3"/>
        <v>-0.13938956617213027</v>
      </c>
    </row>
    <row r="24" spans="1:21">
      <c r="A24" s="1" t="s">
        <v>172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9">
        <f t="shared" si="1"/>
        <v>0</v>
      </c>
      <c r="L24" s="7"/>
      <c r="M24" s="7">
        <v>0</v>
      </c>
      <c r="N24" s="7"/>
      <c r="O24" s="7">
        <v>0</v>
      </c>
      <c r="P24" s="7"/>
      <c r="Q24" s="7">
        <v>-158319547722</v>
      </c>
      <c r="R24" s="7"/>
      <c r="S24" s="7">
        <f t="shared" si="2"/>
        <v>-158319547722</v>
      </c>
      <c r="T24" s="4"/>
      <c r="U24" s="9">
        <f t="shared" si="3"/>
        <v>8.8488746634283258E-2</v>
      </c>
    </row>
    <row r="25" spans="1:21">
      <c r="A25" s="1" t="s">
        <v>57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9">
        <f t="shared" si="1"/>
        <v>0</v>
      </c>
      <c r="L25" s="7"/>
      <c r="M25" s="7">
        <v>0</v>
      </c>
      <c r="N25" s="7"/>
      <c r="O25" s="7">
        <v>-100361199043</v>
      </c>
      <c r="P25" s="7"/>
      <c r="Q25" s="7">
        <v>132179600</v>
      </c>
      <c r="R25" s="7"/>
      <c r="S25" s="7">
        <f t="shared" si="2"/>
        <v>-100229019443</v>
      </c>
      <c r="T25" s="4"/>
      <c r="U25" s="9">
        <f t="shared" si="3"/>
        <v>5.6020500528892216E-2</v>
      </c>
    </row>
    <row r="26" spans="1:21">
      <c r="A26" s="1" t="s">
        <v>173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9">
        <f t="shared" si="1"/>
        <v>0</v>
      </c>
      <c r="L26" s="7"/>
      <c r="M26" s="7">
        <v>0</v>
      </c>
      <c r="N26" s="7"/>
      <c r="O26" s="7">
        <v>0</v>
      </c>
      <c r="P26" s="7"/>
      <c r="Q26" s="7">
        <v>-88988156</v>
      </c>
      <c r="R26" s="7"/>
      <c r="S26" s="7">
        <f t="shared" si="2"/>
        <v>-88988156</v>
      </c>
      <c r="T26" s="4"/>
      <c r="U26" s="9">
        <f t="shared" si="3"/>
        <v>4.9737701395933462E-5</v>
      </c>
    </row>
    <row r="27" spans="1:21">
      <c r="A27" s="1" t="s">
        <v>18</v>
      </c>
      <c r="C27" s="7">
        <v>0</v>
      </c>
      <c r="D27" s="7"/>
      <c r="E27" s="7">
        <v>-3595742869</v>
      </c>
      <c r="F27" s="7"/>
      <c r="G27" s="7">
        <v>0</v>
      </c>
      <c r="H27" s="7"/>
      <c r="I27" s="7">
        <f t="shared" si="0"/>
        <v>-3595742869</v>
      </c>
      <c r="J27" s="7"/>
      <c r="K27" s="9">
        <f t="shared" si="1"/>
        <v>9.9381371900308137E-3</v>
      </c>
      <c r="L27" s="7"/>
      <c r="M27" s="7">
        <v>0</v>
      </c>
      <c r="N27" s="7"/>
      <c r="O27" s="7">
        <v>-116446749859</v>
      </c>
      <c r="P27" s="7"/>
      <c r="Q27" s="7">
        <v>-1227651684</v>
      </c>
      <c r="R27" s="7"/>
      <c r="S27" s="7">
        <f t="shared" si="2"/>
        <v>-117674401543</v>
      </c>
      <c r="T27" s="4"/>
      <c r="U27" s="9">
        <f t="shared" si="3"/>
        <v>6.5771159994493039E-2</v>
      </c>
    </row>
    <row r="28" spans="1:21">
      <c r="A28" s="1" t="s">
        <v>59</v>
      </c>
      <c r="C28" s="7">
        <v>0</v>
      </c>
      <c r="D28" s="7"/>
      <c r="E28" s="7">
        <v>120216137148</v>
      </c>
      <c r="F28" s="7"/>
      <c r="G28" s="7">
        <v>0</v>
      </c>
      <c r="H28" s="7"/>
      <c r="I28" s="7">
        <f t="shared" si="0"/>
        <v>120216137148</v>
      </c>
      <c r="J28" s="7"/>
      <c r="K28" s="9">
        <f t="shared" si="1"/>
        <v>-0.33226081701571847</v>
      </c>
      <c r="L28" s="7"/>
      <c r="M28" s="7">
        <v>0</v>
      </c>
      <c r="N28" s="7"/>
      <c r="O28" s="7">
        <v>53889992508</v>
      </c>
      <c r="P28" s="7"/>
      <c r="Q28" s="7">
        <v>-25596255</v>
      </c>
      <c r="R28" s="7"/>
      <c r="S28" s="7">
        <f t="shared" si="2"/>
        <v>53864396253</v>
      </c>
      <c r="T28" s="4"/>
      <c r="U28" s="9">
        <f t="shared" si="3"/>
        <v>-3.0106155438302949E-2</v>
      </c>
    </row>
    <row r="29" spans="1:21">
      <c r="A29" s="1" t="s">
        <v>46</v>
      </c>
      <c r="C29" s="7">
        <v>0</v>
      </c>
      <c r="D29" s="7"/>
      <c r="E29" s="7">
        <v>-1056542637</v>
      </c>
      <c r="F29" s="7"/>
      <c r="G29" s="7">
        <v>0</v>
      </c>
      <c r="H29" s="7"/>
      <c r="I29" s="7">
        <f t="shared" si="0"/>
        <v>-1056542637</v>
      </c>
      <c r="J29" s="7"/>
      <c r="K29" s="9">
        <f t="shared" si="1"/>
        <v>2.9201380788785557E-3</v>
      </c>
      <c r="L29" s="7"/>
      <c r="M29" s="7">
        <v>0</v>
      </c>
      <c r="N29" s="7"/>
      <c r="O29" s="7">
        <v>-41531730623</v>
      </c>
      <c r="P29" s="7"/>
      <c r="Q29" s="7">
        <v>113918181</v>
      </c>
      <c r="R29" s="7"/>
      <c r="S29" s="7">
        <f t="shared" si="2"/>
        <v>-41417812442</v>
      </c>
      <c r="T29" s="4"/>
      <c r="U29" s="9">
        <f t="shared" si="3"/>
        <v>2.3149449098742687E-2</v>
      </c>
    </row>
    <row r="30" spans="1:21">
      <c r="A30" s="1" t="s">
        <v>174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9">
        <f t="shared" si="1"/>
        <v>0</v>
      </c>
      <c r="L30" s="7"/>
      <c r="M30" s="7">
        <v>0</v>
      </c>
      <c r="N30" s="7"/>
      <c r="O30" s="7">
        <v>0</v>
      </c>
      <c r="P30" s="7"/>
      <c r="Q30" s="7">
        <v>0</v>
      </c>
      <c r="R30" s="7"/>
      <c r="S30" s="7">
        <f t="shared" si="2"/>
        <v>0</v>
      </c>
      <c r="T30" s="4"/>
      <c r="U30" s="9">
        <f t="shared" si="3"/>
        <v>0</v>
      </c>
    </row>
    <row r="31" spans="1:21">
      <c r="A31" s="1" t="s">
        <v>40</v>
      </c>
      <c r="C31" s="7">
        <v>118117529927</v>
      </c>
      <c r="D31" s="7"/>
      <c r="E31" s="7">
        <v>-125160739782</v>
      </c>
      <c r="F31" s="7"/>
      <c r="G31" s="7">
        <v>0</v>
      </c>
      <c r="H31" s="7"/>
      <c r="I31" s="7">
        <f t="shared" si="0"/>
        <v>-7043209855</v>
      </c>
      <c r="J31" s="7"/>
      <c r="K31" s="9">
        <f t="shared" si="1"/>
        <v>1.9466460296876983E-2</v>
      </c>
      <c r="L31" s="7"/>
      <c r="M31" s="7">
        <v>118117529927</v>
      </c>
      <c r="N31" s="7"/>
      <c r="O31" s="7">
        <v>-164815627634</v>
      </c>
      <c r="P31" s="7"/>
      <c r="Q31" s="7">
        <v>0</v>
      </c>
      <c r="R31" s="7"/>
      <c r="S31" s="7">
        <f t="shared" si="2"/>
        <v>-46698097707</v>
      </c>
      <c r="T31" s="4"/>
      <c r="U31" s="9">
        <f t="shared" si="3"/>
        <v>2.6100732321151718E-2</v>
      </c>
    </row>
    <row r="32" spans="1:21">
      <c r="A32" s="1" t="s">
        <v>60</v>
      </c>
      <c r="C32" s="7">
        <v>0</v>
      </c>
      <c r="D32" s="7"/>
      <c r="E32" s="7">
        <v>-19781595000</v>
      </c>
      <c r="F32" s="7"/>
      <c r="G32" s="7">
        <v>0</v>
      </c>
      <c r="H32" s="7"/>
      <c r="I32" s="7">
        <f t="shared" si="0"/>
        <v>-19781595000</v>
      </c>
      <c r="J32" s="7"/>
      <c r="K32" s="9">
        <f t="shared" si="1"/>
        <v>5.4673599339515953E-2</v>
      </c>
      <c r="L32" s="7"/>
      <c r="M32" s="7">
        <v>1500000000</v>
      </c>
      <c r="N32" s="7"/>
      <c r="O32" s="7">
        <v>-49106070000</v>
      </c>
      <c r="P32" s="7"/>
      <c r="Q32" s="7">
        <v>0</v>
      </c>
      <c r="R32" s="7"/>
      <c r="S32" s="7">
        <f t="shared" si="2"/>
        <v>-47606070000</v>
      </c>
      <c r="T32" s="4"/>
      <c r="U32" s="9">
        <f t="shared" si="3"/>
        <v>2.6608220697301628E-2</v>
      </c>
    </row>
    <row r="33" spans="1:21">
      <c r="A33" s="1" t="s">
        <v>62</v>
      </c>
      <c r="C33" s="7">
        <v>0</v>
      </c>
      <c r="D33" s="7"/>
      <c r="E33" s="7">
        <v>-120796996536</v>
      </c>
      <c r="F33" s="7"/>
      <c r="G33" s="7">
        <v>0</v>
      </c>
      <c r="H33" s="7"/>
      <c r="I33" s="7">
        <f t="shared" si="0"/>
        <v>-120796996536</v>
      </c>
      <c r="J33" s="7"/>
      <c r="K33" s="9">
        <f t="shared" si="1"/>
        <v>0.33386623222374939</v>
      </c>
      <c r="L33" s="7"/>
      <c r="M33" s="7">
        <v>145184244411</v>
      </c>
      <c r="N33" s="7"/>
      <c r="O33" s="7">
        <v>-188218575999</v>
      </c>
      <c r="P33" s="7"/>
      <c r="Q33" s="7">
        <v>0</v>
      </c>
      <c r="R33" s="7"/>
      <c r="S33" s="7">
        <f t="shared" si="2"/>
        <v>-43034331588</v>
      </c>
      <c r="T33" s="4"/>
      <c r="U33" s="9">
        <f t="shared" si="3"/>
        <v>2.4052961995274191E-2</v>
      </c>
    </row>
    <row r="34" spans="1:21">
      <c r="A34" s="1" t="s">
        <v>19</v>
      </c>
      <c r="C34" s="7">
        <v>0</v>
      </c>
      <c r="D34" s="7"/>
      <c r="E34" s="7">
        <v>-57699919728</v>
      </c>
      <c r="F34" s="7"/>
      <c r="G34" s="7">
        <v>0</v>
      </c>
      <c r="H34" s="7"/>
      <c r="I34" s="7">
        <f t="shared" si="0"/>
        <v>-57699919728</v>
      </c>
      <c r="J34" s="7"/>
      <c r="K34" s="9">
        <f t="shared" si="1"/>
        <v>0.15947461734662469</v>
      </c>
      <c r="L34" s="7"/>
      <c r="M34" s="7">
        <v>46878232923</v>
      </c>
      <c r="N34" s="7"/>
      <c r="O34" s="7">
        <v>-100896886660</v>
      </c>
      <c r="P34" s="7"/>
      <c r="Q34" s="7">
        <v>0</v>
      </c>
      <c r="R34" s="7"/>
      <c r="S34" s="7">
        <f t="shared" si="2"/>
        <v>-54018653737</v>
      </c>
      <c r="T34" s="4"/>
      <c r="U34" s="9">
        <f t="shared" si="3"/>
        <v>3.0192373796140141E-2</v>
      </c>
    </row>
    <row r="35" spans="1:21">
      <c r="A35" s="1" t="s">
        <v>51</v>
      </c>
      <c r="C35" s="7">
        <v>0</v>
      </c>
      <c r="D35" s="7"/>
      <c r="E35" s="7">
        <v>24254820000</v>
      </c>
      <c r="F35" s="7"/>
      <c r="G35" s="7">
        <v>0</v>
      </c>
      <c r="H35" s="7"/>
      <c r="I35" s="7">
        <f t="shared" si="0"/>
        <v>24254820000</v>
      </c>
      <c r="J35" s="7"/>
      <c r="K35" s="9">
        <f t="shared" si="1"/>
        <v>-6.7036976074582366E-2</v>
      </c>
      <c r="L35" s="7"/>
      <c r="M35" s="7">
        <v>12000000000</v>
      </c>
      <c r="N35" s="7"/>
      <c r="O35" s="7">
        <v>-21471480000</v>
      </c>
      <c r="P35" s="7"/>
      <c r="Q35" s="7">
        <v>0</v>
      </c>
      <c r="R35" s="7"/>
      <c r="S35" s="7">
        <f t="shared" si="2"/>
        <v>-9471480000</v>
      </c>
      <c r="T35" s="4"/>
      <c r="U35" s="9">
        <f t="shared" si="3"/>
        <v>5.2938465655761636E-3</v>
      </c>
    </row>
    <row r="36" spans="1:21">
      <c r="A36" s="1" t="s">
        <v>64</v>
      </c>
      <c r="C36" s="7">
        <v>0</v>
      </c>
      <c r="D36" s="7"/>
      <c r="E36" s="7">
        <v>4279062064</v>
      </c>
      <c r="F36" s="7"/>
      <c r="G36" s="7">
        <v>0</v>
      </c>
      <c r="H36" s="7"/>
      <c r="I36" s="7">
        <f t="shared" si="0"/>
        <v>4279062064</v>
      </c>
      <c r="J36" s="7"/>
      <c r="K36" s="9">
        <f t="shared" si="1"/>
        <v>-1.1826737168365754E-2</v>
      </c>
      <c r="L36" s="7"/>
      <c r="M36" s="7">
        <v>1358271200</v>
      </c>
      <c r="N36" s="7"/>
      <c r="O36" s="7">
        <v>-20996485120</v>
      </c>
      <c r="P36" s="7"/>
      <c r="Q36" s="7">
        <v>0</v>
      </c>
      <c r="R36" s="7"/>
      <c r="S36" s="7">
        <f t="shared" si="2"/>
        <v>-19638213920</v>
      </c>
      <c r="T36" s="4"/>
      <c r="U36" s="9">
        <f t="shared" si="3"/>
        <v>1.0976287899509054E-2</v>
      </c>
    </row>
    <row r="37" spans="1:21">
      <c r="A37" s="1" t="s">
        <v>68</v>
      </c>
      <c r="C37" s="7">
        <v>0</v>
      </c>
      <c r="D37" s="7"/>
      <c r="E37" s="7">
        <v>-2538796318</v>
      </c>
      <c r="F37" s="7"/>
      <c r="G37" s="7">
        <v>0</v>
      </c>
      <c r="H37" s="7"/>
      <c r="I37" s="7">
        <f t="shared" si="0"/>
        <v>-2538796318</v>
      </c>
      <c r="J37" s="7"/>
      <c r="K37" s="9">
        <f t="shared" si="1"/>
        <v>7.0168827485837379E-3</v>
      </c>
      <c r="L37" s="7"/>
      <c r="M37" s="7">
        <v>0</v>
      </c>
      <c r="N37" s="7"/>
      <c r="O37" s="7">
        <v>-2538796318</v>
      </c>
      <c r="P37" s="7"/>
      <c r="Q37" s="7">
        <v>0</v>
      </c>
      <c r="R37" s="7"/>
      <c r="S37" s="7">
        <f t="shared" si="2"/>
        <v>-2538796318</v>
      </c>
      <c r="T37" s="4"/>
      <c r="U37" s="9">
        <f t="shared" si="3"/>
        <v>1.4189966265822985E-3</v>
      </c>
    </row>
    <row r="38" spans="1:21">
      <c r="A38" s="1" t="s">
        <v>70</v>
      </c>
      <c r="C38" s="7">
        <v>0</v>
      </c>
      <c r="D38" s="7"/>
      <c r="E38" s="7">
        <v>-25637788260</v>
      </c>
      <c r="F38" s="7"/>
      <c r="G38" s="7">
        <v>0</v>
      </c>
      <c r="H38" s="7"/>
      <c r="I38" s="7">
        <f t="shared" si="0"/>
        <v>-25637788260</v>
      </c>
      <c r="J38" s="7"/>
      <c r="K38" s="9">
        <f t="shared" si="1"/>
        <v>7.0859309538921694E-2</v>
      </c>
      <c r="L38" s="7"/>
      <c r="M38" s="7">
        <v>0</v>
      </c>
      <c r="N38" s="7"/>
      <c r="O38" s="7">
        <v>-25637788260</v>
      </c>
      <c r="P38" s="7"/>
      <c r="Q38" s="7">
        <v>0</v>
      </c>
      <c r="R38" s="7"/>
      <c r="S38" s="7">
        <f t="shared" si="2"/>
        <v>-25637788260</v>
      </c>
      <c r="T38" s="4"/>
      <c r="U38" s="9">
        <f t="shared" si="3"/>
        <v>1.4329599738284817E-2</v>
      </c>
    </row>
    <row r="39" spans="1:21">
      <c r="A39" s="1" t="s">
        <v>27</v>
      </c>
      <c r="C39" s="7">
        <v>0</v>
      </c>
      <c r="D39" s="7"/>
      <c r="E39" s="7">
        <v>6245232654</v>
      </c>
      <c r="F39" s="7"/>
      <c r="G39" s="7">
        <v>0</v>
      </c>
      <c r="H39" s="7"/>
      <c r="I39" s="7">
        <f t="shared" si="0"/>
        <v>6245232654</v>
      </c>
      <c r="J39" s="7"/>
      <c r="K39" s="9">
        <f t="shared" si="1"/>
        <v>-1.7260961409171396E-2</v>
      </c>
      <c r="L39" s="7"/>
      <c r="M39" s="7">
        <v>0</v>
      </c>
      <c r="N39" s="7"/>
      <c r="O39" s="7">
        <v>-6077441004</v>
      </c>
      <c r="P39" s="7"/>
      <c r="Q39" s="7">
        <v>0</v>
      </c>
      <c r="R39" s="7"/>
      <c r="S39" s="7">
        <f t="shared" si="2"/>
        <v>-6077441004</v>
      </c>
      <c r="T39" s="4"/>
      <c r="U39" s="9">
        <f t="shared" si="3"/>
        <v>3.3968334607175593E-3</v>
      </c>
    </row>
    <row r="40" spans="1:21">
      <c r="A40" s="1" t="s">
        <v>52</v>
      </c>
      <c r="C40" s="7">
        <v>0</v>
      </c>
      <c r="D40" s="7"/>
      <c r="E40" s="7">
        <v>3440495570</v>
      </c>
      <c r="F40" s="7"/>
      <c r="G40" s="7">
        <v>0</v>
      </c>
      <c r="H40" s="7"/>
      <c r="I40" s="7">
        <f t="shared" si="0"/>
        <v>3440495570</v>
      </c>
      <c r="J40" s="7"/>
      <c r="K40" s="9">
        <f t="shared" si="1"/>
        <v>-9.5090550748592097E-3</v>
      </c>
      <c r="L40" s="7"/>
      <c r="M40" s="7">
        <v>0</v>
      </c>
      <c r="N40" s="7"/>
      <c r="O40" s="7">
        <v>18937826331</v>
      </c>
      <c r="P40" s="7"/>
      <c r="Q40" s="7">
        <v>0</v>
      </c>
      <c r="R40" s="7"/>
      <c r="S40" s="7">
        <f t="shared" si="2"/>
        <v>18937826331</v>
      </c>
      <c r="T40" s="4"/>
      <c r="U40" s="9">
        <f t="shared" si="3"/>
        <v>-1.0584823795419742E-2</v>
      </c>
    </row>
    <row r="41" spans="1:21">
      <c r="A41" s="1" t="s">
        <v>21</v>
      </c>
      <c r="C41" s="7">
        <v>0</v>
      </c>
      <c r="D41" s="7"/>
      <c r="E41" s="7">
        <v>-60558640081</v>
      </c>
      <c r="F41" s="7"/>
      <c r="G41" s="7">
        <v>0</v>
      </c>
      <c r="H41" s="7"/>
      <c r="I41" s="7">
        <f t="shared" si="0"/>
        <v>-60558640081</v>
      </c>
      <c r="J41" s="7"/>
      <c r="K41" s="9">
        <f t="shared" si="1"/>
        <v>0.16737572598845268</v>
      </c>
      <c r="L41" s="7"/>
      <c r="M41" s="7">
        <v>0</v>
      </c>
      <c r="N41" s="7"/>
      <c r="O41" s="7">
        <v>-177210542070</v>
      </c>
      <c r="P41" s="7"/>
      <c r="Q41" s="7">
        <v>0</v>
      </c>
      <c r="R41" s="7"/>
      <c r="S41" s="7">
        <f t="shared" si="2"/>
        <v>-177210542070</v>
      </c>
      <c r="T41" s="4"/>
      <c r="U41" s="9">
        <f t="shared" si="3"/>
        <v>9.9047394865550017E-2</v>
      </c>
    </row>
    <row r="42" spans="1:21">
      <c r="A42" s="1" t="s">
        <v>35</v>
      </c>
      <c r="C42" s="7">
        <v>0</v>
      </c>
      <c r="D42" s="7"/>
      <c r="E42" s="7">
        <v>-2131294144</v>
      </c>
      <c r="F42" s="7"/>
      <c r="G42" s="7">
        <v>0</v>
      </c>
      <c r="H42" s="7"/>
      <c r="I42" s="7">
        <f t="shared" si="0"/>
        <v>-2131294144</v>
      </c>
      <c r="J42" s="7"/>
      <c r="K42" s="9">
        <f t="shared" si="1"/>
        <v>5.8906029621834137E-3</v>
      </c>
      <c r="L42" s="7"/>
      <c r="M42" s="7">
        <v>0</v>
      </c>
      <c r="N42" s="7"/>
      <c r="O42" s="7">
        <v>-11082729553</v>
      </c>
      <c r="P42" s="7"/>
      <c r="Q42" s="7">
        <v>0</v>
      </c>
      <c r="R42" s="7"/>
      <c r="S42" s="7">
        <f t="shared" si="2"/>
        <v>-11082729553</v>
      </c>
      <c r="T42" s="4"/>
      <c r="U42" s="9">
        <f t="shared" si="3"/>
        <v>6.1944141550590295E-3</v>
      </c>
    </row>
    <row r="43" spans="1:21">
      <c r="A43" s="1" t="s">
        <v>44</v>
      </c>
      <c r="C43" s="7">
        <v>0</v>
      </c>
      <c r="D43" s="7"/>
      <c r="E43" s="7">
        <v>3536795784</v>
      </c>
      <c r="F43" s="7"/>
      <c r="G43" s="7">
        <v>0</v>
      </c>
      <c r="H43" s="7"/>
      <c r="I43" s="7">
        <f t="shared" si="0"/>
        <v>3536795784</v>
      </c>
      <c r="J43" s="7"/>
      <c r="K43" s="9">
        <f t="shared" si="1"/>
        <v>-9.7752155799421224E-3</v>
      </c>
      <c r="L43" s="7"/>
      <c r="M43" s="7">
        <v>0</v>
      </c>
      <c r="N43" s="7"/>
      <c r="O43" s="7">
        <v>-9072650054</v>
      </c>
      <c r="P43" s="7"/>
      <c r="Q43" s="7">
        <v>0</v>
      </c>
      <c r="R43" s="7"/>
      <c r="S43" s="7">
        <f t="shared" si="2"/>
        <v>-9072650054</v>
      </c>
      <c r="T43" s="4"/>
      <c r="U43" s="9">
        <f t="shared" si="3"/>
        <v>5.0709305545746063E-3</v>
      </c>
    </row>
    <row r="44" spans="1:21">
      <c r="A44" s="1" t="s">
        <v>34</v>
      </c>
      <c r="C44" s="7">
        <v>0</v>
      </c>
      <c r="D44" s="7"/>
      <c r="E44" s="7">
        <v>26346496803</v>
      </c>
      <c r="F44" s="7"/>
      <c r="G44" s="7">
        <v>0</v>
      </c>
      <c r="H44" s="7"/>
      <c r="I44" s="7">
        <f t="shared" si="0"/>
        <v>26346496803</v>
      </c>
      <c r="J44" s="7"/>
      <c r="K44" s="9">
        <f t="shared" si="1"/>
        <v>-7.281808217219389E-2</v>
      </c>
      <c r="L44" s="7"/>
      <c r="M44" s="7">
        <v>0</v>
      </c>
      <c r="N44" s="7"/>
      <c r="O44" s="7">
        <v>-29876971196</v>
      </c>
      <c r="P44" s="7"/>
      <c r="Q44" s="7">
        <v>0</v>
      </c>
      <c r="R44" s="7"/>
      <c r="S44" s="7">
        <f t="shared" si="2"/>
        <v>-29876971196</v>
      </c>
      <c r="T44" s="4"/>
      <c r="U44" s="9">
        <f t="shared" si="3"/>
        <v>1.6698984884702554E-2</v>
      </c>
    </row>
    <row r="45" spans="1:21">
      <c r="A45" s="1" t="s">
        <v>65</v>
      </c>
      <c r="C45" s="7">
        <v>0</v>
      </c>
      <c r="D45" s="7"/>
      <c r="E45" s="7">
        <v>-17972336244</v>
      </c>
      <c r="F45" s="7"/>
      <c r="G45" s="7">
        <v>0</v>
      </c>
      <c r="H45" s="7"/>
      <c r="I45" s="7">
        <f t="shared" si="0"/>
        <v>-17972336244</v>
      </c>
      <c r="J45" s="7"/>
      <c r="K45" s="9">
        <f t="shared" si="1"/>
        <v>4.9673057758968221E-2</v>
      </c>
      <c r="L45" s="7"/>
      <c r="M45" s="7">
        <v>0</v>
      </c>
      <c r="N45" s="7"/>
      <c r="O45" s="7">
        <v>-30875552010</v>
      </c>
      <c r="P45" s="7"/>
      <c r="Q45" s="7">
        <v>0</v>
      </c>
      <c r="R45" s="7"/>
      <c r="S45" s="7">
        <f t="shared" si="2"/>
        <v>-30875552010</v>
      </c>
      <c r="T45" s="4"/>
      <c r="U45" s="9">
        <f t="shared" si="3"/>
        <v>1.725711662468872E-2</v>
      </c>
    </row>
    <row r="46" spans="1:21">
      <c r="A46" s="1" t="s">
        <v>20</v>
      </c>
      <c r="C46" s="7">
        <v>0</v>
      </c>
      <c r="D46" s="7"/>
      <c r="E46" s="7">
        <v>-14006868903</v>
      </c>
      <c r="F46" s="7"/>
      <c r="G46" s="7">
        <v>0</v>
      </c>
      <c r="H46" s="7"/>
      <c r="I46" s="7">
        <f t="shared" si="0"/>
        <v>-14006868903</v>
      </c>
      <c r="J46" s="7"/>
      <c r="K46" s="9">
        <f t="shared" si="1"/>
        <v>3.8713053138725535E-2</v>
      </c>
      <c r="L46" s="7"/>
      <c r="M46" s="7">
        <v>0</v>
      </c>
      <c r="N46" s="7"/>
      <c r="O46" s="7">
        <v>-9619503352</v>
      </c>
      <c r="P46" s="7"/>
      <c r="Q46" s="7">
        <v>0</v>
      </c>
      <c r="R46" s="7"/>
      <c r="S46" s="7">
        <f t="shared" si="2"/>
        <v>-9619503352</v>
      </c>
      <c r="T46" s="4"/>
      <c r="U46" s="9">
        <f t="shared" si="3"/>
        <v>5.3765805114442088E-3</v>
      </c>
    </row>
    <row r="47" spans="1:21">
      <c r="A47" s="1" t="s">
        <v>66</v>
      </c>
      <c r="C47" s="7">
        <v>0</v>
      </c>
      <c r="D47" s="7"/>
      <c r="E47" s="7">
        <v>-37875565260</v>
      </c>
      <c r="F47" s="7"/>
      <c r="G47" s="7">
        <v>0</v>
      </c>
      <c r="H47" s="7"/>
      <c r="I47" s="7">
        <f t="shared" si="0"/>
        <v>-37875565260</v>
      </c>
      <c r="J47" s="7"/>
      <c r="K47" s="9">
        <f t="shared" si="1"/>
        <v>0.10468283673702394</v>
      </c>
      <c r="L47" s="7"/>
      <c r="M47" s="7">
        <v>0</v>
      </c>
      <c r="N47" s="7"/>
      <c r="O47" s="7">
        <v>-127433552084</v>
      </c>
      <c r="P47" s="7"/>
      <c r="Q47" s="7">
        <v>0</v>
      </c>
      <c r="R47" s="7"/>
      <c r="S47" s="7">
        <f t="shared" si="2"/>
        <v>-127433552084</v>
      </c>
      <c r="T47" s="4"/>
      <c r="U47" s="9">
        <f t="shared" si="3"/>
        <v>7.1225792805248447E-2</v>
      </c>
    </row>
    <row r="48" spans="1:21">
      <c r="A48" s="1" t="s">
        <v>50</v>
      </c>
      <c r="C48" s="7">
        <v>0</v>
      </c>
      <c r="D48" s="7"/>
      <c r="E48" s="7">
        <v>-1909265372</v>
      </c>
      <c r="F48" s="7"/>
      <c r="G48" s="7">
        <v>0</v>
      </c>
      <c r="H48" s="7"/>
      <c r="I48" s="7">
        <f t="shared" si="0"/>
        <v>-1909265372</v>
      </c>
      <c r="J48" s="7"/>
      <c r="K48" s="9">
        <f t="shared" si="1"/>
        <v>5.2769460693912638E-3</v>
      </c>
      <c r="L48" s="7"/>
      <c r="M48" s="7">
        <v>0</v>
      </c>
      <c r="N48" s="7"/>
      <c r="O48" s="7">
        <v>-2064466702</v>
      </c>
      <c r="P48" s="7"/>
      <c r="Q48" s="7">
        <v>0</v>
      </c>
      <c r="R48" s="7"/>
      <c r="S48" s="7">
        <f t="shared" si="2"/>
        <v>-2064466702</v>
      </c>
      <c r="T48" s="4"/>
      <c r="U48" s="9">
        <f t="shared" si="3"/>
        <v>1.153881965662077E-3</v>
      </c>
    </row>
    <row r="49" spans="1:21">
      <c r="A49" s="1" t="s">
        <v>49</v>
      </c>
      <c r="C49" s="7">
        <v>0</v>
      </c>
      <c r="D49" s="7"/>
      <c r="E49" s="7">
        <v>-215162122</v>
      </c>
      <c r="F49" s="7"/>
      <c r="G49" s="7">
        <v>0</v>
      </c>
      <c r="H49" s="7"/>
      <c r="I49" s="7">
        <f t="shared" si="0"/>
        <v>-215162122</v>
      </c>
      <c r="J49" s="7"/>
      <c r="K49" s="9">
        <f t="shared" si="1"/>
        <v>5.9467841957476378E-4</v>
      </c>
      <c r="L49" s="7"/>
      <c r="M49" s="7">
        <v>0</v>
      </c>
      <c r="N49" s="7"/>
      <c r="O49" s="7">
        <v>-973559477</v>
      </c>
      <c r="P49" s="7"/>
      <c r="Q49" s="7">
        <v>0</v>
      </c>
      <c r="R49" s="7"/>
      <c r="S49" s="7">
        <f t="shared" si="2"/>
        <v>-973559477</v>
      </c>
      <c r="T49" s="4"/>
      <c r="U49" s="9">
        <f t="shared" si="3"/>
        <v>5.4414669024276834E-4</v>
      </c>
    </row>
    <row r="50" spans="1:21">
      <c r="A50" s="1" t="s">
        <v>37</v>
      </c>
      <c r="C50" s="7">
        <v>0</v>
      </c>
      <c r="D50" s="7"/>
      <c r="E50" s="7">
        <v>178114077</v>
      </c>
      <c r="F50" s="7"/>
      <c r="G50" s="7">
        <v>0</v>
      </c>
      <c r="H50" s="7"/>
      <c r="I50" s="7">
        <f t="shared" si="0"/>
        <v>178114077</v>
      </c>
      <c r="J50" s="7"/>
      <c r="K50" s="9">
        <f t="shared" si="1"/>
        <v>-4.9228273466450471E-4</v>
      </c>
      <c r="L50" s="7"/>
      <c r="M50" s="7">
        <v>0</v>
      </c>
      <c r="N50" s="7"/>
      <c r="O50" s="7">
        <v>-4880325731</v>
      </c>
      <c r="P50" s="7"/>
      <c r="Q50" s="7">
        <v>0</v>
      </c>
      <c r="R50" s="7"/>
      <c r="S50" s="7">
        <f t="shared" si="2"/>
        <v>-4880325731</v>
      </c>
      <c r="T50" s="4"/>
      <c r="U50" s="9">
        <f t="shared" si="3"/>
        <v>2.7277358564814927E-3</v>
      </c>
    </row>
    <row r="51" spans="1:21">
      <c r="A51" s="1" t="s">
        <v>33</v>
      </c>
      <c r="C51" s="7">
        <v>0</v>
      </c>
      <c r="D51" s="7"/>
      <c r="E51" s="7">
        <v>-591161534</v>
      </c>
      <c r="F51" s="7"/>
      <c r="G51" s="7">
        <v>0</v>
      </c>
      <c r="H51" s="7"/>
      <c r="I51" s="7">
        <f t="shared" si="0"/>
        <v>-591161534</v>
      </c>
      <c r="J51" s="7"/>
      <c r="K51" s="9">
        <f t="shared" si="1"/>
        <v>1.6338889182014715E-3</v>
      </c>
      <c r="L51" s="7"/>
      <c r="M51" s="7">
        <v>0</v>
      </c>
      <c r="N51" s="7"/>
      <c r="O51" s="7">
        <v>-39654493492</v>
      </c>
      <c r="P51" s="7"/>
      <c r="Q51" s="7">
        <v>0</v>
      </c>
      <c r="R51" s="7"/>
      <c r="S51" s="7">
        <f t="shared" si="2"/>
        <v>-39654493492</v>
      </c>
      <c r="T51" s="4"/>
      <c r="U51" s="9">
        <f t="shared" si="3"/>
        <v>2.2163886127858214E-2</v>
      </c>
    </row>
    <row r="52" spans="1:21">
      <c r="A52" s="1" t="s">
        <v>69</v>
      </c>
      <c r="C52" s="7">
        <v>0</v>
      </c>
      <c r="D52" s="7"/>
      <c r="E52" s="7">
        <v>-437271249</v>
      </c>
      <c r="F52" s="7"/>
      <c r="G52" s="7">
        <v>0</v>
      </c>
      <c r="H52" s="7"/>
      <c r="I52" s="7">
        <f t="shared" si="0"/>
        <v>-437271249</v>
      </c>
      <c r="J52" s="7"/>
      <c r="K52" s="9">
        <f t="shared" si="1"/>
        <v>1.2085574025004413E-3</v>
      </c>
      <c r="L52" s="7"/>
      <c r="M52" s="7">
        <v>0</v>
      </c>
      <c r="N52" s="7"/>
      <c r="O52" s="7">
        <v>-437271249</v>
      </c>
      <c r="P52" s="7"/>
      <c r="Q52" s="7">
        <v>0</v>
      </c>
      <c r="R52" s="7"/>
      <c r="S52" s="7">
        <f t="shared" si="2"/>
        <v>-437271249</v>
      </c>
      <c r="T52" s="4"/>
      <c r="U52" s="9">
        <f t="shared" si="3"/>
        <v>2.4440181468406727E-4</v>
      </c>
    </row>
    <row r="53" spans="1:21">
      <c r="A53" s="1" t="s">
        <v>45</v>
      </c>
      <c r="C53" s="7">
        <v>0</v>
      </c>
      <c r="D53" s="7"/>
      <c r="E53" s="7">
        <v>-201699503</v>
      </c>
      <c r="F53" s="7"/>
      <c r="G53" s="7">
        <v>0</v>
      </c>
      <c r="H53" s="7"/>
      <c r="I53" s="7">
        <f t="shared" si="0"/>
        <v>-201699503</v>
      </c>
      <c r="J53" s="7"/>
      <c r="K53" s="9">
        <f t="shared" si="1"/>
        <v>5.5746959807849146E-4</v>
      </c>
      <c r="L53" s="7"/>
      <c r="M53" s="7">
        <v>0</v>
      </c>
      <c r="N53" s="7"/>
      <c r="O53" s="7">
        <v>-8421962811</v>
      </c>
      <c r="P53" s="7"/>
      <c r="Q53" s="7">
        <v>0</v>
      </c>
      <c r="R53" s="7"/>
      <c r="S53" s="7">
        <f t="shared" si="2"/>
        <v>-8421962811</v>
      </c>
      <c r="T53" s="4"/>
      <c r="U53" s="9">
        <f t="shared" si="3"/>
        <v>4.7072452143089062E-3</v>
      </c>
    </row>
    <row r="54" spans="1:21">
      <c r="A54" s="1" t="s">
        <v>36</v>
      </c>
      <c r="C54" s="7">
        <v>0</v>
      </c>
      <c r="D54" s="7"/>
      <c r="E54" s="7">
        <v>-3081555000</v>
      </c>
      <c r="F54" s="7"/>
      <c r="G54" s="7">
        <v>0</v>
      </c>
      <c r="H54" s="7"/>
      <c r="I54" s="7">
        <f t="shared" si="0"/>
        <v>-3081555000</v>
      </c>
      <c r="J54" s="7"/>
      <c r="K54" s="9">
        <f t="shared" si="1"/>
        <v>8.5169928619346462E-3</v>
      </c>
      <c r="L54" s="7"/>
      <c r="M54" s="7">
        <v>0</v>
      </c>
      <c r="N54" s="7"/>
      <c r="O54" s="7">
        <v>-10179072000</v>
      </c>
      <c r="P54" s="7"/>
      <c r="Q54" s="7">
        <v>0</v>
      </c>
      <c r="R54" s="7"/>
      <c r="S54" s="7">
        <f t="shared" si="2"/>
        <v>-10179072000</v>
      </c>
      <c r="T54" s="4"/>
      <c r="U54" s="9">
        <f t="shared" si="3"/>
        <v>5.6893373947843936E-3</v>
      </c>
    </row>
    <row r="55" spans="1:21">
      <c r="A55" s="1" t="s">
        <v>54</v>
      </c>
      <c r="C55" s="7">
        <v>0</v>
      </c>
      <c r="D55" s="7"/>
      <c r="E55" s="7">
        <v>-28512380345</v>
      </c>
      <c r="F55" s="7"/>
      <c r="G55" s="7">
        <v>0</v>
      </c>
      <c r="H55" s="7"/>
      <c r="I55" s="7">
        <f t="shared" si="0"/>
        <v>-28512380345</v>
      </c>
      <c r="J55" s="7"/>
      <c r="K55" s="9">
        <f t="shared" si="1"/>
        <v>7.8804285458195844E-2</v>
      </c>
      <c r="L55" s="7"/>
      <c r="M55" s="7">
        <v>0</v>
      </c>
      <c r="N55" s="7"/>
      <c r="O55" s="7">
        <v>-26609989234</v>
      </c>
      <c r="P55" s="7"/>
      <c r="Q55" s="7">
        <v>0</v>
      </c>
      <c r="R55" s="7"/>
      <c r="S55" s="7">
        <f t="shared" si="2"/>
        <v>-26609989234</v>
      </c>
      <c r="T55" s="4"/>
      <c r="U55" s="9">
        <f t="shared" si="3"/>
        <v>1.487298712729474E-2</v>
      </c>
    </row>
    <row r="56" spans="1:21">
      <c r="A56" s="1" t="s">
        <v>32</v>
      </c>
      <c r="C56" s="7">
        <v>0</v>
      </c>
      <c r="D56" s="7"/>
      <c r="E56" s="7">
        <v>6236282911</v>
      </c>
      <c r="F56" s="7"/>
      <c r="G56" s="7">
        <v>0</v>
      </c>
      <c r="H56" s="7"/>
      <c r="I56" s="7">
        <f t="shared" si="0"/>
        <v>6236282911</v>
      </c>
      <c r="J56" s="7"/>
      <c r="K56" s="9">
        <f t="shared" si="1"/>
        <v>-1.7236225554303593E-2</v>
      </c>
      <c r="L56" s="7"/>
      <c r="M56" s="7">
        <v>0</v>
      </c>
      <c r="N56" s="7"/>
      <c r="O56" s="7">
        <v>-25580038900</v>
      </c>
      <c r="P56" s="7"/>
      <c r="Q56" s="7">
        <v>0</v>
      </c>
      <c r="R56" s="7"/>
      <c r="S56" s="7">
        <f t="shared" si="2"/>
        <v>-25580038900</v>
      </c>
      <c r="T56" s="4"/>
      <c r="U56" s="9">
        <f t="shared" si="3"/>
        <v>1.4297322179645595E-2</v>
      </c>
    </row>
    <row r="57" spans="1:21">
      <c r="A57" s="1" t="s">
        <v>41</v>
      </c>
      <c r="C57" s="7">
        <v>0</v>
      </c>
      <c r="D57" s="7"/>
      <c r="E57" s="7">
        <v>-27603989571</v>
      </c>
      <c r="F57" s="7"/>
      <c r="G57" s="7">
        <v>0</v>
      </c>
      <c r="H57" s="7"/>
      <c r="I57" s="7">
        <f t="shared" si="0"/>
        <v>-27603989571</v>
      </c>
      <c r="J57" s="7"/>
      <c r="K57" s="9">
        <f t="shared" si="1"/>
        <v>7.6293618688332801E-2</v>
      </c>
      <c r="L57" s="7"/>
      <c r="M57" s="7">
        <v>0</v>
      </c>
      <c r="N57" s="7"/>
      <c r="O57" s="7">
        <v>-51866242530</v>
      </c>
      <c r="P57" s="7"/>
      <c r="Q57" s="7">
        <v>0</v>
      </c>
      <c r="R57" s="7"/>
      <c r="S57" s="7">
        <f t="shared" si="2"/>
        <v>-51866242530</v>
      </c>
      <c r="T57" s="4"/>
      <c r="U57" s="9">
        <f t="shared" si="3"/>
        <v>2.8989337451673956E-2</v>
      </c>
    </row>
    <row r="58" spans="1:21">
      <c r="A58" s="1" t="s">
        <v>39</v>
      </c>
      <c r="C58" s="7">
        <v>0</v>
      </c>
      <c r="D58" s="7"/>
      <c r="E58" s="7">
        <v>-9815810485</v>
      </c>
      <c r="F58" s="7"/>
      <c r="G58" s="7">
        <v>0</v>
      </c>
      <c r="H58" s="7"/>
      <c r="I58" s="7">
        <f t="shared" si="0"/>
        <v>-9815810485</v>
      </c>
      <c r="J58" s="7"/>
      <c r="K58" s="9">
        <f t="shared" si="1"/>
        <v>2.7129545906157199E-2</v>
      </c>
      <c r="L58" s="7"/>
      <c r="M58" s="7">
        <v>0</v>
      </c>
      <c r="N58" s="7"/>
      <c r="O58" s="7">
        <v>-103635435576</v>
      </c>
      <c r="P58" s="7"/>
      <c r="Q58" s="7">
        <v>0</v>
      </c>
      <c r="R58" s="7"/>
      <c r="S58" s="7">
        <f t="shared" si="2"/>
        <v>-103635435576</v>
      </c>
      <c r="T58" s="4"/>
      <c r="U58" s="9">
        <f t="shared" si="3"/>
        <v>5.7924431524534428E-2</v>
      </c>
    </row>
    <row r="59" spans="1:21">
      <c r="A59" s="1" t="s">
        <v>42</v>
      </c>
      <c r="C59" s="7">
        <v>0</v>
      </c>
      <c r="D59" s="7"/>
      <c r="E59" s="7">
        <v>71849256643</v>
      </c>
      <c r="F59" s="7"/>
      <c r="G59" s="7">
        <v>0</v>
      </c>
      <c r="H59" s="7"/>
      <c r="I59" s="7">
        <f t="shared" si="0"/>
        <v>71849256643</v>
      </c>
      <c r="J59" s="7"/>
      <c r="K59" s="9">
        <f t="shared" si="1"/>
        <v>-0.19858143241439513</v>
      </c>
      <c r="L59" s="7"/>
      <c r="M59" s="7">
        <v>0</v>
      </c>
      <c r="N59" s="7"/>
      <c r="O59" s="7">
        <v>-33491752297</v>
      </c>
      <c r="P59" s="7"/>
      <c r="Q59" s="7">
        <v>0</v>
      </c>
      <c r="R59" s="7"/>
      <c r="S59" s="7">
        <f t="shared" si="2"/>
        <v>-33491752297</v>
      </c>
      <c r="T59" s="4"/>
      <c r="U59" s="9">
        <f t="shared" si="3"/>
        <v>1.8719376261429155E-2</v>
      </c>
    </row>
    <row r="60" spans="1:21">
      <c r="A60" s="1" t="s">
        <v>43</v>
      </c>
      <c r="C60" s="7">
        <v>0</v>
      </c>
      <c r="D60" s="7"/>
      <c r="E60" s="7">
        <v>-3097018381</v>
      </c>
      <c r="F60" s="7"/>
      <c r="G60" s="7">
        <v>0</v>
      </c>
      <c r="H60" s="7"/>
      <c r="I60" s="7">
        <f t="shared" si="0"/>
        <v>-3097018381</v>
      </c>
      <c r="J60" s="7"/>
      <c r="K60" s="9">
        <f t="shared" si="1"/>
        <v>8.5597315135564327E-3</v>
      </c>
      <c r="L60" s="7"/>
      <c r="M60" s="7">
        <v>0</v>
      </c>
      <c r="N60" s="7"/>
      <c r="O60" s="7">
        <v>-41146101362</v>
      </c>
      <c r="P60" s="7"/>
      <c r="Q60" s="7">
        <v>0</v>
      </c>
      <c r="R60" s="7"/>
      <c r="S60" s="7">
        <f t="shared" si="2"/>
        <v>-41146101362</v>
      </c>
      <c r="T60" s="4"/>
      <c r="U60" s="9">
        <f t="shared" si="3"/>
        <v>2.2997582994639949E-2</v>
      </c>
    </row>
    <row r="61" spans="1:21">
      <c r="A61" s="1" t="s">
        <v>53</v>
      </c>
      <c r="C61" s="7">
        <v>0</v>
      </c>
      <c r="D61" s="7"/>
      <c r="E61" s="7">
        <v>-3095787861</v>
      </c>
      <c r="F61" s="7"/>
      <c r="G61" s="7">
        <v>0</v>
      </c>
      <c r="H61" s="7"/>
      <c r="I61" s="7">
        <f t="shared" si="0"/>
        <v>-3095787861</v>
      </c>
      <c r="J61" s="7"/>
      <c r="K61" s="9">
        <f t="shared" si="1"/>
        <v>8.5563305260496492E-3</v>
      </c>
      <c r="L61" s="7"/>
      <c r="M61" s="7">
        <v>0</v>
      </c>
      <c r="N61" s="7"/>
      <c r="O61" s="7">
        <v>-14175211057</v>
      </c>
      <c r="P61" s="7"/>
      <c r="Q61" s="7">
        <v>0</v>
      </c>
      <c r="R61" s="7"/>
      <c r="S61" s="7">
        <f t="shared" si="2"/>
        <v>-14175211057</v>
      </c>
      <c r="T61" s="4"/>
      <c r="U61" s="9">
        <f t="shared" si="3"/>
        <v>7.9228792512275499E-3</v>
      </c>
    </row>
    <row r="62" spans="1:21">
      <c r="A62" s="1" t="s">
        <v>61</v>
      </c>
      <c r="C62" s="7">
        <v>0</v>
      </c>
      <c r="D62" s="7"/>
      <c r="E62" s="7">
        <v>-6520121744</v>
      </c>
      <c r="F62" s="7"/>
      <c r="G62" s="7">
        <v>0</v>
      </c>
      <c r="H62" s="7"/>
      <c r="I62" s="7">
        <f t="shared" si="0"/>
        <v>-6520121744</v>
      </c>
      <c r="J62" s="7"/>
      <c r="K62" s="9">
        <f t="shared" si="1"/>
        <v>1.8020716927847426E-2</v>
      </c>
      <c r="L62" s="7"/>
      <c r="M62" s="7">
        <v>0</v>
      </c>
      <c r="N62" s="7"/>
      <c r="O62" s="7">
        <v>80274060658</v>
      </c>
      <c r="P62" s="7"/>
      <c r="Q62" s="7">
        <v>0</v>
      </c>
      <c r="R62" s="7"/>
      <c r="S62" s="7">
        <f t="shared" si="2"/>
        <v>80274060658</v>
      </c>
      <c r="T62" s="4"/>
      <c r="U62" s="9">
        <f t="shared" si="3"/>
        <v>-4.48671760188699E-2</v>
      </c>
    </row>
    <row r="63" spans="1:21">
      <c r="A63" s="1" t="s">
        <v>25</v>
      </c>
      <c r="C63" s="7">
        <v>0</v>
      </c>
      <c r="D63" s="7"/>
      <c r="E63" s="7">
        <v>129895485680</v>
      </c>
      <c r="F63" s="7"/>
      <c r="G63" s="7">
        <v>0</v>
      </c>
      <c r="H63" s="7"/>
      <c r="I63" s="7">
        <f t="shared" si="0"/>
        <v>129895485680</v>
      </c>
      <c r="J63" s="7"/>
      <c r="K63" s="9">
        <f t="shared" si="1"/>
        <v>-0.35901320091125877</v>
      </c>
      <c r="L63" s="7"/>
      <c r="M63" s="7">
        <v>0</v>
      </c>
      <c r="N63" s="7"/>
      <c r="O63" s="7">
        <v>64024315203</v>
      </c>
      <c r="P63" s="7"/>
      <c r="Q63" s="7">
        <v>0</v>
      </c>
      <c r="R63" s="7"/>
      <c r="S63" s="7">
        <f t="shared" si="2"/>
        <v>64024315203</v>
      </c>
      <c r="T63" s="4"/>
      <c r="U63" s="9">
        <f t="shared" si="3"/>
        <v>-3.5784787715411666E-2</v>
      </c>
    </row>
    <row r="64" spans="1:21">
      <c r="A64" s="1" t="s">
        <v>63</v>
      </c>
      <c r="C64" s="7">
        <v>0</v>
      </c>
      <c r="D64" s="7"/>
      <c r="E64" s="7">
        <v>-26122140491</v>
      </c>
      <c r="F64" s="7"/>
      <c r="G64" s="7">
        <v>0</v>
      </c>
      <c r="H64" s="7"/>
      <c r="I64" s="7">
        <f t="shared" si="0"/>
        <v>-26122140491</v>
      </c>
      <c r="J64" s="7"/>
      <c r="K64" s="9">
        <f t="shared" si="1"/>
        <v>7.2197992279969356E-2</v>
      </c>
      <c r="L64" s="7"/>
      <c r="M64" s="7">
        <v>0</v>
      </c>
      <c r="N64" s="7"/>
      <c r="O64" s="7">
        <v>-105215860541</v>
      </c>
      <c r="P64" s="7"/>
      <c r="Q64" s="7">
        <v>0</v>
      </c>
      <c r="R64" s="7"/>
      <c r="S64" s="7">
        <f t="shared" si="2"/>
        <v>-105215860541</v>
      </c>
      <c r="T64" s="4"/>
      <c r="U64" s="9">
        <f t="shared" si="3"/>
        <v>5.8807770482449777E-2</v>
      </c>
    </row>
    <row r="65" spans="1:21">
      <c r="A65" s="1" t="s">
        <v>22</v>
      </c>
      <c r="C65" s="7">
        <v>0</v>
      </c>
      <c r="D65" s="7"/>
      <c r="E65" s="7">
        <v>-31432724163</v>
      </c>
      <c r="F65" s="7"/>
      <c r="G65" s="7">
        <v>0</v>
      </c>
      <c r="H65" s="7"/>
      <c r="I65" s="7">
        <f t="shared" si="0"/>
        <v>-31432724163</v>
      </c>
      <c r="J65" s="7"/>
      <c r="K65" s="9">
        <f t="shared" si="1"/>
        <v>8.6875712855175924E-2</v>
      </c>
      <c r="L65" s="7"/>
      <c r="M65" s="7">
        <v>0</v>
      </c>
      <c r="N65" s="7"/>
      <c r="O65" s="7">
        <v>-80095514722</v>
      </c>
      <c r="P65" s="7"/>
      <c r="Q65" s="7">
        <v>0</v>
      </c>
      <c r="R65" s="7"/>
      <c r="S65" s="7">
        <f t="shared" si="2"/>
        <v>-80095514722</v>
      </c>
      <c r="T65" s="4"/>
      <c r="U65" s="9">
        <f t="shared" si="3"/>
        <v>4.4767382239007496E-2</v>
      </c>
    </row>
    <row r="66" spans="1:21">
      <c r="A66" s="1" t="s">
        <v>56</v>
      </c>
      <c r="C66" s="7">
        <v>0</v>
      </c>
      <c r="D66" s="7"/>
      <c r="E66" s="7">
        <v>554310675</v>
      </c>
      <c r="F66" s="7"/>
      <c r="G66" s="7">
        <v>0</v>
      </c>
      <c r="H66" s="7"/>
      <c r="I66" s="7">
        <f t="shared" si="0"/>
        <v>554310675</v>
      </c>
      <c r="J66" s="7"/>
      <c r="K66" s="9">
        <f t="shared" si="1"/>
        <v>-1.5320382281897209E-3</v>
      </c>
      <c r="L66" s="7"/>
      <c r="M66" s="7">
        <v>0</v>
      </c>
      <c r="N66" s="7"/>
      <c r="O66" s="7">
        <v>-1966326283</v>
      </c>
      <c r="P66" s="7"/>
      <c r="Q66" s="7">
        <v>0</v>
      </c>
      <c r="R66" s="7"/>
      <c r="S66" s="7">
        <f t="shared" si="2"/>
        <v>-1966326283</v>
      </c>
      <c r="T66" s="4"/>
      <c r="U66" s="9">
        <f t="shared" si="3"/>
        <v>1.0990288360490327E-3</v>
      </c>
    </row>
    <row r="67" spans="1:21">
      <c r="A67" s="1" t="s">
        <v>16</v>
      </c>
      <c r="C67" s="7">
        <v>0</v>
      </c>
      <c r="D67" s="7"/>
      <c r="E67" s="7">
        <v>-103382968841</v>
      </c>
      <c r="F67" s="7"/>
      <c r="G67" s="7">
        <v>0</v>
      </c>
      <c r="H67" s="7"/>
      <c r="I67" s="7">
        <f t="shared" si="0"/>
        <v>-103382968841</v>
      </c>
      <c r="J67" s="7"/>
      <c r="K67" s="9">
        <f t="shared" si="1"/>
        <v>0.2857362622651255</v>
      </c>
      <c r="L67" s="7"/>
      <c r="M67" s="7">
        <v>0</v>
      </c>
      <c r="N67" s="7"/>
      <c r="O67" s="7">
        <v>-231156135812</v>
      </c>
      <c r="P67" s="7"/>
      <c r="Q67" s="7">
        <v>0</v>
      </c>
      <c r="R67" s="7"/>
      <c r="S67" s="7">
        <f t="shared" si="2"/>
        <v>-231156135812</v>
      </c>
      <c r="T67" s="4"/>
      <c r="U67" s="9">
        <f t="shared" si="3"/>
        <v>0.12919893360701953</v>
      </c>
    </row>
    <row r="68" spans="1:21">
      <c r="A68" s="1" t="s">
        <v>48</v>
      </c>
      <c r="C68" s="7">
        <v>0</v>
      </c>
      <c r="D68" s="7"/>
      <c r="E68" s="7">
        <v>-1487468983</v>
      </c>
      <c r="F68" s="7"/>
      <c r="G68" s="7">
        <v>0</v>
      </c>
      <c r="H68" s="7"/>
      <c r="I68" s="7">
        <f t="shared" si="0"/>
        <v>-1487468983</v>
      </c>
      <c r="J68" s="7"/>
      <c r="K68" s="9">
        <f t="shared" si="1"/>
        <v>4.1111590448848672E-3</v>
      </c>
      <c r="L68" s="7"/>
      <c r="M68" s="7">
        <v>0</v>
      </c>
      <c r="N68" s="7"/>
      <c r="O68" s="7">
        <v>-3310995775</v>
      </c>
      <c r="P68" s="7"/>
      <c r="Q68" s="7">
        <v>0</v>
      </c>
      <c r="R68" s="7"/>
      <c r="S68" s="7">
        <f t="shared" si="2"/>
        <v>-3310995775</v>
      </c>
      <c r="T68" s="4"/>
      <c r="U68" s="9">
        <f t="shared" si="3"/>
        <v>1.8505981760106062E-3</v>
      </c>
    </row>
    <row r="69" spans="1:21">
      <c r="A69" s="1" t="s">
        <v>67</v>
      </c>
      <c r="C69" s="7">
        <v>0</v>
      </c>
      <c r="D69" s="7"/>
      <c r="E69" s="7">
        <v>80139397</v>
      </c>
      <c r="F69" s="7"/>
      <c r="G69" s="7">
        <v>0</v>
      </c>
      <c r="H69" s="7"/>
      <c r="I69" s="7">
        <f t="shared" si="0"/>
        <v>80139397</v>
      </c>
      <c r="J69" s="7"/>
      <c r="K69" s="9">
        <f t="shared" si="1"/>
        <v>-2.2149423658144888E-4</v>
      </c>
      <c r="L69" s="7"/>
      <c r="M69" s="7">
        <v>0</v>
      </c>
      <c r="N69" s="7"/>
      <c r="O69" s="7">
        <v>88040464</v>
      </c>
      <c r="P69" s="7"/>
      <c r="Q69" s="7">
        <v>0</v>
      </c>
      <c r="R69" s="7"/>
      <c r="S69" s="7">
        <f t="shared" si="2"/>
        <v>88040464</v>
      </c>
      <c r="T69" s="4"/>
      <c r="U69" s="9">
        <f t="shared" si="3"/>
        <v>-4.9208012684198439E-5</v>
      </c>
    </row>
    <row r="70" spans="1:21">
      <c r="A70" s="1" t="s">
        <v>58</v>
      </c>
      <c r="C70" s="7">
        <v>0</v>
      </c>
      <c r="D70" s="7"/>
      <c r="E70" s="7">
        <v>-46104978853</v>
      </c>
      <c r="F70" s="7"/>
      <c r="G70" s="7">
        <v>0</v>
      </c>
      <c r="H70" s="7"/>
      <c r="I70" s="7">
        <f t="shared" si="0"/>
        <v>-46104978853</v>
      </c>
      <c r="J70" s="7"/>
      <c r="K70" s="9">
        <f t="shared" si="1"/>
        <v>0.12742780050677296</v>
      </c>
      <c r="L70" s="7"/>
      <c r="M70" s="7">
        <v>0</v>
      </c>
      <c r="N70" s="7"/>
      <c r="O70" s="7">
        <v>-131998293979</v>
      </c>
      <c r="P70" s="7"/>
      <c r="Q70" s="7">
        <v>0</v>
      </c>
      <c r="R70" s="7"/>
      <c r="S70" s="7">
        <f t="shared" si="2"/>
        <v>-131998293979</v>
      </c>
      <c r="T70" s="4"/>
      <c r="U70" s="9">
        <f t="shared" si="3"/>
        <v>7.3777140979302269E-2</v>
      </c>
    </row>
    <row r="71" spans="1:21">
      <c r="A71" s="1" t="s">
        <v>15</v>
      </c>
      <c r="C71" s="7">
        <v>0</v>
      </c>
      <c r="D71" s="7"/>
      <c r="E71" s="7">
        <v>53767044703</v>
      </c>
      <c r="F71" s="7"/>
      <c r="G71" s="7">
        <v>0</v>
      </c>
      <c r="H71" s="7"/>
      <c r="I71" s="7">
        <f t="shared" si="0"/>
        <v>53767044703</v>
      </c>
      <c r="J71" s="7"/>
      <c r="K71" s="9">
        <f t="shared" si="1"/>
        <v>-0.14860469339108728</v>
      </c>
      <c r="L71" s="7"/>
      <c r="M71" s="7">
        <v>0</v>
      </c>
      <c r="N71" s="7"/>
      <c r="O71" s="7">
        <v>-62226393068</v>
      </c>
      <c r="P71" s="7"/>
      <c r="Q71" s="7">
        <v>0</v>
      </c>
      <c r="R71" s="7"/>
      <c r="S71" s="7">
        <f t="shared" si="2"/>
        <v>-62226393068</v>
      </c>
      <c r="T71" s="4"/>
      <c r="U71" s="9">
        <f t="shared" si="3"/>
        <v>3.4779884160788407E-2</v>
      </c>
    </row>
    <row r="72" spans="1:21">
      <c r="A72" s="1" t="s">
        <v>47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9">
        <f t="shared" si="1"/>
        <v>0</v>
      </c>
      <c r="L72" s="7"/>
      <c r="M72" s="7">
        <v>0</v>
      </c>
      <c r="N72" s="7"/>
      <c r="O72" s="7">
        <v>-28080388845</v>
      </c>
      <c r="P72" s="7"/>
      <c r="Q72" s="7">
        <v>0</v>
      </c>
      <c r="R72" s="7"/>
      <c r="S72" s="7">
        <f t="shared" si="2"/>
        <v>-28080388845</v>
      </c>
      <c r="T72" s="4"/>
      <c r="U72" s="9">
        <f t="shared" si="3"/>
        <v>1.5694830168795845E-2</v>
      </c>
    </row>
    <row r="73" spans="1:21" ht="24.75" thickBot="1">
      <c r="C73" s="14">
        <f>SUM(C8:C72)</f>
        <v>118117529927</v>
      </c>
      <c r="D73" s="4"/>
      <c r="E73" s="14">
        <f>SUM(E8:E72)</f>
        <v>-452490774320</v>
      </c>
      <c r="F73" s="4"/>
      <c r="G73" s="14">
        <f>SUM(G8:G72)</f>
        <v>-27439316678</v>
      </c>
      <c r="H73" s="4"/>
      <c r="I73" s="14">
        <f>SUM(I8:I72)</f>
        <v>-361812561071</v>
      </c>
      <c r="J73" s="4"/>
      <c r="K73" s="10">
        <f>SUM(K8:K72)</f>
        <v>0.99999999999999967</v>
      </c>
      <c r="L73" s="4"/>
      <c r="M73" s="14">
        <f>SUM(M8:M72)</f>
        <v>325038278461</v>
      </c>
      <c r="N73" s="4"/>
      <c r="O73" s="14">
        <f>SUM(O8:O72)</f>
        <v>-1899041209750</v>
      </c>
      <c r="P73" s="4"/>
      <c r="Q73" s="14">
        <f>SUM(Q8:Q72)</f>
        <v>-215146014128</v>
      </c>
      <c r="R73" s="4"/>
      <c r="S73" s="14">
        <f>SUM(S8:S72)</f>
        <v>-1789148945417</v>
      </c>
      <c r="T73" s="4"/>
      <c r="U73" s="10">
        <f>SUM(U8:U72)</f>
        <v>0.99999999999999989</v>
      </c>
    </row>
    <row r="74" spans="1:21" ht="24.75" thickTop="1">
      <c r="C74" s="8"/>
      <c r="E74" s="8"/>
      <c r="G74" s="8"/>
      <c r="M74" s="8"/>
      <c r="O74" s="8"/>
      <c r="Q74" s="8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6" workbookViewId="0">
      <selection activeCell="I51" sqref="I51"/>
    </sheetView>
  </sheetViews>
  <sheetFormatPr defaultRowHeight="2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142</v>
      </c>
      <c r="C6" s="20" t="s">
        <v>140</v>
      </c>
      <c r="D6" s="20" t="s">
        <v>140</v>
      </c>
      <c r="E6" s="20" t="s">
        <v>140</v>
      </c>
      <c r="F6" s="20" t="s">
        <v>140</v>
      </c>
      <c r="G6" s="20" t="s">
        <v>140</v>
      </c>
      <c r="H6" s="20" t="s">
        <v>140</v>
      </c>
      <c r="I6" s="20" t="s">
        <v>140</v>
      </c>
      <c r="K6" s="20" t="s">
        <v>141</v>
      </c>
      <c r="L6" s="20" t="s">
        <v>141</v>
      </c>
      <c r="M6" s="20" t="s">
        <v>141</v>
      </c>
      <c r="N6" s="20" t="s">
        <v>141</v>
      </c>
      <c r="O6" s="20" t="s">
        <v>141</v>
      </c>
      <c r="P6" s="20" t="s">
        <v>141</v>
      </c>
      <c r="Q6" s="20" t="s">
        <v>141</v>
      </c>
    </row>
    <row r="7" spans="1:17" ht="24.75">
      <c r="A7" s="20" t="s">
        <v>142</v>
      </c>
      <c r="C7" s="20" t="s">
        <v>186</v>
      </c>
      <c r="E7" s="20" t="s">
        <v>183</v>
      </c>
      <c r="G7" s="20" t="s">
        <v>184</v>
      </c>
      <c r="I7" s="20" t="s">
        <v>187</v>
      </c>
      <c r="K7" s="20" t="s">
        <v>186</v>
      </c>
      <c r="M7" s="20" t="s">
        <v>183</v>
      </c>
      <c r="O7" s="20" t="s">
        <v>184</v>
      </c>
      <c r="Q7" s="20" t="s">
        <v>187</v>
      </c>
    </row>
    <row r="8" spans="1:17">
      <c r="A8" s="1" t="s">
        <v>85</v>
      </c>
      <c r="C8" s="7">
        <v>0</v>
      </c>
      <c r="D8" s="7"/>
      <c r="E8" s="7">
        <v>-9537649676</v>
      </c>
      <c r="F8" s="7"/>
      <c r="G8" s="7">
        <v>10516249685</v>
      </c>
      <c r="H8" s="7"/>
      <c r="I8" s="7">
        <f>C8+E8+G8</f>
        <v>978600009</v>
      </c>
      <c r="J8" s="7"/>
      <c r="K8" s="7">
        <v>0</v>
      </c>
      <c r="L8" s="7"/>
      <c r="M8" s="7">
        <v>0</v>
      </c>
      <c r="N8" s="7"/>
      <c r="O8" s="7">
        <v>10516249685</v>
      </c>
      <c r="P8" s="7"/>
      <c r="Q8" s="7">
        <f>K8+M8+O8</f>
        <v>10516249685</v>
      </c>
    </row>
    <row r="9" spans="1:17">
      <c r="A9" s="1" t="s">
        <v>175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ref="I9:I27" si="0">C9+E9+G9</f>
        <v>0</v>
      </c>
      <c r="J9" s="7"/>
      <c r="K9" s="7">
        <v>0</v>
      </c>
      <c r="L9" s="7"/>
      <c r="M9" s="7">
        <v>0</v>
      </c>
      <c r="N9" s="7"/>
      <c r="O9" s="7">
        <v>1123122055</v>
      </c>
      <c r="P9" s="7"/>
      <c r="Q9" s="7">
        <f t="shared" ref="Q9:Q27" si="1">K9+M9+O9</f>
        <v>1123122055</v>
      </c>
    </row>
    <row r="10" spans="1:17">
      <c r="A10" s="1" t="s">
        <v>176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si="0"/>
        <v>0</v>
      </c>
      <c r="J10" s="7"/>
      <c r="K10" s="7">
        <v>0</v>
      </c>
      <c r="L10" s="7"/>
      <c r="M10" s="7">
        <v>0</v>
      </c>
      <c r="N10" s="7"/>
      <c r="O10" s="7">
        <v>4826326634</v>
      </c>
      <c r="P10" s="7"/>
      <c r="Q10" s="7">
        <f t="shared" si="1"/>
        <v>4826326634</v>
      </c>
    </row>
    <row r="11" spans="1:17">
      <c r="A11" s="1" t="s">
        <v>177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2178589754</v>
      </c>
      <c r="P11" s="7"/>
      <c r="Q11" s="7">
        <f t="shared" si="1"/>
        <v>2178589754</v>
      </c>
    </row>
    <row r="12" spans="1:17">
      <c r="A12" s="1" t="s">
        <v>178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2806923230</v>
      </c>
      <c r="P12" s="7"/>
      <c r="Q12" s="7">
        <f t="shared" si="1"/>
        <v>2806923230</v>
      </c>
    </row>
    <row r="13" spans="1:17">
      <c r="A13" s="1" t="s">
        <v>179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5828327032</v>
      </c>
      <c r="P13" s="7"/>
      <c r="Q13" s="7">
        <f t="shared" si="1"/>
        <v>5828327032</v>
      </c>
    </row>
    <row r="14" spans="1:17">
      <c r="A14" s="1" t="s">
        <v>180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693994860</v>
      </c>
      <c r="P14" s="7"/>
      <c r="Q14" s="7">
        <f t="shared" si="1"/>
        <v>693994860</v>
      </c>
    </row>
    <row r="15" spans="1:17">
      <c r="A15" s="1" t="s">
        <v>181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1084168970</v>
      </c>
      <c r="P15" s="7"/>
      <c r="Q15" s="7">
        <f t="shared" si="1"/>
        <v>1084168970</v>
      </c>
    </row>
    <row r="16" spans="1:17">
      <c r="A16" s="1" t="s">
        <v>148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5964657534</v>
      </c>
      <c r="L16" s="7"/>
      <c r="M16" s="7">
        <v>0</v>
      </c>
      <c r="N16" s="7"/>
      <c r="O16" s="7">
        <v>4035525000</v>
      </c>
      <c r="P16" s="7"/>
      <c r="Q16" s="7">
        <f t="shared" si="1"/>
        <v>10000182534</v>
      </c>
    </row>
    <row r="17" spans="1:17">
      <c r="A17" s="1" t="s">
        <v>119</v>
      </c>
      <c r="C17" s="7">
        <v>2584547940</v>
      </c>
      <c r="D17" s="7"/>
      <c r="E17" s="7">
        <v>6564809912</v>
      </c>
      <c r="F17" s="7"/>
      <c r="G17" s="7">
        <v>0</v>
      </c>
      <c r="H17" s="7"/>
      <c r="I17" s="7">
        <f t="shared" si="0"/>
        <v>9149357852</v>
      </c>
      <c r="J17" s="7"/>
      <c r="K17" s="7">
        <v>13126686326</v>
      </c>
      <c r="L17" s="7"/>
      <c r="M17" s="7">
        <v>19342493537</v>
      </c>
      <c r="N17" s="7"/>
      <c r="O17" s="7">
        <v>0</v>
      </c>
      <c r="P17" s="7"/>
      <c r="Q17" s="7">
        <f t="shared" si="1"/>
        <v>32469179863</v>
      </c>
    </row>
    <row r="18" spans="1:17">
      <c r="A18" s="1" t="s">
        <v>116</v>
      </c>
      <c r="C18" s="7">
        <v>7090273972</v>
      </c>
      <c r="D18" s="7"/>
      <c r="E18" s="7">
        <v>0</v>
      </c>
      <c r="F18" s="7"/>
      <c r="G18" s="7">
        <v>0</v>
      </c>
      <c r="H18" s="7"/>
      <c r="I18" s="7">
        <f t="shared" si="0"/>
        <v>7090273972</v>
      </c>
      <c r="J18" s="7"/>
      <c r="K18" s="7">
        <v>11466000000</v>
      </c>
      <c r="L18" s="7"/>
      <c r="M18" s="7">
        <v>-110625000</v>
      </c>
      <c r="N18" s="7"/>
      <c r="O18" s="7">
        <v>0</v>
      </c>
      <c r="P18" s="7"/>
      <c r="Q18" s="7">
        <f t="shared" si="1"/>
        <v>11355375000</v>
      </c>
    </row>
    <row r="19" spans="1:17">
      <c r="A19" s="1" t="s">
        <v>92</v>
      </c>
      <c r="C19" s="7">
        <v>0</v>
      </c>
      <c r="D19" s="7"/>
      <c r="E19" s="7">
        <v>615357107</v>
      </c>
      <c r="F19" s="7"/>
      <c r="G19" s="7">
        <v>0</v>
      </c>
      <c r="H19" s="7"/>
      <c r="I19" s="7">
        <f t="shared" si="0"/>
        <v>615357107</v>
      </c>
      <c r="J19" s="7"/>
      <c r="K19" s="7">
        <v>0</v>
      </c>
      <c r="L19" s="7"/>
      <c r="M19" s="7">
        <v>2564429309</v>
      </c>
      <c r="N19" s="7"/>
      <c r="O19" s="7">
        <v>0</v>
      </c>
      <c r="P19" s="7"/>
      <c r="Q19" s="7">
        <f t="shared" si="1"/>
        <v>2564429309</v>
      </c>
    </row>
    <row r="20" spans="1:17">
      <c r="A20" s="1" t="s">
        <v>95</v>
      </c>
      <c r="C20" s="7">
        <v>0</v>
      </c>
      <c r="D20" s="7"/>
      <c r="E20" s="7">
        <v>115682159</v>
      </c>
      <c r="F20" s="7"/>
      <c r="G20" s="7">
        <v>0</v>
      </c>
      <c r="H20" s="7"/>
      <c r="I20" s="7">
        <f t="shared" si="0"/>
        <v>115682159</v>
      </c>
      <c r="J20" s="7"/>
      <c r="K20" s="7">
        <v>0</v>
      </c>
      <c r="L20" s="7"/>
      <c r="M20" s="7">
        <v>538930490</v>
      </c>
      <c r="N20" s="7"/>
      <c r="O20" s="7">
        <v>0</v>
      </c>
      <c r="P20" s="7"/>
      <c r="Q20" s="7">
        <f t="shared" si="1"/>
        <v>538930490</v>
      </c>
    </row>
    <row r="21" spans="1:17">
      <c r="A21" s="1" t="s">
        <v>89</v>
      </c>
      <c r="C21" s="7">
        <v>0</v>
      </c>
      <c r="D21" s="7"/>
      <c r="E21" s="7">
        <v>1625908951</v>
      </c>
      <c r="F21" s="7"/>
      <c r="G21" s="7">
        <v>0</v>
      </c>
      <c r="H21" s="7"/>
      <c r="I21" s="7">
        <f t="shared" si="0"/>
        <v>1625908951</v>
      </c>
      <c r="J21" s="7"/>
      <c r="K21" s="7">
        <v>0</v>
      </c>
      <c r="L21" s="7"/>
      <c r="M21" s="7">
        <v>6754464731</v>
      </c>
      <c r="N21" s="7"/>
      <c r="O21" s="7">
        <v>0</v>
      </c>
      <c r="P21" s="7"/>
      <c r="Q21" s="7">
        <f t="shared" si="1"/>
        <v>6754464731</v>
      </c>
    </row>
    <row r="22" spans="1:17">
      <c r="A22" s="1" t="s">
        <v>98</v>
      </c>
      <c r="C22" s="7">
        <v>0</v>
      </c>
      <c r="D22" s="7"/>
      <c r="E22" s="7">
        <v>263552223</v>
      </c>
      <c r="F22" s="7"/>
      <c r="G22" s="7">
        <v>0</v>
      </c>
      <c r="H22" s="7"/>
      <c r="I22" s="7">
        <f t="shared" si="0"/>
        <v>263552223</v>
      </c>
      <c r="J22" s="7"/>
      <c r="K22" s="7">
        <v>0</v>
      </c>
      <c r="L22" s="7"/>
      <c r="M22" s="7">
        <v>1213016564</v>
      </c>
      <c r="N22" s="7"/>
      <c r="O22" s="7">
        <v>0</v>
      </c>
      <c r="P22" s="7"/>
      <c r="Q22" s="7">
        <f t="shared" si="1"/>
        <v>1213016564</v>
      </c>
    </row>
    <row r="23" spans="1:17">
      <c r="A23" s="1" t="s">
        <v>101</v>
      </c>
      <c r="C23" s="7">
        <v>0</v>
      </c>
      <c r="D23" s="7"/>
      <c r="E23" s="7">
        <v>1922512981</v>
      </c>
      <c r="F23" s="7"/>
      <c r="G23" s="7">
        <v>0</v>
      </c>
      <c r="H23" s="7"/>
      <c r="I23" s="7">
        <f t="shared" si="0"/>
        <v>1922512981</v>
      </c>
      <c r="J23" s="7"/>
      <c r="K23" s="7">
        <v>0</v>
      </c>
      <c r="L23" s="7"/>
      <c r="M23" s="7">
        <v>5421410039</v>
      </c>
      <c r="N23" s="7"/>
      <c r="O23" s="7">
        <v>0</v>
      </c>
      <c r="P23" s="7"/>
      <c r="Q23" s="7">
        <f t="shared" si="1"/>
        <v>5421410039</v>
      </c>
    </row>
    <row r="24" spans="1:17">
      <c r="A24" s="1" t="s">
        <v>104</v>
      </c>
      <c r="C24" s="7">
        <v>0</v>
      </c>
      <c r="D24" s="7"/>
      <c r="E24" s="7">
        <v>1625185706</v>
      </c>
      <c r="F24" s="7"/>
      <c r="G24" s="7">
        <v>0</v>
      </c>
      <c r="H24" s="7"/>
      <c r="I24" s="7">
        <f t="shared" si="0"/>
        <v>1625185706</v>
      </c>
      <c r="J24" s="7"/>
      <c r="K24" s="7">
        <v>0</v>
      </c>
      <c r="L24" s="7"/>
      <c r="M24" s="7">
        <v>5944736968</v>
      </c>
      <c r="N24" s="7"/>
      <c r="O24" s="7">
        <v>0</v>
      </c>
      <c r="P24" s="7"/>
      <c r="Q24" s="7">
        <f t="shared" si="1"/>
        <v>5944736968</v>
      </c>
    </row>
    <row r="25" spans="1:17">
      <c r="A25" s="1" t="s">
        <v>107</v>
      </c>
      <c r="C25" s="7">
        <v>0</v>
      </c>
      <c r="D25" s="7"/>
      <c r="E25" s="7">
        <v>2620625645</v>
      </c>
      <c r="F25" s="7"/>
      <c r="G25" s="7">
        <v>0</v>
      </c>
      <c r="H25" s="7"/>
      <c r="I25" s="7">
        <f t="shared" si="0"/>
        <v>2620625645</v>
      </c>
      <c r="J25" s="7"/>
      <c r="K25" s="7">
        <v>0</v>
      </c>
      <c r="L25" s="7"/>
      <c r="M25" s="7">
        <v>10521958265</v>
      </c>
      <c r="N25" s="7"/>
      <c r="O25" s="7">
        <v>0</v>
      </c>
      <c r="P25" s="7"/>
      <c r="Q25" s="7">
        <f t="shared" si="1"/>
        <v>10521958265</v>
      </c>
    </row>
    <row r="26" spans="1:17">
      <c r="A26" s="1" t="s">
        <v>110</v>
      </c>
      <c r="C26" s="7">
        <v>0</v>
      </c>
      <c r="D26" s="7"/>
      <c r="E26" s="7">
        <v>2593172757</v>
      </c>
      <c r="F26" s="7"/>
      <c r="G26" s="7">
        <v>0</v>
      </c>
      <c r="H26" s="7"/>
      <c r="I26" s="7">
        <f t="shared" si="0"/>
        <v>2593172757</v>
      </c>
      <c r="J26" s="7"/>
      <c r="K26" s="7">
        <v>0</v>
      </c>
      <c r="L26" s="7"/>
      <c r="M26" s="7">
        <v>3318994078</v>
      </c>
      <c r="N26" s="7"/>
      <c r="O26" s="7">
        <v>0</v>
      </c>
      <c r="P26" s="7"/>
      <c r="Q26" s="7">
        <f t="shared" si="1"/>
        <v>3318994078</v>
      </c>
    </row>
    <row r="27" spans="1:17">
      <c r="A27" s="1" t="s">
        <v>113</v>
      </c>
      <c r="C27" s="7">
        <v>0</v>
      </c>
      <c r="D27" s="7"/>
      <c r="E27" s="7">
        <v>1171377649</v>
      </c>
      <c r="F27" s="7"/>
      <c r="G27" s="7">
        <v>0</v>
      </c>
      <c r="H27" s="7"/>
      <c r="I27" s="7">
        <f t="shared" si="0"/>
        <v>1171377649</v>
      </c>
      <c r="J27" s="7"/>
      <c r="K27" s="7">
        <v>0</v>
      </c>
      <c r="L27" s="7"/>
      <c r="M27" s="7">
        <v>4259806598</v>
      </c>
      <c r="N27" s="7"/>
      <c r="O27" s="7">
        <v>0</v>
      </c>
      <c r="P27" s="7"/>
      <c r="Q27" s="7">
        <f t="shared" si="1"/>
        <v>4259806598</v>
      </c>
    </row>
    <row r="28" spans="1:17" ht="24.75" thickBot="1">
      <c r="C28" s="14">
        <f>SUM(C8:C27)</f>
        <v>9674821912</v>
      </c>
      <c r="D28" s="7"/>
      <c r="E28" s="14">
        <f>SUM(E8:E27)</f>
        <v>9580535414</v>
      </c>
      <c r="F28" s="7"/>
      <c r="G28" s="14">
        <f>SUM(G8:G27)</f>
        <v>10516249685</v>
      </c>
      <c r="H28" s="7"/>
      <c r="I28" s="14">
        <f>SUM(I8:I27)</f>
        <v>29771607011</v>
      </c>
      <c r="J28" s="7"/>
      <c r="K28" s="14">
        <f>SUM(K8:K27)</f>
        <v>30557343860</v>
      </c>
      <c r="L28" s="7"/>
      <c r="M28" s="14">
        <f>SUM(M8:M27)</f>
        <v>59769615579</v>
      </c>
      <c r="N28" s="7"/>
      <c r="O28" s="14">
        <f>SUM(O8:O27)</f>
        <v>33093227220</v>
      </c>
      <c r="P28" s="7"/>
      <c r="Q28" s="14">
        <f>SUM(Q8:Q27)</f>
        <v>123420186659</v>
      </c>
    </row>
    <row r="29" spans="1:17" ht="24.75" thickTop="1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20" t="s">
        <v>188</v>
      </c>
      <c r="B6" s="20" t="s">
        <v>188</v>
      </c>
      <c r="C6" s="20" t="s">
        <v>188</v>
      </c>
      <c r="E6" s="20" t="s">
        <v>140</v>
      </c>
      <c r="F6" s="20" t="s">
        <v>140</v>
      </c>
      <c r="G6" s="20" t="s">
        <v>140</v>
      </c>
      <c r="I6" s="20" t="s">
        <v>141</v>
      </c>
      <c r="J6" s="20" t="s">
        <v>141</v>
      </c>
      <c r="K6" s="20" t="s">
        <v>141</v>
      </c>
    </row>
    <row r="7" spans="1:11" ht="24.75">
      <c r="A7" s="20" t="s">
        <v>189</v>
      </c>
      <c r="C7" s="20" t="s">
        <v>125</v>
      </c>
      <c r="E7" s="20" t="s">
        <v>190</v>
      </c>
      <c r="G7" s="20" t="s">
        <v>191</v>
      </c>
      <c r="I7" s="20" t="s">
        <v>190</v>
      </c>
      <c r="K7" s="20" t="s">
        <v>191</v>
      </c>
    </row>
    <row r="8" spans="1:11">
      <c r="A8" s="1" t="s">
        <v>131</v>
      </c>
      <c r="C8" s="4" t="s">
        <v>132</v>
      </c>
      <c r="D8" s="4"/>
      <c r="E8" s="5">
        <v>74326422</v>
      </c>
      <c r="F8" s="4"/>
      <c r="G8" s="9">
        <f>E8/$E$10</f>
        <v>3.5653777780213974E-2</v>
      </c>
      <c r="H8" s="4"/>
      <c r="I8" s="5">
        <v>11142007642</v>
      </c>
      <c r="J8" s="4"/>
      <c r="K8" s="9">
        <f>I8/I$10</f>
        <v>0.78869067883496946</v>
      </c>
    </row>
    <row r="9" spans="1:11">
      <c r="A9" s="1" t="s">
        <v>135</v>
      </c>
      <c r="C9" s="4" t="s">
        <v>136</v>
      </c>
      <c r="D9" s="4"/>
      <c r="E9" s="5">
        <v>2010345291</v>
      </c>
      <c r="F9" s="4"/>
      <c r="G9" s="9">
        <f>E9/$E$10</f>
        <v>0.96434622221978605</v>
      </c>
      <c r="H9" s="4"/>
      <c r="I9" s="5">
        <v>2985213512</v>
      </c>
      <c r="J9" s="4"/>
      <c r="K9" s="9">
        <f>I9/I$10</f>
        <v>0.21130932116503059</v>
      </c>
    </row>
    <row r="10" spans="1:11" ht="24.75" thickBot="1">
      <c r="E10" s="11">
        <f>SUM(E8:E9)</f>
        <v>2084671713</v>
      </c>
      <c r="G10" s="13">
        <f>SUM(G8:G9)</f>
        <v>1</v>
      </c>
      <c r="I10" s="11">
        <f>SUM(I8:I9)</f>
        <v>14127221154</v>
      </c>
      <c r="K10" s="13">
        <f>SUM(K8:K9)</f>
        <v>1</v>
      </c>
    </row>
    <row r="11" spans="1:11" ht="24.75" thickTop="1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tabSelected="1" workbookViewId="0">
      <selection activeCell="I20" sqref="I20"/>
    </sheetView>
  </sheetViews>
  <sheetFormatPr defaultRowHeight="24"/>
  <cols>
    <col min="1" max="1" width="35.5703125" style="1" bestFit="1" customWidth="1"/>
    <col min="2" max="2" width="1" style="1" customWidth="1"/>
    <col min="3" max="3" width="1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138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>
      <c r="C5" s="23" t="s">
        <v>140</v>
      </c>
      <c r="E5" s="1" t="s">
        <v>199</v>
      </c>
    </row>
    <row r="6" spans="1:5">
      <c r="A6" s="19" t="s">
        <v>192</v>
      </c>
      <c r="C6" s="22"/>
      <c r="E6" s="22" t="s">
        <v>200</v>
      </c>
    </row>
    <row r="7" spans="1:5" ht="24.75">
      <c r="A7" s="20" t="s">
        <v>192</v>
      </c>
      <c r="C7" s="20" t="s">
        <v>128</v>
      </c>
      <c r="E7" s="20" t="s">
        <v>128</v>
      </c>
    </row>
    <row r="8" spans="1:5">
      <c r="A8" s="1" t="s">
        <v>201</v>
      </c>
      <c r="C8" s="7">
        <v>2625101226</v>
      </c>
      <c r="D8" s="7"/>
      <c r="E8" s="7">
        <v>37757654288</v>
      </c>
    </row>
    <row r="9" spans="1:5">
      <c r="A9" s="1" t="s">
        <v>193</v>
      </c>
      <c r="C9" s="7">
        <v>-61609881</v>
      </c>
      <c r="D9" s="7"/>
      <c r="E9" s="7">
        <v>61460212</v>
      </c>
    </row>
    <row r="10" spans="1:5">
      <c r="A10" s="1" t="s">
        <v>192</v>
      </c>
      <c r="C10" s="7">
        <v>109127</v>
      </c>
      <c r="D10" s="7"/>
      <c r="E10" s="7">
        <v>139063</v>
      </c>
    </row>
    <row r="11" spans="1:5" ht="25.5" thickBot="1">
      <c r="A11" s="2" t="s">
        <v>147</v>
      </c>
      <c r="C11" s="14">
        <f>SUM(C8:C10)</f>
        <v>2563600472</v>
      </c>
      <c r="D11" s="7"/>
      <c r="E11" s="14">
        <f>SUM(E8:E10)</f>
        <v>37819253563</v>
      </c>
    </row>
    <row r="12" spans="1:5" ht="24.75" thickTop="1"/>
  </sheetData>
  <mergeCells count="8">
    <mergeCell ref="E7"/>
    <mergeCell ref="E6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Q9" sqref="Q9"/>
    </sheetView>
  </sheetViews>
  <sheetFormatPr defaultRowHeight="24"/>
  <cols>
    <col min="1" max="1" width="33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197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4.75">
      <c r="A7" s="20" t="s">
        <v>3</v>
      </c>
      <c r="C7" s="21" t="s">
        <v>71</v>
      </c>
      <c r="E7" s="21" t="s">
        <v>72</v>
      </c>
      <c r="G7" s="21" t="s">
        <v>73</v>
      </c>
      <c r="I7" s="21" t="s">
        <v>74</v>
      </c>
      <c r="K7" s="21" t="s">
        <v>71</v>
      </c>
      <c r="M7" s="21" t="s">
        <v>72</v>
      </c>
      <c r="O7" s="21" t="s">
        <v>73</v>
      </c>
      <c r="Q7" s="21" t="s">
        <v>74</v>
      </c>
    </row>
    <row r="8" spans="1:17">
      <c r="A8" s="1" t="s">
        <v>75</v>
      </c>
      <c r="C8" s="3">
        <v>2362689</v>
      </c>
      <c r="E8" s="3">
        <v>34200</v>
      </c>
      <c r="G8" s="1" t="s">
        <v>76</v>
      </c>
      <c r="I8" s="17">
        <v>1</v>
      </c>
      <c r="K8" s="5">
        <v>2362689</v>
      </c>
      <c r="L8" s="4"/>
      <c r="M8" s="5">
        <v>34200</v>
      </c>
      <c r="N8" s="4"/>
      <c r="O8" s="4" t="s">
        <v>76</v>
      </c>
      <c r="P8" s="4"/>
      <c r="Q8" s="17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  <headerFooter>
    <oddHeader>&amp;C&amp;",Regular"&amp;0صندوق سرمایه گذاری مشترک پیشتاز
یادداشت های توضیحی صورتهای مالی
دوره مالی شش ماهه منتهی به تاریخ 30 آبان ماه 1400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H4" workbookViewId="0">
      <selection activeCell="Q29" sqref="Q29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2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20" t="s">
        <v>77</v>
      </c>
      <c r="B6" s="20" t="s">
        <v>77</v>
      </c>
      <c r="C6" s="20" t="s">
        <v>77</v>
      </c>
      <c r="D6" s="20" t="s">
        <v>77</v>
      </c>
      <c r="E6" s="20" t="s">
        <v>77</v>
      </c>
      <c r="F6" s="20" t="s">
        <v>77</v>
      </c>
      <c r="G6" s="20" t="s">
        <v>77</v>
      </c>
      <c r="H6" s="20" t="s">
        <v>77</v>
      </c>
      <c r="I6" s="20" t="s">
        <v>77</v>
      </c>
      <c r="J6" s="20" t="s">
        <v>77</v>
      </c>
      <c r="K6" s="20" t="s">
        <v>77</v>
      </c>
      <c r="L6" s="20" t="s">
        <v>77</v>
      </c>
      <c r="M6" s="20" t="s">
        <v>77</v>
      </c>
      <c r="O6" s="20" t="s">
        <v>197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78</v>
      </c>
      <c r="C7" s="19" t="s">
        <v>79</v>
      </c>
      <c r="E7" s="19" t="s">
        <v>80</v>
      </c>
      <c r="G7" s="19" t="s">
        <v>81</v>
      </c>
      <c r="I7" s="19" t="s">
        <v>82</v>
      </c>
      <c r="K7" s="19" t="s">
        <v>83</v>
      </c>
      <c r="M7" s="19" t="s">
        <v>74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84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78</v>
      </c>
      <c r="C8" s="20" t="s">
        <v>79</v>
      </c>
      <c r="E8" s="20" t="s">
        <v>80</v>
      </c>
      <c r="G8" s="20" t="s">
        <v>81</v>
      </c>
      <c r="I8" s="20" t="s">
        <v>82</v>
      </c>
      <c r="K8" s="20" t="s">
        <v>83</v>
      </c>
      <c r="M8" s="20" t="s">
        <v>74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84</v>
      </c>
      <c r="AG8" s="20" t="s">
        <v>8</v>
      </c>
      <c r="AI8" s="20" t="s">
        <v>9</v>
      </c>
      <c r="AK8" s="20" t="s">
        <v>13</v>
      </c>
    </row>
    <row r="9" spans="1:37">
      <c r="A9" s="1" t="s">
        <v>85</v>
      </c>
      <c r="C9" s="4" t="s">
        <v>86</v>
      </c>
      <c r="D9" s="4"/>
      <c r="E9" s="4" t="s">
        <v>86</v>
      </c>
      <c r="F9" s="4"/>
      <c r="G9" s="4" t="s">
        <v>87</v>
      </c>
      <c r="H9" s="4"/>
      <c r="I9" s="4" t="s">
        <v>88</v>
      </c>
      <c r="J9" s="4"/>
      <c r="K9" s="5">
        <v>0</v>
      </c>
      <c r="L9" s="4"/>
      <c r="M9" s="5">
        <v>0</v>
      </c>
      <c r="N9" s="4"/>
      <c r="O9" s="5">
        <v>151016</v>
      </c>
      <c r="P9" s="4"/>
      <c r="Q9" s="5">
        <v>126814637973</v>
      </c>
      <c r="R9" s="4"/>
      <c r="S9" s="5">
        <v>150037399991</v>
      </c>
      <c r="T9" s="4"/>
      <c r="U9" s="5">
        <v>0</v>
      </c>
      <c r="V9" s="4"/>
      <c r="W9" s="5">
        <v>0</v>
      </c>
      <c r="X9" s="4"/>
      <c r="Y9" s="5">
        <v>151016</v>
      </c>
      <c r="Z9" s="4"/>
      <c r="AA9" s="5">
        <v>151016000000</v>
      </c>
      <c r="AB9" s="5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9">
        <v>0</v>
      </c>
    </row>
    <row r="10" spans="1:37">
      <c r="A10" s="1" t="s">
        <v>89</v>
      </c>
      <c r="C10" s="4" t="s">
        <v>86</v>
      </c>
      <c r="D10" s="4"/>
      <c r="E10" s="4" t="s">
        <v>86</v>
      </c>
      <c r="F10" s="4"/>
      <c r="G10" s="4" t="s">
        <v>90</v>
      </c>
      <c r="H10" s="4"/>
      <c r="I10" s="4" t="s">
        <v>91</v>
      </c>
      <c r="J10" s="4"/>
      <c r="K10" s="5">
        <v>0</v>
      </c>
      <c r="L10" s="4"/>
      <c r="M10" s="5">
        <v>0</v>
      </c>
      <c r="N10" s="4"/>
      <c r="O10" s="5">
        <v>89598</v>
      </c>
      <c r="P10" s="4"/>
      <c r="Q10" s="5">
        <v>67771980165</v>
      </c>
      <c r="R10" s="4"/>
      <c r="S10" s="5">
        <v>84059940653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89598</v>
      </c>
      <c r="AD10" s="4"/>
      <c r="AE10" s="5">
        <v>956510</v>
      </c>
      <c r="AF10" s="4"/>
      <c r="AG10" s="5">
        <v>67771980165</v>
      </c>
      <c r="AH10" s="4"/>
      <c r="AI10" s="5">
        <v>85685849604</v>
      </c>
      <c r="AJ10" s="4"/>
      <c r="AK10" s="9">
        <v>4.982940983103281E-3</v>
      </c>
    </row>
    <row r="11" spans="1:37">
      <c r="A11" s="1" t="s">
        <v>92</v>
      </c>
      <c r="C11" s="4" t="s">
        <v>86</v>
      </c>
      <c r="D11" s="4"/>
      <c r="E11" s="4" t="s">
        <v>86</v>
      </c>
      <c r="F11" s="4"/>
      <c r="G11" s="4" t="s">
        <v>93</v>
      </c>
      <c r="H11" s="4"/>
      <c r="I11" s="4" t="s">
        <v>94</v>
      </c>
      <c r="J11" s="4"/>
      <c r="K11" s="5">
        <v>0</v>
      </c>
      <c r="L11" s="4"/>
      <c r="M11" s="5">
        <v>0</v>
      </c>
      <c r="N11" s="4"/>
      <c r="O11" s="5">
        <v>34851</v>
      </c>
      <c r="P11" s="4"/>
      <c r="Q11" s="5">
        <v>25628458926</v>
      </c>
      <c r="R11" s="4"/>
      <c r="S11" s="5">
        <v>31851176517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34851</v>
      </c>
      <c r="AD11" s="4"/>
      <c r="AE11" s="5">
        <v>931750</v>
      </c>
      <c r="AF11" s="4"/>
      <c r="AG11" s="5">
        <v>25628458926</v>
      </c>
      <c r="AH11" s="4"/>
      <c r="AI11" s="5">
        <v>32466533624</v>
      </c>
      <c r="AJ11" s="4"/>
      <c r="AK11" s="9">
        <v>1.8880459459992109E-3</v>
      </c>
    </row>
    <row r="12" spans="1:37">
      <c r="A12" s="1" t="s">
        <v>95</v>
      </c>
      <c r="C12" s="4" t="s">
        <v>86</v>
      </c>
      <c r="D12" s="4"/>
      <c r="E12" s="4" t="s">
        <v>86</v>
      </c>
      <c r="F12" s="4"/>
      <c r="G12" s="4" t="s">
        <v>96</v>
      </c>
      <c r="H12" s="4"/>
      <c r="I12" s="4" t="s">
        <v>97</v>
      </c>
      <c r="J12" s="4"/>
      <c r="K12" s="5">
        <v>0</v>
      </c>
      <c r="L12" s="4"/>
      <c r="M12" s="5">
        <v>0</v>
      </c>
      <c r="N12" s="4"/>
      <c r="O12" s="5">
        <v>7729</v>
      </c>
      <c r="P12" s="4"/>
      <c r="Q12" s="5">
        <v>6543250945</v>
      </c>
      <c r="R12" s="4"/>
      <c r="S12" s="5">
        <v>6957621142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7729</v>
      </c>
      <c r="AD12" s="4"/>
      <c r="AE12" s="5">
        <v>915330</v>
      </c>
      <c r="AF12" s="4"/>
      <c r="AG12" s="5">
        <v>6543250945</v>
      </c>
      <c r="AH12" s="4"/>
      <c r="AI12" s="5">
        <v>7073303301</v>
      </c>
      <c r="AJ12" s="4"/>
      <c r="AK12" s="9">
        <v>4.1133808052744417E-4</v>
      </c>
    </row>
    <row r="13" spans="1:37">
      <c r="A13" s="1" t="s">
        <v>98</v>
      </c>
      <c r="C13" s="4" t="s">
        <v>86</v>
      </c>
      <c r="D13" s="4"/>
      <c r="E13" s="4" t="s">
        <v>86</v>
      </c>
      <c r="F13" s="4"/>
      <c r="G13" s="4" t="s">
        <v>99</v>
      </c>
      <c r="H13" s="4"/>
      <c r="I13" s="4" t="s">
        <v>100</v>
      </c>
      <c r="J13" s="4"/>
      <c r="K13" s="5">
        <v>0</v>
      </c>
      <c r="L13" s="4"/>
      <c r="M13" s="5">
        <v>0</v>
      </c>
      <c r="N13" s="4"/>
      <c r="O13" s="5">
        <v>20000</v>
      </c>
      <c r="P13" s="4"/>
      <c r="Q13" s="5">
        <v>17002881206</v>
      </c>
      <c r="R13" s="4"/>
      <c r="S13" s="5">
        <v>17952345547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20000</v>
      </c>
      <c r="AD13" s="4"/>
      <c r="AE13" s="5">
        <v>910960</v>
      </c>
      <c r="AF13" s="4"/>
      <c r="AG13" s="5">
        <v>17002881206</v>
      </c>
      <c r="AH13" s="4"/>
      <c r="AI13" s="5">
        <v>18215897770</v>
      </c>
      <c r="AJ13" s="4"/>
      <c r="AK13" s="9">
        <v>1.059320108998667E-3</v>
      </c>
    </row>
    <row r="14" spans="1:37">
      <c r="A14" s="1" t="s">
        <v>101</v>
      </c>
      <c r="C14" s="4" t="s">
        <v>86</v>
      </c>
      <c r="D14" s="4"/>
      <c r="E14" s="4" t="s">
        <v>86</v>
      </c>
      <c r="F14" s="4"/>
      <c r="G14" s="4" t="s">
        <v>102</v>
      </c>
      <c r="H14" s="4"/>
      <c r="I14" s="4" t="s">
        <v>103</v>
      </c>
      <c r="J14" s="4"/>
      <c r="K14" s="5">
        <v>0</v>
      </c>
      <c r="L14" s="4"/>
      <c r="M14" s="5">
        <v>0</v>
      </c>
      <c r="N14" s="4"/>
      <c r="O14" s="5">
        <v>101150</v>
      </c>
      <c r="P14" s="4"/>
      <c r="Q14" s="5">
        <v>84826333652</v>
      </c>
      <c r="R14" s="4"/>
      <c r="S14" s="5">
        <v>88467959275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101150</v>
      </c>
      <c r="AD14" s="4"/>
      <c r="AE14" s="5">
        <v>893790</v>
      </c>
      <c r="AF14" s="4"/>
      <c r="AG14" s="5">
        <v>84826333652</v>
      </c>
      <c r="AH14" s="4"/>
      <c r="AI14" s="5">
        <v>90390472256</v>
      </c>
      <c r="AJ14" s="4"/>
      <c r="AK14" s="9">
        <v>5.2565317467011072E-3</v>
      </c>
    </row>
    <row r="15" spans="1:37">
      <c r="A15" s="1" t="s">
        <v>104</v>
      </c>
      <c r="C15" s="4" t="s">
        <v>86</v>
      </c>
      <c r="D15" s="4"/>
      <c r="E15" s="4" t="s">
        <v>86</v>
      </c>
      <c r="F15" s="4"/>
      <c r="G15" s="4" t="s">
        <v>105</v>
      </c>
      <c r="H15" s="4"/>
      <c r="I15" s="4" t="s">
        <v>106</v>
      </c>
      <c r="J15" s="4"/>
      <c r="K15" s="5">
        <v>0</v>
      </c>
      <c r="L15" s="4"/>
      <c r="M15" s="5">
        <v>0</v>
      </c>
      <c r="N15" s="4"/>
      <c r="O15" s="5">
        <v>95842</v>
      </c>
      <c r="P15" s="4"/>
      <c r="Q15" s="5">
        <v>74136273148</v>
      </c>
      <c r="R15" s="4"/>
      <c r="S15" s="5">
        <v>78458331189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95842</v>
      </c>
      <c r="AD15" s="4"/>
      <c r="AE15" s="5">
        <v>835730</v>
      </c>
      <c r="AF15" s="4"/>
      <c r="AG15" s="5">
        <v>74136273148</v>
      </c>
      <c r="AH15" s="4"/>
      <c r="AI15" s="5">
        <v>80083516891</v>
      </c>
      <c r="AJ15" s="4"/>
      <c r="AK15" s="9">
        <v>4.6571451439349348E-3</v>
      </c>
    </row>
    <row r="16" spans="1:37">
      <c r="A16" s="1" t="s">
        <v>107</v>
      </c>
      <c r="C16" s="4" t="s">
        <v>86</v>
      </c>
      <c r="D16" s="4"/>
      <c r="E16" s="4" t="s">
        <v>86</v>
      </c>
      <c r="F16" s="4"/>
      <c r="G16" s="4" t="s">
        <v>108</v>
      </c>
      <c r="H16" s="4"/>
      <c r="I16" s="4" t="s">
        <v>109</v>
      </c>
      <c r="J16" s="4"/>
      <c r="K16" s="5">
        <v>0</v>
      </c>
      <c r="L16" s="4"/>
      <c r="M16" s="5">
        <v>0</v>
      </c>
      <c r="N16" s="4"/>
      <c r="O16" s="5">
        <v>168668</v>
      </c>
      <c r="P16" s="4"/>
      <c r="Q16" s="5">
        <v>128747651499</v>
      </c>
      <c r="R16" s="4"/>
      <c r="S16" s="5">
        <v>136665458775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168668</v>
      </c>
      <c r="AD16" s="4"/>
      <c r="AE16" s="5">
        <v>825950</v>
      </c>
      <c r="AF16" s="4"/>
      <c r="AG16" s="5">
        <v>128747651499</v>
      </c>
      <c r="AH16" s="4"/>
      <c r="AI16" s="5">
        <v>139286084420</v>
      </c>
      <c r="AJ16" s="4"/>
      <c r="AK16" s="9">
        <v>8.0999878234270482E-3</v>
      </c>
    </row>
    <row r="17" spans="1:37">
      <c r="A17" s="1" t="s">
        <v>110</v>
      </c>
      <c r="C17" s="4" t="s">
        <v>86</v>
      </c>
      <c r="D17" s="4"/>
      <c r="E17" s="4" t="s">
        <v>86</v>
      </c>
      <c r="F17" s="4"/>
      <c r="G17" s="4" t="s">
        <v>111</v>
      </c>
      <c r="H17" s="4"/>
      <c r="I17" s="4" t="s">
        <v>112</v>
      </c>
      <c r="J17" s="4"/>
      <c r="K17" s="5">
        <v>0</v>
      </c>
      <c r="L17" s="4"/>
      <c r="M17" s="5">
        <v>0</v>
      </c>
      <c r="N17" s="4"/>
      <c r="O17" s="5">
        <v>16881</v>
      </c>
      <c r="P17" s="4"/>
      <c r="Q17" s="5">
        <v>12720281145</v>
      </c>
      <c r="R17" s="4"/>
      <c r="S17" s="5">
        <v>13443110689</v>
      </c>
      <c r="T17" s="4"/>
      <c r="U17" s="5">
        <v>414799</v>
      </c>
      <c r="V17" s="4"/>
      <c r="W17" s="5">
        <v>333517980363</v>
      </c>
      <c r="X17" s="4"/>
      <c r="Y17" s="5">
        <v>0</v>
      </c>
      <c r="Z17" s="4"/>
      <c r="AA17" s="5">
        <v>0</v>
      </c>
      <c r="AB17" s="5"/>
      <c r="AC17" s="5">
        <v>431680</v>
      </c>
      <c r="AD17" s="4"/>
      <c r="AE17" s="5">
        <v>809900</v>
      </c>
      <c r="AF17" s="4"/>
      <c r="AG17" s="5">
        <v>346238261508</v>
      </c>
      <c r="AH17" s="4"/>
      <c r="AI17" s="5">
        <v>349554263808</v>
      </c>
      <c r="AJ17" s="4"/>
      <c r="AK17" s="9">
        <v>2.0327840302421837E-2</v>
      </c>
    </row>
    <row r="18" spans="1:37">
      <c r="A18" s="1" t="s">
        <v>113</v>
      </c>
      <c r="C18" s="4" t="s">
        <v>86</v>
      </c>
      <c r="D18" s="4"/>
      <c r="E18" s="4" t="s">
        <v>86</v>
      </c>
      <c r="F18" s="4"/>
      <c r="G18" s="4" t="s">
        <v>114</v>
      </c>
      <c r="H18" s="4"/>
      <c r="I18" s="4" t="s">
        <v>115</v>
      </c>
      <c r="J18" s="4"/>
      <c r="K18" s="5">
        <v>0</v>
      </c>
      <c r="L18" s="4"/>
      <c r="M18" s="5">
        <v>0</v>
      </c>
      <c r="N18" s="4"/>
      <c r="O18" s="5">
        <v>78106</v>
      </c>
      <c r="P18" s="4"/>
      <c r="Q18" s="5">
        <v>56469619517</v>
      </c>
      <c r="R18" s="4"/>
      <c r="S18" s="5">
        <v>59584076428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78106</v>
      </c>
      <c r="AD18" s="4"/>
      <c r="AE18" s="5">
        <v>778000</v>
      </c>
      <c r="AF18" s="4"/>
      <c r="AG18" s="5">
        <v>56469619517</v>
      </c>
      <c r="AH18" s="4"/>
      <c r="AI18" s="5">
        <v>60755454077</v>
      </c>
      <c r="AJ18" s="4"/>
      <c r="AK18" s="9">
        <v>3.5331486291664198E-3</v>
      </c>
    </row>
    <row r="19" spans="1:37">
      <c r="A19" s="1" t="s">
        <v>116</v>
      </c>
      <c r="C19" s="4" t="s">
        <v>86</v>
      </c>
      <c r="D19" s="4"/>
      <c r="E19" s="4" t="s">
        <v>86</v>
      </c>
      <c r="F19" s="4"/>
      <c r="G19" s="4" t="s">
        <v>117</v>
      </c>
      <c r="H19" s="4"/>
      <c r="I19" s="4" t="s">
        <v>118</v>
      </c>
      <c r="J19" s="4"/>
      <c r="K19" s="5">
        <v>18</v>
      </c>
      <c r="L19" s="4"/>
      <c r="M19" s="5">
        <v>18</v>
      </c>
      <c r="N19" s="4"/>
      <c r="O19" s="5">
        <v>500000</v>
      </c>
      <c r="P19" s="4"/>
      <c r="Q19" s="5">
        <v>500020000000</v>
      </c>
      <c r="R19" s="4"/>
      <c r="S19" s="5">
        <v>499909375000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500000</v>
      </c>
      <c r="AD19" s="4"/>
      <c r="AE19" s="5">
        <v>1000000</v>
      </c>
      <c r="AF19" s="4"/>
      <c r="AG19" s="5">
        <v>500020000000</v>
      </c>
      <c r="AH19" s="4"/>
      <c r="AI19" s="5">
        <v>499909375000</v>
      </c>
      <c r="AJ19" s="4"/>
      <c r="AK19" s="9">
        <v>2.9071531927819742E-2</v>
      </c>
    </row>
    <row r="20" spans="1:37">
      <c r="A20" s="1" t="s">
        <v>119</v>
      </c>
      <c r="C20" s="4" t="s">
        <v>86</v>
      </c>
      <c r="D20" s="4"/>
      <c r="E20" s="4" t="s">
        <v>86</v>
      </c>
      <c r="F20" s="4"/>
      <c r="G20" s="4" t="s">
        <v>120</v>
      </c>
      <c r="H20" s="4"/>
      <c r="I20" s="4" t="s">
        <v>121</v>
      </c>
      <c r="J20" s="4"/>
      <c r="K20" s="5">
        <v>16</v>
      </c>
      <c r="L20" s="4"/>
      <c r="M20" s="5">
        <v>16</v>
      </c>
      <c r="N20" s="4"/>
      <c r="O20" s="5">
        <v>200000</v>
      </c>
      <c r="P20" s="4"/>
      <c r="Q20" s="5">
        <v>187082000000</v>
      </c>
      <c r="R20" s="4"/>
      <c r="S20" s="5">
        <v>199963750000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200000</v>
      </c>
      <c r="AD20" s="4"/>
      <c r="AE20" s="5">
        <v>1032830</v>
      </c>
      <c r="AF20" s="4"/>
      <c r="AG20" s="5">
        <v>187082000000</v>
      </c>
      <c r="AH20" s="4"/>
      <c r="AI20" s="5">
        <v>206528559912</v>
      </c>
      <c r="AJ20" s="4"/>
      <c r="AK20" s="9">
        <v>1.20103801283749E-2</v>
      </c>
    </row>
    <row r="21" spans="1:37" ht="24.75" thickBot="1">
      <c r="Q21" s="11">
        <f>SUM(Q9:Q20)</f>
        <v>1287763368176</v>
      </c>
      <c r="R21" s="4"/>
      <c r="S21" s="11">
        <f>SUM(S9:S20)</f>
        <v>1367350545206</v>
      </c>
      <c r="T21" s="4"/>
      <c r="U21" s="4"/>
      <c r="V21" s="4"/>
      <c r="W21" s="11">
        <f>SUM(W9:W20)</f>
        <v>333517980363</v>
      </c>
      <c r="X21" s="4"/>
      <c r="Y21" s="4"/>
      <c r="Z21" s="4"/>
      <c r="AA21" s="11">
        <f>SUM(AA9:AA20)</f>
        <v>151016000000</v>
      </c>
      <c r="AB21" s="4"/>
      <c r="AC21" s="4"/>
      <c r="AD21" s="4"/>
      <c r="AE21" s="11">
        <f>SUM(AE9:AE20)</f>
        <v>9890750</v>
      </c>
      <c r="AF21" s="4"/>
      <c r="AG21" s="11">
        <f>SUM(AG9:AG20)</f>
        <v>1494466710566</v>
      </c>
      <c r="AH21" s="4"/>
      <c r="AI21" s="11">
        <f>SUM(AI9:AI20)</f>
        <v>1569949310663</v>
      </c>
      <c r="AJ21" s="4"/>
      <c r="AK21" s="13">
        <f>SUM(AK9:AK20)</f>
        <v>9.1298210820474582E-2</v>
      </c>
    </row>
    <row r="22" spans="1:37" ht="24.75" thickTop="1">
      <c r="Q22" s="3"/>
      <c r="S22" s="3"/>
      <c r="AG22" s="3"/>
      <c r="AI22" s="3"/>
    </row>
    <row r="23" spans="1:37">
      <c r="S23" s="3"/>
      <c r="AI23" s="3"/>
      <c r="AK23" s="1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K15" sqref="K15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123</v>
      </c>
      <c r="C6" s="20" t="s">
        <v>124</v>
      </c>
      <c r="D6" s="20" t="s">
        <v>124</v>
      </c>
      <c r="E6" s="20" t="s">
        <v>124</v>
      </c>
      <c r="F6" s="20" t="s">
        <v>124</v>
      </c>
      <c r="G6" s="20" t="s">
        <v>124</v>
      </c>
      <c r="H6" s="20" t="s">
        <v>124</v>
      </c>
      <c r="I6" s="20" t="s">
        <v>124</v>
      </c>
      <c r="K6" s="20" t="s">
        <v>197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123</v>
      </c>
      <c r="C7" s="20" t="s">
        <v>125</v>
      </c>
      <c r="E7" s="20" t="s">
        <v>126</v>
      </c>
      <c r="G7" s="20" t="s">
        <v>127</v>
      </c>
      <c r="I7" s="20" t="s">
        <v>83</v>
      </c>
      <c r="K7" s="20" t="s">
        <v>128</v>
      </c>
      <c r="M7" s="20" t="s">
        <v>129</v>
      </c>
      <c r="O7" s="20" t="s">
        <v>130</v>
      </c>
      <c r="Q7" s="20" t="s">
        <v>128</v>
      </c>
      <c r="S7" s="20" t="s">
        <v>122</v>
      </c>
    </row>
    <row r="8" spans="1:19">
      <c r="A8" s="1" t="s">
        <v>131</v>
      </c>
      <c r="C8" s="4" t="s">
        <v>132</v>
      </c>
      <c r="D8" s="4"/>
      <c r="E8" s="4" t="s">
        <v>133</v>
      </c>
      <c r="F8" s="4"/>
      <c r="G8" s="4" t="s">
        <v>134</v>
      </c>
      <c r="H8" s="4"/>
      <c r="I8" s="5">
        <v>8</v>
      </c>
      <c r="J8" s="4"/>
      <c r="K8" s="5">
        <v>353516298688</v>
      </c>
      <c r="L8" s="4"/>
      <c r="M8" s="5">
        <v>404870717232</v>
      </c>
      <c r="N8" s="4"/>
      <c r="O8" s="5">
        <v>266805956000</v>
      </c>
      <c r="P8" s="4"/>
      <c r="Q8" s="5">
        <v>491581059920</v>
      </c>
      <c r="R8" s="4"/>
      <c r="S8" s="9">
        <v>2.8587210389034515E-2</v>
      </c>
    </row>
    <row r="9" spans="1:19">
      <c r="A9" s="1" t="s">
        <v>135</v>
      </c>
      <c r="C9" s="4" t="s">
        <v>136</v>
      </c>
      <c r="D9" s="4"/>
      <c r="E9" s="4" t="s">
        <v>133</v>
      </c>
      <c r="F9" s="4"/>
      <c r="G9" s="4" t="s">
        <v>137</v>
      </c>
      <c r="H9" s="4"/>
      <c r="I9" s="5">
        <v>10</v>
      </c>
      <c r="J9" s="4"/>
      <c r="K9" s="5">
        <v>344946865554</v>
      </c>
      <c r="L9" s="4"/>
      <c r="M9" s="5">
        <v>112584734246</v>
      </c>
      <c r="N9" s="4"/>
      <c r="O9" s="5">
        <v>289583912850</v>
      </c>
      <c r="P9" s="4"/>
      <c r="Q9" s="5">
        <v>167947686950</v>
      </c>
      <c r="R9" s="4"/>
      <c r="S9" s="9">
        <v>9.7667633125912076E-3</v>
      </c>
    </row>
    <row r="10" spans="1:19" ht="24.75" thickBot="1">
      <c r="K10" s="6">
        <f>SUM(K8:K9)</f>
        <v>698463164242</v>
      </c>
      <c r="M10" s="6">
        <f>SUM(M8:M9)</f>
        <v>517455451478</v>
      </c>
      <c r="O10" s="6">
        <f>SUM(O8:O9)</f>
        <v>556389868850</v>
      </c>
      <c r="Q10" s="6">
        <f>SUM(Q8:Q9)</f>
        <v>659528746870</v>
      </c>
      <c r="S10" s="10">
        <f>SUM(S8:S9)</f>
        <v>3.8353973701625722E-2</v>
      </c>
    </row>
    <row r="11" spans="1:19" ht="24.75" thickTop="1"/>
  </sheetData>
  <mergeCells count="17">
    <mergeCell ref="C7"/>
    <mergeCell ref="E7"/>
    <mergeCell ref="G7"/>
    <mergeCell ref="I7"/>
    <mergeCell ref="C6:I6"/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G16" sqref="G16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2.42578125" style="1" bestFit="1" customWidth="1"/>
    <col min="12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</row>
    <row r="3" spans="1:11" ht="24.75">
      <c r="A3" s="18" t="s">
        <v>138</v>
      </c>
      <c r="B3" s="18"/>
      <c r="C3" s="18"/>
      <c r="D3" s="18"/>
      <c r="E3" s="18"/>
      <c r="F3" s="18"/>
      <c r="G3" s="18"/>
    </row>
    <row r="4" spans="1:11" ht="24.75">
      <c r="A4" s="18" t="s">
        <v>2</v>
      </c>
      <c r="B4" s="18"/>
      <c r="C4" s="18"/>
      <c r="D4" s="18"/>
      <c r="E4" s="18"/>
      <c r="F4" s="18"/>
      <c r="G4" s="18"/>
    </row>
    <row r="6" spans="1:11" ht="24.75">
      <c r="A6" s="20" t="s">
        <v>142</v>
      </c>
      <c r="C6" s="20" t="s">
        <v>128</v>
      </c>
      <c r="E6" s="20" t="s">
        <v>185</v>
      </c>
      <c r="G6" s="20" t="s">
        <v>13</v>
      </c>
      <c r="J6" s="3"/>
    </row>
    <row r="7" spans="1:11">
      <c r="A7" s="1" t="s">
        <v>194</v>
      </c>
      <c r="C7" s="7">
        <f>'سرمایه‌گذاری در سهام'!I73</f>
        <v>-361812561071</v>
      </c>
      <c r="D7" s="8"/>
      <c r="E7" s="9">
        <f>C7/$C$11</f>
        <v>1.1051333187989267</v>
      </c>
      <c r="F7" s="8"/>
      <c r="G7" s="9">
        <v>-2.1040704469808769E-2</v>
      </c>
      <c r="K7" s="3"/>
    </row>
    <row r="8" spans="1:11">
      <c r="A8" s="1" t="s">
        <v>195</v>
      </c>
      <c r="C8" s="7">
        <f>'سرمایه‌گذاری در اوراق بهادار'!I28</f>
        <v>29771607011</v>
      </c>
      <c r="D8" s="8"/>
      <c r="E8" s="9">
        <f t="shared" ref="E8:E10" si="0">C8/$C$11</f>
        <v>-9.0935468809186557E-2</v>
      </c>
      <c r="F8" s="8"/>
      <c r="G8" s="9">
        <v>1.7313262504084638E-3</v>
      </c>
      <c r="K8" s="3"/>
    </row>
    <row r="9" spans="1:11">
      <c r="A9" s="1" t="s">
        <v>196</v>
      </c>
      <c r="C9" s="7">
        <f>'درآمد سپرده بانکی'!E10</f>
        <v>2084671713</v>
      </c>
      <c r="D9" s="8"/>
      <c r="E9" s="9">
        <f t="shared" si="0"/>
        <v>-6.3674963687671464E-3</v>
      </c>
      <c r="F9" s="8"/>
      <c r="G9" s="9">
        <v>1.2123117367723335E-4</v>
      </c>
      <c r="J9" s="3"/>
    </row>
    <row r="10" spans="1:11">
      <c r="A10" s="1" t="s">
        <v>192</v>
      </c>
      <c r="C10" s="7">
        <f>'سایر درآمدها'!C11</f>
        <v>2563600472</v>
      </c>
      <c r="D10" s="8"/>
      <c r="E10" s="9">
        <f t="shared" si="0"/>
        <v>-7.8303536209730993E-3</v>
      </c>
      <c r="F10" s="8"/>
      <c r="G10" s="9">
        <v>1.4908260716639245E-4</v>
      </c>
      <c r="J10" s="3"/>
    </row>
    <row r="11" spans="1:11" ht="24.75" thickBot="1">
      <c r="C11" s="15">
        <f>SUM(C7:C10)</f>
        <v>-327392681875</v>
      </c>
      <c r="E11" s="13">
        <f>SUM(E7:E10)</f>
        <v>0.99999999999999989</v>
      </c>
      <c r="G11" s="13">
        <f>SUM(G7:G10)</f>
        <v>-1.9039064438556682E-2</v>
      </c>
      <c r="J11" s="3"/>
    </row>
    <row r="12" spans="1:11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0"/>
  <sheetViews>
    <sheetView rightToLeft="1" workbookViewId="0">
      <selection activeCell="M17" sqref="M17"/>
    </sheetView>
  </sheetViews>
  <sheetFormatPr defaultRowHeight="24"/>
  <cols>
    <col min="1" max="1" width="3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20" t="s">
        <v>139</v>
      </c>
      <c r="B6" s="20" t="s">
        <v>139</v>
      </c>
      <c r="C6" s="20" t="s">
        <v>139</v>
      </c>
      <c r="D6" s="20" t="s">
        <v>139</v>
      </c>
      <c r="E6" s="20" t="s">
        <v>139</v>
      </c>
      <c r="F6" s="20" t="s">
        <v>139</v>
      </c>
      <c r="G6" s="20" t="s">
        <v>139</v>
      </c>
      <c r="I6" s="20" t="s">
        <v>140</v>
      </c>
      <c r="J6" s="20" t="s">
        <v>140</v>
      </c>
      <c r="K6" s="20" t="s">
        <v>140</v>
      </c>
      <c r="L6" s="20" t="s">
        <v>140</v>
      </c>
      <c r="M6" s="20" t="s">
        <v>140</v>
      </c>
      <c r="O6" s="20" t="s">
        <v>141</v>
      </c>
      <c r="P6" s="20" t="s">
        <v>141</v>
      </c>
      <c r="Q6" s="20" t="s">
        <v>141</v>
      </c>
      <c r="R6" s="20" t="s">
        <v>141</v>
      </c>
      <c r="S6" s="20" t="s">
        <v>141</v>
      </c>
    </row>
    <row r="7" spans="1:19" ht="24.75">
      <c r="A7" s="20" t="s">
        <v>142</v>
      </c>
      <c r="C7" s="20" t="s">
        <v>143</v>
      </c>
      <c r="E7" s="20" t="s">
        <v>82</v>
      </c>
      <c r="G7" s="20" t="s">
        <v>83</v>
      </c>
      <c r="I7" s="20" t="s">
        <v>144</v>
      </c>
      <c r="K7" s="20" t="s">
        <v>145</v>
      </c>
      <c r="M7" s="20" t="s">
        <v>146</v>
      </c>
      <c r="O7" s="20" t="s">
        <v>144</v>
      </c>
      <c r="Q7" s="20" t="s">
        <v>145</v>
      </c>
      <c r="S7" s="20" t="s">
        <v>146</v>
      </c>
    </row>
    <row r="8" spans="1:19">
      <c r="A8" s="1" t="s">
        <v>119</v>
      </c>
      <c r="C8" s="4" t="s">
        <v>198</v>
      </c>
      <c r="D8" s="4"/>
      <c r="E8" s="4" t="s">
        <v>121</v>
      </c>
      <c r="F8" s="4"/>
      <c r="G8" s="5">
        <v>16</v>
      </c>
      <c r="H8" s="4"/>
      <c r="I8" s="5">
        <v>2584547940</v>
      </c>
      <c r="J8" s="4"/>
      <c r="K8" s="5">
        <v>0</v>
      </c>
      <c r="L8" s="4"/>
      <c r="M8" s="5">
        <v>2584547940</v>
      </c>
      <c r="N8" s="4"/>
      <c r="O8" s="5">
        <v>13126686326</v>
      </c>
      <c r="P8" s="4"/>
      <c r="Q8" s="5">
        <v>0</v>
      </c>
      <c r="R8" s="4"/>
      <c r="S8" s="5">
        <v>13126686326</v>
      </c>
    </row>
    <row r="9" spans="1:19">
      <c r="A9" s="1" t="s">
        <v>116</v>
      </c>
      <c r="C9" s="4" t="s">
        <v>198</v>
      </c>
      <c r="D9" s="4"/>
      <c r="E9" s="4" t="s">
        <v>118</v>
      </c>
      <c r="F9" s="4"/>
      <c r="G9" s="5">
        <v>18</v>
      </c>
      <c r="H9" s="4"/>
      <c r="I9" s="5">
        <v>7090273972</v>
      </c>
      <c r="J9" s="4"/>
      <c r="K9" s="5">
        <v>0</v>
      </c>
      <c r="L9" s="4"/>
      <c r="M9" s="5">
        <v>7090273972</v>
      </c>
      <c r="N9" s="4"/>
      <c r="O9" s="5">
        <v>11466000000</v>
      </c>
      <c r="P9" s="4"/>
      <c r="Q9" s="5">
        <v>0</v>
      </c>
      <c r="R9" s="4"/>
      <c r="S9" s="5">
        <v>11466000000</v>
      </c>
    </row>
    <row r="10" spans="1:19">
      <c r="A10" s="1" t="s">
        <v>148</v>
      </c>
      <c r="C10" s="4" t="s">
        <v>198</v>
      </c>
      <c r="D10" s="4"/>
      <c r="E10" s="4" t="s">
        <v>149</v>
      </c>
      <c r="F10" s="4"/>
      <c r="G10" s="5">
        <v>15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5964657534</v>
      </c>
      <c r="P10" s="4"/>
      <c r="Q10" s="5">
        <v>0</v>
      </c>
      <c r="R10" s="4"/>
      <c r="S10" s="5">
        <v>5964657534</v>
      </c>
    </row>
    <row r="11" spans="1:19">
      <c r="A11" s="1" t="s">
        <v>131</v>
      </c>
      <c r="C11" s="5">
        <v>1</v>
      </c>
      <c r="D11" s="4"/>
      <c r="E11" s="4" t="s">
        <v>198</v>
      </c>
      <c r="F11" s="4"/>
      <c r="G11" s="5">
        <v>8</v>
      </c>
      <c r="H11" s="4"/>
      <c r="I11" s="5">
        <v>74326422</v>
      </c>
      <c r="J11" s="4"/>
      <c r="K11" s="5">
        <v>0</v>
      </c>
      <c r="L11" s="4"/>
      <c r="M11" s="5">
        <v>74326422</v>
      </c>
      <c r="N11" s="4"/>
      <c r="O11" s="5">
        <v>11142007642</v>
      </c>
      <c r="P11" s="4"/>
      <c r="Q11" s="5">
        <v>0</v>
      </c>
      <c r="R11" s="4"/>
      <c r="S11" s="5">
        <v>11142007642</v>
      </c>
    </row>
    <row r="12" spans="1:19">
      <c r="A12" s="1" t="s">
        <v>135</v>
      </c>
      <c r="C12" s="5">
        <v>17</v>
      </c>
      <c r="D12" s="4"/>
      <c r="E12" s="4" t="s">
        <v>198</v>
      </c>
      <c r="F12" s="4"/>
      <c r="G12" s="5">
        <v>10</v>
      </c>
      <c r="H12" s="4"/>
      <c r="I12" s="5">
        <v>2010345291</v>
      </c>
      <c r="J12" s="4"/>
      <c r="K12" s="5">
        <v>0</v>
      </c>
      <c r="L12" s="4"/>
      <c r="M12" s="5">
        <v>2010345291</v>
      </c>
      <c r="N12" s="4"/>
      <c r="O12" s="5">
        <v>2985213512</v>
      </c>
      <c r="P12" s="4"/>
      <c r="Q12" s="5">
        <v>0</v>
      </c>
      <c r="R12" s="4"/>
      <c r="S12" s="5">
        <v>2985213512</v>
      </c>
    </row>
    <row r="13" spans="1:19" ht="24.75" thickBot="1">
      <c r="C13" s="4"/>
      <c r="D13" s="4"/>
      <c r="E13" s="4"/>
      <c r="F13" s="4"/>
      <c r="G13" s="4"/>
      <c r="H13" s="4"/>
      <c r="I13" s="11">
        <f>SUM(I8:I12)</f>
        <v>11759493625</v>
      </c>
      <c r="J13" s="4"/>
      <c r="K13" s="11">
        <f>SUM(K8:K12)</f>
        <v>0</v>
      </c>
      <c r="L13" s="4"/>
      <c r="M13" s="11">
        <f>SUM(M8:M12)</f>
        <v>11759493625</v>
      </c>
      <c r="N13" s="4"/>
      <c r="O13" s="11">
        <f>SUM(O8:O12)</f>
        <v>44684565014</v>
      </c>
      <c r="P13" s="4"/>
      <c r="Q13" s="11">
        <f>SUM(Q8:Q12)</f>
        <v>0</v>
      </c>
      <c r="R13" s="4"/>
      <c r="S13" s="11">
        <f>SUM(S8:S12)</f>
        <v>44684565014</v>
      </c>
    </row>
    <row r="14" spans="1:19" ht="24.75" thickTop="1">
      <c r="M14" s="5"/>
      <c r="N14" s="5"/>
      <c r="O14" s="5"/>
      <c r="P14" s="5"/>
      <c r="Q14" s="5"/>
      <c r="R14" s="5"/>
      <c r="S14" s="5"/>
    </row>
    <row r="15" spans="1:19">
      <c r="M15" s="3"/>
      <c r="S15" s="3"/>
    </row>
    <row r="16" spans="1:19">
      <c r="M16" s="3"/>
      <c r="N16" s="3"/>
      <c r="O16" s="3"/>
      <c r="P16" s="3"/>
      <c r="Q16" s="3"/>
      <c r="R16" s="3"/>
      <c r="S16" s="3"/>
    </row>
    <row r="18" spans="13:20">
      <c r="M18" s="3"/>
      <c r="N18" s="3"/>
      <c r="O18" s="3"/>
      <c r="P18" s="3"/>
      <c r="Q18" s="3"/>
      <c r="R18" s="3"/>
      <c r="S18" s="3"/>
    </row>
    <row r="19" spans="13:20">
      <c r="M19" s="3"/>
      <c r="S19" s="3"/>
    </row>
    <row r="20" spans="13:20">
      <c r="M20" s="3"/>
      <c r="N20" s="3"/>
      <c r="O20" s="3"/>
      <c r="P20" s="3"/>
      <c r="Q20" s="3"/>
      <c r="R20" s="3"/>
      <c r="S20" s="3"/>
      <c r="T20" s="3">
        <f t="shared" ref="T20" si="0">T19-T18</f>
        <v>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E12" sqref="E12"/>
    </sheetView>
  </sheetViews>
  <sheetFormatPr defaultRowHeight="24"/>
  <cols>
    <col min="1" max="1" width="42.28515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3</v>
      </c>
      <c r="C6" s="20" t="s">
        <v>150</v>
      </c>
      <c r="D6" s="20" t="s">
        <v>150</v>
      </c>
      <c r="E6" s="20" t="s">
        <v>150</v>
      </c>
      <c r="F6" s="20" t="s">
        <v>150</v>
      </c>
      <c r="G6" s="20" t="s">
        <v>150</v>
      </c>
      <c r="I6" s="20" t="s">
        <v>140</v>
      </c>
      <c r="J6" s="20" t="s">
        <v>140</v>
      </c>
      <c r="K6" s="20" t="s">
        <v>140</v>
      </c>
      <c r="L6" s="20" t="s">
        <v>140</v>
      </c>
      <c r="M6" s="20" t="s">
        <v>140</v>
      </c>
      <c r="O6" s="20" t="s">
        <v>141</v>
      </c>
      <c r="P6" s="20" t="s">
        <v>141</v>
      </c>
      <c r="Q6" s="20" t="s">
        <v>141</v>
      </c>
      <c r="R6" s="20" t="s">
        <v>141</v>
      </c>
      <c r="S6" s="20" t="s">
        <v>141</v>
      </c>
    </row>
    <row r="7" spans="1:19" ht="24.75">
      <c r="A7" s="20" t="s">
        <v>3</v>
      </c>
      <c r="C7" s="20" t="s">
        <v>151</v>
      </c>
      <c r="E7" s="20" t="s">
        <v>152</v>
      </c>
      <c r="G7" s="20" t="s">
        <v>153</v>
      </c>
      <c r="I7" s="20" t="s">
        <v>154</v>
      </c>
      <c r="K7" s="20" t="s">
        <v>145</v>
      </c>
      <c r="M7" s="20" t="s">
        <v>155</v>
      </c>
      <c r="O7" s="20" t="s">
        <v>154</v>
      </c>
      <c r="Q7" s="20" t="s">
        <v>145</v>
      </c>
      <c r="S7" s="20" t="s">
        <v>155</v>
      </c>
    </row>
    <row r="8" spans="1:19">
      <c r="A8" s="1" t="s">
        <v>40</v>
      </c>
      <c r="C8" s="4" t="s">
        <v>156</v>
      </c>
      <c r="D8" s="4"/>
      <c r="E8" s="5">
        <v>124663271</v>
      </c>
      <c r="F8" s="4"/>
      <c r="G8" s="5">
        <v>1100</v>
      </c>
      <c r="H8" s="4"/>
      <c r="I8" s="5">
        <v>137129598100</v>
      </c>
      <c r="J8" s="4"/>
      <c r="K8" s="5">
        <v>19012068173</v>
      </c>
      <c r="L8" s="4"/>
      <c r="M8" s="5">
        <v>118117529927</v>
      </c>
      <c r="N8" s="4"/>
      <c r="O8" s="5">
        <v>137129599282</v>
      </c>
      <c r="P8" s="4"/>
      <c r="Q8" s="5">
        <v>19012068173</v>
      </c>
      <c r="R8" s="4"/>
      <c r="S8" s="5">
        <v>118117529927</v>
      </c>
    </row>
    <row r="9" spans="1:19">
      <c r="A9" s="1" t="s">
        <v>60</v>
      </c>
      <c r="C9" s="4" t="s">
        <v>157</v>
      </c>
      <c r="D9" s="4"/>
      <c r="E9" s="5">
        <v>10000000</v>
      </c>
      <c r="F9" s="4"/>
      <c r="G9" s="5">
        <v>150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1500000000</v>
      </c>
      <c r="P9" s="4"/>
      <c r="Q9" s="5">
        <v>0</v>
      </c>
      <c r="R9" s="4"/>
      <c r="S9" s="5">
        <v>1500000000</v>
      </c>
    </row>
    <row r="10" spans="1:19">
      <c r="A10" s="1" t="s">
        <v>62</v>
      </c>
      <c r="C10" s="4" t="s">
        <v>158</v>
      </c>
      <c r="D10" s="4"/>
      <c r="E10" s="5">
        <v>47100791</v>
      </c>
      <c r="F10" s="4"/>
      <c r="G10" s="5">
        <v>3530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166265792230</v>
      </c>
      <c r="P10" s="4"/>
      <c r="Q10" s="5">
        <v>21081547819</v>
      </c>
      <c r="R10" s="4"/>
      <c r="S10" s="5">
        <v>145184244411</v>
      </c>
    </row>
    <row r="11" spans="1:19">
      <c r="A11" s="1" t="s">
        <v>19</v>
      </c>
      <c r="C11" s="4" t="s">
        <v>159</v>
      </c>
      <c r="D11" s="4"/>
      <c r="E11" s="5">
        <v>3921979</v>
      </c>
      <c r="F11" s="4"/>
      <c r="G11" s="5">
        <v>13500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52946716500</v>
      </c>
      <c r="P11" s="4"/>
      <c r="Q11" s="5">
        <v>6068483577</v>
      </c>
      <c r="R11" s="4"/>
      <c r="S11" s="5">
        <v>46878232923</v>
      </c>
    </row>
    <row r="12" spans="1:19">
      <c r="A12" s="1" t="s">
        <v>51</v>
      </c>
      <c r="C12" s="4" t="s">
        <v>160</v>
      </c>
      <c r="D12" s="4"/>
      <c r="E12" s="5">
        <v>20000000</v>
      </c>
      <c r="F12" s="4"/>
      <c r="G12" s="5">
        <v>600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12000000000</v>
      </c>
      <c r="P12" s="4"/>
      <c r="Q12" s="5">
        <v>0</v>
      </c>
      <c r="R12" s="4"/>
      <c r="S12" s="5">
        <v>12000000000</v>
      </c>
    </row>
    <row r="13" spans="1:19">
      <c r="A13" s="1" t="s">
        <v>64</v>
      </c>
      <c r="C13" s="4" t="s">
        <v>161</v>
      </c>
      <c r="D13" s="4"/>
      <c r="E13" s="5">
        <v>522412</v>
      </c>
      <c r="F13" s="4"/>
      <c r="G13" s="5">
        <v>2600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1358271200</v>
      </c>
      <c r="P13" s="4"/>
      <c r="Q13" s="5">
        <v>0</v>
      </c>
      <c r="R13" s="4"/>
      <c r="S13" s="5">
        <v>1358271200</v>
      </c>
    </row>
    <row r="14" spans="1:19" ht="24.75" thickBot="1">
      <c r="C14" s="4"/>
      <c r="D14" s="4"/>
      <c r="E14" s="4"/>
      <c r="F14" s="4"/>
      <c r="G14" s="4"/>
      <c r="H14" s="4"/>
      <c r="I14" s="11">
        <f>SUM(I8:I13)</f>
        <v>137129598100</v>
      </c>
      <c r="J14" s="4"/>
      <c r="K14" s="11">
        <f>SUM(K8:K13)</f>
        <v>19012068173</v>
      </c>
      <c r="L14" s="4"/>
      <c r="M14" s="11">
        <f>SUM(M8:M13)</f>
        <v>118117529927</v>
      </c>
      <c r="N14" s="4"/>
      <c r="O14" s="11">
        <f>SUM(O8:O13)</f>
        <v>371200379212</v>
      </c>
      <c r="P14" s="4"/>
      <c r="Q14" s="11">
        <f>SUM(Q8:Q13)</f>
        <v>46162099569</v>
      </c>
      <c r="R14" s="4"/>
      <c r="S14" s="11">
        <f>SUM(S8:S13)</f>
        <v>325038278461</v>
      </c>
    </row>
    <row r="15" spans="1:19" ht="24.75" thickTop="1">
      <c r="I15" s="3"/>
      <c r="O15" s="3"/>
    </row>
    <row r="16" spans="1:19">
      <c r="I16" s="3"/>
      <c r="O16" s="3"/>
    </row>
    <row r="17" spans="9:9">
      <c r="I17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3"/>
  <sheetViews>
    <sheetView rightToLeft="1" topLeftCell="A67" workbookViewId="0">
      <selection activeCell="I81" sqref="I81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140</v>
      </c>
      <c r="D6" s="20" t="s">
        <v>140</v>
      </c>
      <c r="E6" s="20" t="s">
        <v>140</v>
      </c>
      <c r="F6" s="20" t="s">
        <v>140</v>
      </c>
      <c r="G6" s="20" t="s">
        <v>140</v>
      </c>
      <c r="H6" s="20" t="s">
        <v>140</v>
      </c>
      <c r="I6" s="20" t="s">
        <v>140</v>
      </c>
      <c r="K6" s="20" t="s">
        <v>141</v>
      </c>
      <c r="L6" s="20" t="s">
        <v>141</v>
      </c>
      <c r="M6" s="20" t="s">
        <v>141</v>
      </c>
      <c r="N6" s="20" t="s">
        <v>141</v>
      </c>
      <c r="O6" s="20" t="s">
        <v>141</v>
      </c>
      <c r="P6" s="20" t="s">
        <v>141</v>
      </c>
      <c r="Q6" s="20" t="s">
        <v>141</v>
      </c>
    </row>
    <row r="7" spans="1:17" ht="24.75">
      <c r="A7" s="20" t="s">
        <v>3</v>
      </c>
      <c r="C7" s="20" t="s">
        <v>7</v>
      </c>
      <c r="E7" s="20" t="s">
        <v>162</v>
      </c>
      <c r="G7" s="20" t="s">
        <v>163</v>
      </c>
      <c r="I7" s="20" t="s">
        <v>164</v>
      </c>
      <c r="K7" s="20" t="s">
        <v>7</v>
      </c>
      <c r="M7" s="20" t="s">
        <v>162</v>
      </c>
      <c r="O7" s="20" t="s">
        <v>163</v>
      </c>
      <c r="Q7" s="20" t="s">
        <v>164</v>
      </c>
    </row>
    <row r="8" spans="1:17">
      <c r="A8" s="1" t="s">
        <v>68</v>
      </c>
      <c r="C8" s="7">
        <v>1315999</v>
      </c>
      <c r="D8" s="7"/>
      <c r="E8" s="7">
        <v>6854804543</v>
      </c>
      <c r="F8" s="7"/>
      <c r="G8" s="7">
        <v>9393600862</v>
      </c>
      <c r="H8" s="7"/>
      <c r="I8" s="7">
        <f>E8-G8</f>
        <v>-2538796319</v>
      </c>
      <c r="J8" s="7"/>
      <c r="K8" s="7">
        <v>1315999</v>
      </c>
      <c r="L8" s="7"/>
      <c r="M8" s="7">
        <v>6854804543</v>
      </c>
      <c r="N8" s="7"/>
      <c r="O8" s="7">
        <v>9393600862</v>
      </c>
      <c r="P8" s="7"/>
      <c r="Q8" s="7">
        <f>M8-O8</f>
        <v>-2538796319</v>
      </c>
    </row>
    <row r="9" spans="1:17">
      <c r="A9" s="1" t="s">
        <v>70</v>
      </c>
      <c r="C9" s="7">
        <v>3226054</v>
      </c>
      <c r="D9" s="7"/>
      <c r="E9" s="7">
        <v>35628203253</v>
      </c>
      <c r="F9" s="7"/>
      <c r="G9" s="7">
        <v>61265991514</v>
      </c>
      <c r="H9" s="7"/>
      <c r="I9" s="7">
        <f t="shared" ref="I9:I71" si="0">E9-G9</f>
        <v>-25637788261</v>
      </c>
      <c r="J9" s="7"/>
      <c r="K9" s="7">
        <v>3226054</v>
      </c>
      <c r="L9" s="7"/>
      <c r="M9" s="7">
        <v>35628203253</v>
      </c>
      <c r="N9" s="7"/>
      <c r="O9" s="7">
        <v>61265991514</v>
      </c>
      <c r="P9" s="7"/>
      <c r="Q9" s="7">
        <f t="shared" ref="Q9:Q72" si="1">M9-O9</f>
        <v>-25637788261</v>
      </c>
    </row>
    <row r="10" spans="1:17">
      <c r="A10" s="1" t="s">
        <v>27</v>
      </c>
      <c r="C10" s="7">
        <v>3097936</v>
      </c>
      <c r="D10" s="7"/>
      <c r="E10" s="7">
        <v>19031330275</v>
      </c>
      <c r="F10" s="7"/>
      <c r="G10" s="7">
        <v>12786097621</v>
      </c>
      <c r="H10" s="7"/>
      <c r="I10" s="7">
        <f t="shared" si="0"/>
        <v>6245232654</v>
      </c>
      <c r="J10" s="7"/>
      <c r="K10" s="7">
        <v>3097936</v>
      </c>
      <c r="L10" s="7"/>
      <c r="M10" s="7">
        <v>19031330275</v>
      </c>
      <c r="N10" s="7"/>
      <c r="O10" s="7">
        <v>25108771280</v>
      </c>
      <c r="P10" s="7"/>
      <c r="Q10" s="7">
        <f t="shared" si="1"/>
        <v>-6077441005</v>
      </c>
    </row>
    <row r="11" spans="1:17">
      <c r="A11" s="1" t="s">
        <v>17</v>
      </c>
      <c r="C11" s="7">
        <v>75671122</v>
      </c>
      <c r="D11" s="7"/>
      <c r="E11" s="7">
        <v>489687921144</v>
      </c>
      <c r="F11" s="7"/>
      <c r="G11" s="7">
        <v>482918042050</v>
      </c>
      <c r="H11" s="7"/>
      <c r="I11" s="7">
        <f t="shared" si="0"/>
        <v>6769879094</v>
      </c>
      <c r="J11" s="7"/>
      <c r="K11" s="7">
        <v>75671122</v>
      </c>
      <c r="L11" s="7"/>
      <c r="M11" s="7">
        <v>489687921144</v>
      </c>
      <c r="N11" s="7"/>
      <c r="O11" s="7">
        <v>449068646358</v>
      </c>
      <c r="P11" s="7"/>
      <c r="Q11" s="7">
        <f t="shared" si="1"/>
        <v>40619274786</v>
      </c>
    </row>
    <row r="12" spans="1:17">
      <c r="A12" s="1" t="s">
        <v>62</v>
      </c>
      <c r="C12" s="7">
        <v>47100791</v>
      </c>
      <c r="D12" s="7"/>
      <c r="E12" s="7">
        <v>1160681218667</v>
      </c>
      <c r="F12" s="7"/>
      <c r="G12" s="7">
        <v>1281478215204</v>
      </c>
      <c r="H12" s="7"/>
      <c r="I12" s="7">
        <f t="shared" si="0"/>
        <v>-120796996537</v>
      </c>
      <c r="J12" s="7"/>
      <c r="K12" s="7">
        <v>47100791</v>
      </c>
      <c r="L12" s="7"/>
      <c r="M12" s="7">
        <v>1160681218667</v>
      </c>
      <c r="N12" s="7"/>
      <c r="O12" s="7">
        <v>1348899794667</v>
      </c>
      <c r="P12" s="7"/>
      <c r="Q12" s="7">
        <f t="shared" si="1"/>
        <v>-188218576000</v>
      </c>
    </row>
    <row r="13" spans="1:17">
      <c r="A13" s="1" t="s">
        <v>19</v>
      </c>
      <c r="C13" s="7">
        <v>3921979</v>
      </c>
      <c r="D13" s="7"/>
      <c r="E13" s="7">
        <v>502535111696</v>
      </c>
      <c r="F13" s="7"/>
      <c r="G13" s="7">
        <v>560235031425</v>
      </c>
      <c r="H13" s="7"/>
      <c r="I13" s="7">
        <f t="shared" si="0"/>
        <v>-57699919729</v>
      </c>
      <c r="J13" s="7"/>
      <c r="K13" s="7">
        <v>3921979</v>
      </c>
      <c r="L13" s="7"/>
      <c r="M13" s="7">
        <v>502535111696</v>
      </c>
      <c r="N13" s="7"/>
      <c r="O13" s="7">
        <v>603431998357</v>
      </c>
      <c r="P13" s="7"/>
      <c r="Q13" s="7">
        <f t="shared" si="1"/>
        <v>-100896886661</v>
      </c>
    </row>
    <row r="14" spans="1:17">
      <c r="A14" s="1" t="s">
        <v>52</v>
      </c>
      <c r="C14" s="7">
        <v>7691309</v>
      </c>
      <c r="D14" s="7"/>
      <c r="E14" s="7">
        <v>358270272038</v>
      </c>
      <c r="F14" s="7"/>
      <c r="G14" s="7">
        <v>354829776468</v>
      </c>
      <c r="H14" s="7"/>
      <c r="I14" s="7">
        <f t="shared" si="0"/>
        <v>3440495570</v>
      </c>
      <c r="J14" s="7"/>
      <c r="K14" s="7">
        <v>7691309</v>
      </c>
      <c r="L14" s="7"/>
      <c r="M14" s="7">
        <v>358270272038</v>
      </c>
      <c r="N14" s="7"/>
      <c r="O14" s="7">
        <v>339332445707</v>
      </c>
      <c r="P14" s="7"/>
      <c r="Q14" s="7">
        <f t="shared" si="1"/>
        <v>18937826331</v>
      </c>
    </row>
    <row r="15" spans="1:17">
      <c r="A15" s="1" t="s">
        <v>21</v>
      </c>
      <c r="C15" s="7">
        <v>1889027</v>
      </c>
      <c r="D15" s="7"/>
      <c r="E15" s="7">
        <v>276128620898</v>
      </c>
      <c r="F15" s="7"/>
      <c r="G15" s="7">
        <v>336687260980</v>
      </c>
      <c r="H15" s="7"/>
      <c r="I15" s="7">
        <f t="shared" si="0"/>
        <v>-60558640082</v>
      </c>
      <c r="J15" s="7"/>
      <c r="K15" s="7">
        <v>1889027</v>
      </c>
      <c r="L15" s="7"/>
      <c r="M15" s="7">
        <v>276128620898</v>
      </c>
      <c r="N15" s="7"/>
      <c r="O15" s="7">
        <v>453339162969</v>
      </c>
      <c r="P15" s="7"/>
      <c r="Q15" s="7">
        <f t="shared" si="1"/>
        <v>-177210542071</v>
      </c>
    </row>
    <row r="16" spans="1:17">
      <c r="A16" s="1" t="s">
        <v>35</v>
      </c>
      <c r="C16" s="7">
        <v>3898275</v>
      </c>
      <c r="D16" s="7"/>
      <c r="E16" s="7">
        <v>68472668260</v>
      </c>
      <c r="F16" s="7"/>
      <c r="G16" s="7">
        <v>70603962405</v>
      </c>
      <c r="H16" s="7"/>
      <c r="I16" s="7">
        <f t="shared" si="0"/>
        <v>-2131294145</v>
      </c>
      <c r="J16" s="7"/>
      <c r="K16" s="7">
        <v>3898275</v>
      </c>
      <c r="L16" s="7"/>
      <c r="M16" s="7">
        <v>68472668260</v>
      </c>
      <c r="N16" s="7"/>
      <c r="O16" s="7">
        <v>79555397814</v>
      </c>
      <c r="P16" s="7"/>
      <c r="Q16" s="7">
        <f t="shared" si="1"/>
        <v>-11082729554</v>
      </c>
    </row>
    <row r="17" spans="1:17">
      <c r="A17" s="1" t="s">
        <v>38</v>
      </c>
      <c r="C17" s="7">
        <v>5673364</v>
      </c>
      <c r="D17" s="7"/>
      <c r="E17" s="7">
        <v>36206280048</v>
      </c>
      <c r="F17" s="7"/>
      <c r="G17" s="7">
        <v>36233300232</v>
      </c>
      <c r="H17" s="7"/>
      <c r="I17" s="7">
        <f t="shared" si="0"/>
        <v>-27020184</v>
      </c>
      <c r="J17" s="7"/>
      <c r="K17" s="7">
        <v>5673364</v>
      </c>
      <c r="L17" s="7"/>
      <c r="M17" s="7">
        <v>36206280048</v>
      </c>
      <c r="N17" s="7"/>
      <c r="O17" s="7">
        <v>87052981148</v>
      </c>
      <c r="P17" s="7"/>
      <c r="Q17" s="7">
        <f t="shared" si="1"/>
        <v>-50846701100</v>
      </c>
    </row>
    <row r="18" spans="1:17">
      <c r="A18" s="1" t="s">
        <v>44</v>
      </c>
      <c r="C18" s="7">
        <v>5156472</v>
      </c>
      <c r="D18" s="7"/>
      <c r="E18" s="7">
        <v>108461737382</v>
      </c>
      <c r="F18" s="7"/>
      <c r="G18" s="7">
        <v>104924941598</v>
      </c>
      <c r="H18" s="7"/>
      <c r="I18" s="7">
        <f t="shared" si="0"/>
        <v>3536795784</v>
      </c>
      <c r="J18" s="7"/>
      <c r="K18" s="7">
        <v>5156472</v>
      </c>
      <c r="L18" s="7"/>
      <c r="M18" s="7">
        <v>108461737382</v>
      </c>
      <c r="N18" s="7"/>
      <c r="O18" s="7">
        <v>117534387437</v>
      </c>
      <c r="P18" s="7"/>
      <c r="Q18" s="7">
        <f t="shared" si="1"/>
        <v>-9072650055</v>
      </c>
    </row>
    <row r="19" spans="1:17">
      <c r="A19" s="1" t="s">
        <v>24</v>
      </c>
      <c r="C19" s="7">
        <v>32418809</v>
      </c>
      <c r="D19" s="7"/>
      <c r="E19" s="7">
        <v>609714351275</v>
      </c>
      <c r="F19" s="7"/>
      <c r="G19" s="7">
        <v>591990096878</v>
      </c>
      <c r="H19" s="7"/>
      <c r="I19" s="7">
        <f t="shared" si="0"/>
        <v>17724254397</v>
      </c>
      <c r="J19" s="7"/>
      <c r="K19" s="7">
        <v>32418809</v>
      </c>
      <c r="L19" s="7"/>
      <c r="M19" s="7">
        <v>609714351275</v>
      </c>
      <c r="N19" s="7"/>
      <c r="O19" s="7">
        <v>471919330976</v>
      </c>
      <c r="P19" s="7"/>
      <c r="Q19" s="7">
        <f t="shared" si="1"/>
        <v>137795020299</v>
      </c>
    </row>
    <row r="20" spans="1:17">
      <c r="A20" s="1" t="s">
        <v>64</v>
      </c>
      <c r="C20" s="7">
        <v>4179296</v>
      </c>
      <c r="D20" s="7"/>
      <c r="E20" s="7">
        <v>62690336458</v>
      </c>
      <c r="F20" s="7"/>
      <c r="G20" s="7">
        <v>58411274394</v>
      </c>
      <c r="H20" s="7"/>
      <c r="I20" s="7">
        <f t="shared" si="0"/>
        <v>4279062064</v>
      </c>
      <c r="J20" s="7"/>
      <c r="K20" s="7">
        <v>4179296</v>
      </c>
      <c r="L20" s="7"/>
      <c r="M20" s="7">
        <v>62690336458</v>
      </c>
      <c r="N20" s="7"/>
      <c r="O20" s="7">
        <v>83686821579</v>
      </c>
      <c r="P20" s="7"/>
      <c r="Q20" s="7">
        <f t="shared" si="1"/>
        <v>-20996485121</v>
      </c>
    </row>
    <row r="21" spans="1:17">
      <c r="A21" s="1" t="s">
        <v>34</v>
      </c>
      <c r="C21" s="7">
        <v>26942032</v>
      </c>
      <c r="D21" s="7"/>
      <c r="E21" s="7">
        <v>192024981941</v>
      </c>
      <c r="F21" s="7"/>
      <c r="G21" s="7">
        <v>165678485138</v>
      </c>
      <c r="H21" s="7"/>
      <c r="I21" s="7">
        <f t="shared" si="0"/>
        <v>26346496803</v>
      </c>
      <c r="J21" s="7"/>
      <c r="K21" s="7">
        <v>26942032</v>
      </c>
      <c r="L21" s="7"/>
      <c r="M21" s="7">
        <v>192024981941</v>
      </c>
      <c r="N21" s="7"/>
      <c r="O21" s="7">
        <v>221901953138</v>
      </c>
      <c r="P21" s="7"/>
      <c r="Q21" s="7">
        <f t="shared" si="1"/>
        <v>-29876971197</v>
      </c>
    </row>
    <row r="22" spans="1:17">
      <c r="A22" s="1" t="s">
        <v>31</v>
      </c>
      <c r="C22" s="7">
        <v>2761729</v>
      </c>
      <c r="D22" s="7"/>
      <c r="E22" s="7">
        <v>65475326591</v>
      </c>
      <c r="F22" s="7"/>
      <c r="G22" s="7">
        <v>38648655473</v>
      </c>
      <c r="H22" s="7"/>
      <c r="I22" s="7">
        <f t="shared" si="0"/>
        <v>26826671118</v>
      </c>
      <c r="J22" s="7"/>
      <c r="K22" s="7">
        <v>2761729</v>
      </c>
      <c r="L22" s="7"/>
      <c r="M22" s="7">
        <v>65475326591</v>
      </c>
      <c r="N22" s="7"/>
      <c r="O22" s="7">
        <v>28387460936</v>
      </c>
      <c r="P22" s="7"/>
      <c r="Q22" s="7">
        <f t="shared" si="1"/>
        <v>37087865655</v>
      </c>
    </row>
    <row r="23" spans="1:17">
      <c r="A23" s="1" t="s">
        <v>65</v>
      </c>
      <c r="C23" s="7">
        <v>11589687</v>
      </c>
      <c r="D23" s="7"/>
      <c r="E23" s="7">
        <v>224999824916</v>
      </c>
      <c r="F23" s="7"/>
      <c r="G23" s="7">
        <v>242972161161</v>
      </c>
      <c r="H23" s="7"/>
      <c r="I23" s="7">
        <f t="shared" si="0"/>
        <v>-17972336245</v>
      </c>
      <c r="J23" s="7"/>
      <c r="K23" s="7">
        <v>11589687</v>
      </c>
      <c r="L23" s="7"/>
      <c r="M23" s="7">
        <v>224999824916</v>
      </c>
      <c r="N23" s="7"/>
      <c r="O23" s="7">
        <v>255875376927</v>
      </c>
      <c r="P23" s="7"/>
      <c r="Q23" s="7">
        <f t="shared" si="1"/>
        <v>-30875552011</v>
      </c>
    </row>
    <row r="24" spans="1:17">
      <c r="A24" s="1" t="s">
        <v>20</v>
      </c>
      <c r="C24" s="7">
        <v>2741383</v>
      </c>
      <c r="D24" s="7"/>
      <c r="E24" s="7">
        <v>118649624915</v>
      </c>
      <c r="F24" s="7"/>
      <c r="G24" s="7">
        <v>132656493819</v>
      </c>
      <c r="H24" s="7"/>
      <c r="I24" s="7">
        <f t="shared" si="0"/>
        <v>-14006868904</v>
      </c>
      <c r="J24" s="7"/>
      <c r="K24" s="7">
        <v>2741383</v>
      </c>
      <c r="L24" s="7"/>
      <c r="M24" s="7">
        <v>118649624915</v>
      </c>
      <c r="N24" s="7"/>
      <c r="O24" s="7">
        <v>128269128268</v>
      </c>
      <c r="P24" s="7"/>
      <c r="Q24" s="7">
        <f t="shared" si="1"/>
        <v>-9619503353</v>
      </c>
    </row>
    <row r="25" spans="1:17">
      <c r="A25" s="1" t="s">
        <v>66</v>
      </c>
      <c r="C25" s="7">
        <v>18769593</v>
      </c>
      <c r="D25" s="7"/>
      <c r="E25" s="7">
        <v>266248431661</v>
      </c>
      <c r="F25" s="7"/>
      <c r="G25" s="7">
        <v>304123996922</v>
      </c>
      <c r="H25" s="7"/>
      <c r="I25" s="7">
        <f t="shared" si="0"/>
        <v>-37875565261</v>
      </c>
      <c r="J25" s="7"/>
      <c r="K25" s="7">
        <v>18769593</v>
      </c>
      <c r="L25" s="7"/>
      <c r="M25" s="7">
        <v>266248431661</v>
      </c>
      <c r="N25" s="7"/>
      <c r="O25" s="7">
        <v>393681983746</v>
      </c>
      <c r="P25" s="7"/>
      <c r="Q25" s="7">
        <f t="shared" si="1"/>
        <v>-127433552085</v>
      </c>
    </row>
    <row r="26" spans="1:17">
      <c r="A26" s="1" t="s">
        <v>50</v>
      </c>
      <c r="C26" s="7">
        <v>8756206</v>
      </c>
      <c r="D26" s="7"/>
      <c r="E26" s="7">
        <v>65977127833</v>
      </c>
      <c r="F26" s="7"/>
      <c r="G26" s="7">
        <v>67886393206</v>
      </c>
      <c r="H26" s="7"/>
      <c r="I26" s="7">
        <f t="shared" si="0"/>
        <v>-1909265373</v>
      </c>
      <c r="J26" s="7"/>
      <c r="K26" s="7">
        <v>8756206</v>
      </c>
      <c r="L26" s="7"/>
      <c r="M26" s="7">
        <v>65977127833</v>
      </c>
      <c r="N26" s="7"/>
      <c r="O26" s="7">
        <v>68041594536</v>
      </c>
      <c r="P26" s="7"/>
      <c r="Q26" s="7">
        <f t="shared" si="1"/>
        <v>-2064466703</v>
      </c>
    </row>
    <row r="27" spans="1:17">
      <c r="A27" s="1" t="s">
        <v>49</v>
      </c>
      <c r="C27" s="7">
        <v>585000</v>
      </c>
      <c r="D27" s="7"/>
      <c r="E27" s="7">
        <v>12770162730</v>
      </c>
      <c r="F27" s="7"/>
      <c r="G27" s="7">
        <v>12985324852</v>
      </c>
      <c r="H27" s="7"/>
      <c r="I27" s="7">
        <f t="shared" si="0"/>
        <v>-215162122</v>
      </c>
      <c r="J27" s="7"/>
      <c r="K27" s="7">
        <v>585000</v>
      </c>
      <c r="L27" s="7"/>
      <c r="M27" s="7">
        <v>12770162730</v>
      </c>
      <c r="N27" s="7"/>
      <c r="O27" s="7">
        <v>13743722207</v>
      </c>
      <c r="P27" s="7"/>
      <c r="Q27" s="7">
        <f t="shared" si="1"/>
        <v>-973559477</v>
      </c>
    </row>
    <row r="28" spans="1:17">
      <c r="A28" s="1" t="s">
        <v>23</v>
      </c>
      <c r="C28" s="7">
        <v>38802025</v>
      </c>
      <c r="D28" s="7"/>
      <c r="E28" s="7">
        <v>175691601692</v>
      </c>
      <c r="F28" s="7"/>
      <c r="G28" s="7">
        <v>173413764462</v>
      </c>
      <c r="H28" s="7"/>
      <c r="I28" s="7">
        <f t="shared" si="0"/>
        <v>2277837230</v>
      </c>
      <c r="J28" s="7"/>
      <c r="K28" s="7">
        <v>38802025</v>
      </c>
      <c r="L28" s="7"/>
      <c r="M28" s="7">
        <v>175691601692</v>
      </c>
      <c r="N28" s="7"/>
      <c r="O28" s="7">
        <v>191194926283</v>
      </c>
      <c r="P28" s="7"/>
      <c r="Q28" s="7">
        <f t="shared" si="1"/>
        <v>-15503324591</v>
      </c>
    </row>
    <row r="29" spans="1:17">
      <c r="A29" s="1" t="s">
        <v>37</v>
      </c>
      <c r="C29" s="7">
        <v>3583604</v>
      </c>
      <c r="D29" s="7"/>
      <c r="E29" s="7">
        <v>28640743711</v>
      </c>
      <c r="F29" s="7"/>
      <c r="G29" s="7">
        <v>28462629634</v>
      </c>
      <c r="H29" s="7"/>
      <c r="I29" s="7">
        <f t="shared" si="0"/>
        <v>178114077</v>
      </c>
      <c r="J29" s="7"/>
      <c r="K29" s="7">
        <v>3583604</v>
      </c>
      <c r="L29" s="7"/>
      <c r="M29" s="7">
        <v>28640743711</v>
      </c>
      <c r="N29" s="7"/>
      <c r="O29" s="7">
        <v>33521069443</v>
      </c>
      <c r="P29" s="7"/>
      <c r="Q29" s="7">
        <f t="shared" si="1"/>
        <v>-4880325732</v>
      </c>
    </row>
    <row r="30" spans="1:17">
      <c r="A30" s="1" t="s">
        <v>33</v>
      </c>
      <c r="C30" s="7">
        <v>7825000</v>
      </c>
      <c r="D30" s="7"/>
      <c r="E30" s="7">
        <v>30483711258</v>
      </c>
      <c r="F30" s="7"/>
      <c r="G30" s="7">
        <v>31074872793</v>
      </c>
      <c r="H30" s="7"/>
      <c r="I30" s="7">
        <f t="shared" si="0"/>
        <v>-591161535</v>
      </c>
      <c r="J30" s="7"/>
      <c r="K30" s="7">
        <v>7825000</v>
      </c>
      <c r="L30" s="7"/>
      <c r="M30" s="7">
        <v>30483711258</v>
      </c>
      <c r="N30" s="7"/>
      <c r="O30" s="7">
        <v>70138204751</v>
      </c>
      <c r="P30" s="7"/>
      <c r="Q30" s="7">
        <f t="shared" si="1"/>
        <v>-39654493493</v>
      </c>
    </row>
    <row r="31" spans="1:17">
      <c r="A31" s="1" t="s">
        <v>69</v>
      </c>
      <c r="C31" s="7">
        <v>250000</v>
      </c>
      <c r="D31" s="7"/>
      <c r="E31" s="7">
        <v>2701330875</v>
      </c>
      <c r="F31" s="7"/>
      <c r="G31" s="7">
        <v>3138602124</v>
      </c>
      <c r="H31" s="7"/>
      <c r="I31" s="7">
        <f t="shared" si="0"/>
        <v>-437271249</v>
      </c>
      <c r="J31" s="7"/>
      <c r="K31" s="7">
        <v>250000</v>
      </c>
      <c r="L31" s="7"/>
      <c r="M31" s="7">
        <v>2701330875</v>
      </c>
      <c r="N31" s="7"/>
      <c r="O31" s="7">
        <v>3138602124</v>
      </c>
      <c r="P31" s="7"/>
      <c r="Q31" s="7">
        <f t="shared" si="1"/>
        <v>-437271249</v>
      </c>
    </row>
    <row r="32" spans="1:17">
      <c r="A32" s="1" t="s">
        <v>45</v>
      </c>
      <c r="C32" s="7">
        <v>1014534</v>
      </c>
      <c r="D32" s="7"/>
      <c r="E32" s="7">
        <v>44474740751</v>
      </c>
      <c r="F32" s="7"/>
      <c r="G32" s="7">
        <v>44676440255</v>
      </c>
      <c r="H32" s="7"/>
      <c r="I32" s="7">
        <f t="shared" si="0"/>
        <v>-201699504</v>
      </c>
      <c r="J32" s="7"/>
      <c r="K32" s="7">
        <v>1014534</v>
      </c>
      <c r="L32" s="7"/>
      <c r="M32" s="7">
        <v>44474740751</v>
      </c>
      <c r="N32" s="7"/>
      <c r="O32" s="7">
        <v>52896703563</v>
      </c>
      <c r="P32" s="7"/>
      <c r="Q32" s="7">
        <f t="shared" si="1"/>
        <v>-8421962812</v>
      </c>
    </row>
    <row r="33" spans="1:17">
      <c r="A33" s="1" t="s">
        <v>36</v>
      </c>
      <c r="C33" s="7">
        <v>10000000</v>
      </c>
      <c r="D33" s="7"/>
      <c r="E33" s="7">
        <v>56859660000</v>
      </c>
      <c r="F33" s="7"/>
      <c r="G33" s="7">
        <v>59941215000</v>
      </c>
      <c r="H33" s="7"/>
      <c r="I33" s="7">
        <f t="shared" si="0"/>
        <v>-3081555000</v>
      </c>
      <c r="J33" s="7"/>
      <c r="K33" s="7">
        <v>10000000</v>
      </c>
      <c r="L33" s="7"/>
      <c r="M33" s="7">
        <v>56859660000</v>
      </c>
      <c r="N33" s="7"/>
      <c r="O33" s="7">
        <v>67038732000</v>
      </c>
      <c r="P33" s="7"/>
      <c r="Q33" s="7">
        <f t="shared" si="1"/>
        <v>-10179072000</v>
      </c>
    </row>
    <row r="34" spans="1:17">
      <c r="A34" s="1" t="s">
        <v>54</v>
      </c>
      <c r="C34" s="7">
        <v>2362689</v>
      </c>
      <c r="D34" s="7"/>
      <c r="E34" s="7">
        <v>76964637884</v>
      </c>
      <c r="F34" s="7"/>
      <c r="G34" s="7">
        <v>105477018230</v>
      </c>
      <c r="H34" s="7"/>
      <c r="I34" s="7">
        <f t="shared" si="0"/>
        <v>-28512380346</v>
      </c>
      <c r="J34" s="7"/>
      <c r="K34" s="7">
        <v>2362689</v>
      </c>
      <c r="L34" s="7"/>
      <c r="M34" s="7">
        <v>76964637884</v>
      </c>
      <c r="N34" s="7"/>
      <c r="O34" s="7">
        <v>103574627119</v>
      </c>
      <c r="P34" s="7"/>
      <c r="Q34" s="7">
        <f t="shared" si="1"/>
        <v>-26609989235</v>
      </c>
    </row>
    <row r="35" spans="1:17">
      <c r="A35" s="1" t="s">
        <v>32</v>
      </c>
      <c r="C35" s="7">
        <v>4301406</v>
      </c>
      <c r="D35" s="7"/>
      <c r="E35" s="7">
        <v>64479254525</v>
      </c>
      <c r="F35" s="7"/>
      <c r="G35" s="7">
        <v>58242971614</v>
      </c>
      <c r="H35" s="7"/>
      <c r="I35" s="7">
        <f t="shared" si="0"/>
        <v>6236282911</v>
      </c>
      <c r="J35" s="7"/>
      <c r="K35" s="7">
        <v>4301406</v>
      </c>
      <c r="L35" s="7"/>
      <c r="M35" s="7">
        <v>64479254525</v>
      </c>
      <c r="N35" s="7"/>
      <c r="O35" s="7">
        <v>90059293426</v>
      </c>
      <c r="P35" s="7"/>
      <c r="Q35" s="7">
        <f t="shared" si="1"/>
        <v>-25580038901</v>
      </c>
    </row>
    <row r="36" spans="1:17">
      <c r="A36" s="1" t="s">
        <v>41</v>
      </c>
      <c r="C36" s="7">
        <v>38729730</v>
      </c>
      <c r="D36" s="7"/>
      <c r="E36" s="7">
        <v>151918190868</v>
      </c>
      <c r="F36" s="7"/>
      <c r="G36" s="7">
        <v>179522180440</v>
      </c>
      <c r="H36" s="7"/>
      <c r="I36" s="7">
        <f t="shared" si="0"/>
        <v>-27603989572</v>
      </c>
      <c r="J36" s="7"/>
      <c r="K36" s="7">
        <v>38729730</v>
      </c>
      <c r="L36" s="7"/>
      <c r="M36" s="7">
        <v>151918190868</v>
      </c>
      <c r="N36" s="7"/>
      <c r="O36" s="7">
        <v>203784433399</v>
      </c>
      <c r="P36" s="7"/>
      <c r="Q36" s="7">
        <f t="shared" si="1"/>
        <v>-51866242531</v>
      </c>
    </row>
    <row r="37" spans="1:17">
      <c r="A37" s="1" t="s">
        <v>40</v>
      </c>
      <c r="C37" s="7">
        <v>124663271</v>
      </c>
      <c r="D37" s="7"/>
      <c r="E37" s="7">
        <v>840187936364</v>
      </c>
      <c r="F37" s="7"/>
      <c r="G37" s="7">
        <v>965348676147</v>
      </c>
      <c r="H37" s="7"/>
      <c r="I37" s="7">
        <f t="shared" si="0"/>
        <v>-125160739783</v>
      </c>
      <c r="J37" s="7"/>
      <c r="K37" s="7">
        <v>124663271</v>
      </c>
      <c r="L37" s="7"/>
      <c r="M37" s="7">
        <v>840187936364</v>
      </c>
      <c r="N37" s="7"/>
      <c r="O37" s="7">
        <v>1005003563999</v>
      </c>
      <c r="P37" s="7"/>
      <c r="Q37" s="7">
        <f t="shared" si="1"/>
        <v>-164815627635</v>
      </c>
    </row>
    <row r="38" spans="1:17">
      <c r="A38" s="1" t="s">
        <v>39</v>
      </c>
      <c r="C38" s="7">
        <v>54555603</v>
      </c>
      <c r="D38" s="7"/>
      <c r="E38" s="7">
        <v>254289145693</v>
      </c>
      <c r="F38" s="7"/>
      <c r="G38" s="7">
        <v>264104956179</v>
      </c>
      <c r="H38" s="7"/>
      <c r="I38" s="7">
        <f t="shared" si="0"/>
        <v>-9815810486</v>
      </c>
      <c r="J38" s="7"/>
      <c r="K38" s="7">
        <v>54555603</v>
      </c>
      <c r="L38" s="7"/>
      <c r="M38" s="7">
        <v>254289145693</v>
      </c>
      <c r="N38" s="7"/>
      <c r="O38" s="7">
        <v>357924581270</v>
      </c>
      <c r="P38" s="7"/>
      <c r="Q38" s="7">
        <f t="shared" si="1"/>
        <v>-103635435577</v>
      </c>
    </row>
    <row r="39" spans="1:17">
      <c r="A39" s="1" t="s">
        <v>60</v>
      </c>
      <c r="C39" s="7">
        <v>10000000</v>
      </c>
      <c r="D39" s="7"/>
      <c r="E39" s="7">
        <v>129127095000</v>
      </c>
      <c r="F39" s="7"/>
      <c r="G39" s="7">
        <v>148908690000</v>
      </c>
      <c r="H39" s="7"/>
      <c r="I39" s="7">
        <f t="shared" si="0"/>
        <v>-19781595000</v>
      </c>
      <c r="J39" s="7"/>
      <c r="K39" s="7">
        <v>10000000</v>
      </c>
      <c r="L39" s="7"/>
      <c r="M39" s="7">
        <v>129127095000</v>
      </c>
      <c r="N39" s="7"/>
      <c r="O39" s="7">
        <v>178233165000</v>
      </c>
      <c r="P39" s="7"/>
      <c r="Q39" s="7">
        <f t="shared" si="1"/>
        <v>-49106070000</v>
      </c>
    </row>
    <row r="40" spans="1:17">
      <c r="A40" s="1" t="s">
        <v>42</v>
      </c>
      <c r="C40" s="7">
        <v>31790022</v>
      </c>
      <c r="D40" s="7"/>
      <c r="E40" s="7">
        <v>340341384645</v>
      </c>
      <c r="F40" s="7"/>
      <c r="G40" s="7">
        <v>268492128002</v>
      </c>
      <c r="H40" s="7"/>
      <c r="I40" s="7">
        <f t="shared" si="0"/>
        <v>71849256643</v>
      </c>
      <c r="J40" s="7"/>
      <c r="K40" s="7">
        <v>31790022</v>
      </c>
      <c r="L40" s="7"/>
      <c r="M40" s="7">
        <v>340341384645</v>
      </c>
      <c r="N40" s="7"/>
      <c r="O40" s="7">
        <v>373833136943</v>
      </c>
      <c r="P40" s="7"/>
      <c r="Q40" s="7">
        <f t="shared" si="1"/>
        <v>-33491752298</v>
      </c>
    </row>
    <row r="41" spans="1:17">
      <c r="A41" s="1" t="s">
        <v>43</v>
      </c>
      <c r="C41" s="7">
        <v>44507942</v>
      </c>
      <c r="D41" s="7"/>
      <c r="E41" s="7">
        <v>569408951119</v>
      </c>
      <c r="F41" s="7"/>
      <c r="G41" s="7">
        <v>572505969501</v>
      </c>
      <c r="H41" s="7"/>
      <c r="I41" s="7">
        <f t="shared" si="0"/>
        <v>-3097018382</v>
      </c>
      <c r="J41" s="7"/>
      <c r="K41" s="7">
        <v>44507942</v>
      </c>
      <c r="L41" s="7"/>
      <c r="M41" s="7">
        <v>569408951119</v>
      </c>
      <c r="N41" s="7"/>
      <c r="O41" s="7">
        <v>610555052482</v>
      </c>
      <c r="P41" s="7"/>
      <c r="Q41" s="7">
        <f t="shared" si="1"/>
        <v>-41146101363</v>
      </c>
    </row>
    <row r="42" spans="1:17">
      <c r="A42" s="1" t="s">
        <v>53</v>
      </c>
      <c r="C42" s="7">
        <v>11165712</v>
      </c>
      <c r="D42" s="7"/>
      <c r="E42" s="7">
        <v>138074993609</v>
      </c>
      <c r="F42" s="7"/>
      <c r="G42" s="7">
        <v>141170781471</v>
      </c>
      <c r="H42" s="7"/>
      <c r="I42" s="7">
        <f t="shared" si="0"/>
        <v>-3095787862</v>
      </c>
      <c r="J42" s="7"/>
      <c r="K42" s="7">
        <v>11165712</v>
      </c>
      <c r="L42" s="7"/>
      <c r="M42" s="7">
        <v>138074993609</v>
      </c>
      <c r="N42" s="7"/>
      <c r="O42" s="7">
        <v>152250204667</v>
      </c>
      <c r="P42" s="7"/>
      <c r="Q42" s="7">
        <f t="shared" si="1"/>
        <v>-14175211058</v>
      </c>
    </row>
    <row r="43" spans="1:17">
      <c r="A43" s="1" t="s">
        <v>61</v>
      </c>
      <c r="C43" s="7">
        <v>46851062</v>
      </c>
      <c r="D43" s="7"/>
      <c r="E43" s="7">
        <v>649683559626</v>
      </c>
      <c r="F43" s="7"/>
      <c r="G43" s="7">
        <v>656203681371</v>
      </c>
      <c r="H43" s="7"/>
      <c r="I43" s="7">
        <f t="shared" si="0"/>
        <v>-6520121745</v>
      </c>
      <c r="J43" s="7"/>
      <c r="K43" s="7">
        <v>46851062</v>
      </c>
      <c r="L43" s="7"/>
      <c r="M43" s="7">
        <v>649683559626</v>
      </c>
      <c r="N43" s="7"/>
      <c r="O43" s="7">
        <v>569409498968</v>
      </c>
      <c r="P43" s="7"/>
      <c r="Q43" s="7">
        <f t="shared" si="1"/>
        <v>80274060658</v>
      </c>
    </row>
    <row r="44" spans="1:17">
      <c r="A44" s="1" t="s">
        <v>25</v>
      </c>
      <c r="C44" s="7">
        <v>61930327</v>
      </c>
      <c r="D44" s="7"/>
      <c r="E44" s="7">
        <v>672870928189</v>
      </c>
      <c r="F44" s="7"/>
      <c r="G44" s="7">
        <v>542975442509</v>
      </c>
      <c r="H44" s="7"/>
      <c r="I44" s="7">
        <f t="shared" si="0"/>
        <v>129895485680</v>
      </c>
      <c r="J44" s="7"/>
      <c r="K44" s="7">
        <v>61930327</v>
      </c>
      <c r="L44" s="7"/>
      <c r="M44" s="7">
        <v>672870928189</v>
      </c>
      <c r="N44" s="7"/>
      <c r="O44" s="7">
        <v>608846612972</v>
      </c>
      <c r="P44" s="7"/>
      <c r="Q44" s="7">
        <f t="shared" si="1"/>
        <v>64024315217</v>
      </c>
    </row>
    <row r="45" spans="1:17">
      <c r="A45" s="1" t="s">
        <v>63</v>
      </c>
      <c r="C45" s="7">
        <v>30485496</v>
      </c>
      <c r="D45" s="7"/>
      <c r="E45" s="7">
        <v>121761903126</v>
      </c>
      <c r="F45" s="7"/>
      <c r="G45" s="7">
        <v>147884043618</v>
      </c>
      <c r="H45" s="7"/>
      <c r="I45" s="7">
        <f t="shared" si="0"/>
        <v>-26122140492</v>
      </c>
      <c r="J45" s="7"/>
      <c r="K45" s="7">
        <v>30485496</v>
      </c>
      <c r="L45" s="7"/>
      <c r="M45" s="7">
        <v>121761903126</v>
      </c>
      <c r="N45" s="7"/>
      <c r="O45" s="7">
        <v>226977763668</v>
      </c>
      <c r="P45" s="7"/>
      <c r="Q45" s="7">
        <f t="shared" si="1"/>
        <v>-105215860542</v>
      </c>
    </row>
    <row r="46" spans="1:17">
      <c r="A46" s="1" t="s">
        <v>22</v>
      </c>
      <c r="C46" s="7">
        <v>3759913</v>
      </c>
      <c r="D46" s="7"/>
      <c r="E46" s="7">
        <v>206611295095</v>
      </c>
      <c r="F46" s="7"/>
      <c r="G46" s="7">
        <v>238044019259</v>
      </c>
      <c r="H46" s="7"/>
      <c r="I46" s="7">
        <f t="shared" si="0"/>
        <v>-31432724164</v>
      </c>
      <c r="J46" s="7"/>
      <c r="K46" s="7">
        <v>3759913</v>
      </c>
      <c r="L46" s="7"/>
      <c r="M46" s="7">
        <v>206611295095</v>
      </c>
      <c r="N46" s="7"/>
      <c r="O46" s="7">
        <v>286706809818</v>
      </c>
      <c r="P46" s="7"/>
      <c r="Q46" s="7">
        <f t="shared" si="1"/>
        <v>-80095514723</v>
      </c>
    </row>
    <row r="47" spans="1:17">
      <c r="A47" s="1" t="s">
        <v>56</v>
      </c>
      <c r="C47" s="7">
        <v>2065291</v>
      </c>
      <c r="D47" s="7"/>
      <c r="E47" s="7">
        <v>14740558083</v>
      </c>
      <c r="F47" s="7"/>
      <c r="G47" s="7">
        <v>14186247403</v>
      </c>
      <c r="H47" s="7"/>
      <c r="I47" s="7">
        <f t="shared" si="0"/>
        <v>554310680</v>
      </c>
      <c r="J47" s="7"/>
      <c r="K47" s="7">
        <v>2065291</v>
      </c>
      <c r="L47" s="7"/>
      <c r="M47" s="7">
        <v>14740558083</v>
      </c>
      <c r="N47" s="7"/>
      <c r="O47" s="7">
        <v>16706884367</v>
      </c>
      <c r="P47" s="7"/>
      <c r="Q47" s="7">
        <f t="shared" si="1"/>
        <v>-1966326284</v>
      </c>
    </row>
    <row r="48" spans="1:17">
      <c r="A48" s="1" t="s">
        <v>16</v>
      </c>
      <c r="C48" s="7">
        <v>15829799</v>
      </c>
      <c r="D48" s="7"/>
      <c r="E48" s="7">
        <v>340046568749</v>
      </c>
      <c r="F48" s="7"/>
      <c r="G48" s="7">
        <v>443429537591</v>
      </c>
      <c r="H48" s="7"/>
      <c r="I48" s="7">
        <f t="shared" si="0"/>
        <v>-103382968842</v>
      </c>
      <c r="J48" s="7"/>
      <c r="K48" s="7">
        <v>15829799</v>
      </c>
      <c r="L48" s="7"/>
      <c r="M48" s="7">
        <v>340046568749</v>
      </c>
      <c r="N48" s="7"/>
      <c r="O48" s="7">
        <v>571202704562</v>
      </c>
      <c r="P48" s="7"/>
      <c r="Q48" s="7">
        <f t="shared" si="1"/>
        <v>-231156135813</v>
      </c>
    </row>
    <row r="49" spans="1:17">
      <c r="A49" s="1" t="s">
        <v>30</v>
      </c>
      <c r="C49" s="7">
        <v>19294410</v>
      </c>
      <c r="D49" s="7"/>
      <c r="E49" s="7">
        <v>512862724885</v>
      </c>
      <c r="F49" s="7"/>
      <c r="G49" s="7">
        <v>620652123309</v>
      </c>
      <c r="H49" s="7"/>
      <c r="I49" s="7">
        <f t="shared" si="0"/>
        <v>-107789398424</v>
      </c>
      <c r="J49" s="7"/>
      <c r="K49" s="7">
        <v>19294410</v>
      </c>
      <c r="L49" s="7"/>
      <c r="M49" s="7">
        <v>512862724885</v>
      </c>
      <c r="N49" s="7"/>
      <c r="O49" s="7">
        <v>537834142569</v>
      </c>
      <c r="P49" s="7"/>
      <c r="Q49" s="7">
        <f t="shared" si="1"/>
        <v>-24971417684</v>
      </c>
    </row>
    <row r="50" spans="1:17">
      <c r="A50" s="1" t="s">
        <v>48</v>
      </c>
      <c r="C50" s="7">
        <v>554212</v>
      </c>
      <c r="D50" s="7"/>
      <c r="E50" s="7">
        <v>18064484464</v>
      </c>
      <c r="F50" s="7"/>
      <c r="G50" s="7">
        <v>19551953425</v>
      </c>
      <c r="H50" s="7"/>
      <c r="I50" s="7">
        <f t="shared" si="0"/>
        <v>-1487468961</v>
      </c>
      <c r="J50" s="7"/>
      <c r="K50" s="7">
        <v>554212</v>
      </c>
      <c r="L50" s="7"/>
      <c r="M50" s="7">
        <v>18064484466</v>
      </c>
      <c r="N50" s="7"/>
      <c r="O50" s="7">
        <v>21375480217</v>
      </c>
      <c r="P50" s="7"/>
      <c r="Q50" s="7">
        <f t="shared" si="1"/>
        <v>-3310995751</v>
      </c>
    </row>
    <row r="51" spans="1:17">
      <c r="A51" s="1" t="s">
        <v>18</v>
      </c>
      <c r="C51" s="7">
        <v>27825120</v>
      </c>
      <c r="D51" s="7"/>
      <c r="E51" s="7">
        <v>943467609882</v>
      </c>
      <c r="F51" s="7"/>
      <c r="G51" s="7">
        <v>947063352752</v>
      </c>
      <c r="H51" s="7"/>
      <c r="I51" s="7">
        <f t="shared" si="0"/>
        <v>-3595742870</v>
      </c>
      <c r="J51" s="7"/>
      <c r="K51" s="7">
        <v>27825120</v>
      </c>
      <c r="L51" s="7"/>
      <c r="M51" s="7">
        <v>943467609882</v>
      </c>
      <c r="N51" s="7"/>
      <c r="O51" s="7">
        <v>1059914359742</v>
      </c>
      <c r="P51" s="7"/>
      <c r="Q51" s="7">
        <f t="shared" si="1"/>
        <v>-116446749860</v>
      </c>
    </row>
    <row r="52" spans="1:17">
      <c r="A52" s="1" t="s">
        <v>67</v>
      </c>
      <c r="C52" s="7">
        <v>113548</v>
      </c>
      <c r="D52" s="7"/>
      <c r="E52" s="7">
        <v>2500123425</v>
      </c>
      <c r="F52" s="7"/>
      <c r="G52" s="7">
        <v>2419984028</v>
      </c>
      <c r="H52" s="7"/>
      <c r="I52" s="7">
        <f t="shared" si="0"/>
        <v>80139397</v>
      </c>
      <c r="J52" s="7"/>
      <c r="K52" s="7">
        <v>113548</v>
      </c>
      <c r="L52" s="7"/>
      <c r="M52" s="7">
        <v>2500123425</v>
      </c>
      <c r="N52" s="7"/>
      <c r="O52" s="7">
        <v>2412082961</v>
      </c>
      <c r="P52" s="7"/>
      <c r="Q52" s="7">
        <f t="shared" si="1"/>
        <v>88040464</v>
      </c>
    </row>
    <row r="53" spans="1:17">
      <c r="A53" s="1" t="s">
        <v>59</v>
      </c>
      <c r="C53" s="7">
        <v>139006557</v>
      </c>
      <c r="D53" s="7"/>
      <c r="E53" s="7">
        <v>1449502619171</v>
      </c>
      <c r="F53" s="7"/>
      <c r="G53" s="7">
        <v>1329286482023</v>
      </c>
      <c r="H53" s="7"/>
      <c r="I53" s="7">
        <f t="shared" si="0"/>
        <v>120216137148</v>
      </c>
      <c r="J53" s="7"/>
      <c r="K53" s="7">
        <v>139006557</v>
      </c>
      <c r="L53" s="7"/>
      <c r="M53" s="7">
        <v>1449502619171</v>
      </c>
      <c r="N53" s="7"/>
      <c r="O53" s="7">
        <v>1395612626663</v>
      </c>
      <c r="P53" s="7"/>
      <c r="Q53" s="7">
        <f t="shared" si="1"/>
        <v>53889992508</v>
      </c>
    </row>
    <row r="54" spans="1:17">
      <c r="A54" s="1" t="s">
        <v>58</v>
      </c>
      <c r="C54" s="7">
        <v>78611772</v>
      </c>
      <c r="D54" s="7"/>
      <c r="E54" s="7">
        <v>389938719463</v>
      </c>
      <c r="F54" s="7"/>
      <c r="G54" s="7">
        <v>436043698317</v>
      </c>
      <c r="H54" s="7"/>
      <c r="I54" s="7">
        <f t="shared" si="0"/>
        <v>-46104978854</v>
      </c>
      <c r="J54" s="7"/>
      <c r="K54" s="7">
        <v>78611772</v>
      </c>
      <c r="L54" s="7"/>
      <c r="M54" s="7">
        <v>389938719463</v>
      </c>
      <c r="N54" s="7"/>
      <c r="O54" s="7">
        <v>521937013443</v>
      </c>
      <c r="P54" s="7"/>
      <c r="Q54" s="7">
        <f t="shared" si="1"/>
        <v>-131998293980</v>
      </c>
    </row>
    <row r="55" spans="1:17">
      <c r="A55" s="1" t="s">
        <v>15</v>
      </c>
      <c r="C55" s="7">
        <v>144236996</v>
      </c>
      <c r="D55" s="7"/>
      <c r="E55" s="7">
        <v>462826720800</v>
      </c>
      <c r="F55" s="7"/>
      <c r="G55" s="7">
        <v>409059676097</v>
      </c>
      <c r="H55" s="7"/>
      <c r="I55" s="7">
        <f t="shared" si="0"/>
        <v>53767044703</v>
      </c>
      <c r="J55" s="7"/>
      <c r="K55" s="7">
        <v>144236996</v>
      </c>
      <c r="L55" s="7"/>
      <c r="M55" s="7">
        <v>462826720800</v>
      </c>
      <c r="N55" s="7"/>
      <c r="O55" s="7">
        <v>525053113869</v>
      </c>
      <c r="P55" s="7"/>
      <c r="Q55" s="7">
        <f t="shared" si="1"/>
        <v>-62226393069</v>
      </c>
    </row>
    <row r="56" spans="1:17">
      <c r="A56" s="1" t="s">
        <v>46</v>
      </c>
      <c r="C56" s="7">
        <v>19324849</v>
      </c>
      <c r="D56" s="7"/>
      <c r="E56" s="7">
        <v>32138106066</v>
      </c>
      <c r="F56" s="7"/>
      <c r="G56" s="7">
        <v>33194648704</v>
      </c>
      <c r="H56" s="7"/>
      <c r="I56" s="7">
        <f t="shared" si="0"/>
        <v>-1056542638</v>
      </c>
      <c r="J56" s="7"/>
      <c r="K56" s="7">
        <v>19324849</v>
      </c>
      <c r="L56" s="7"/>
      <c r="M56" s="7">
        <v>32138106066</v>
      </c>
      <c r="N56" s="7"/>
      <c r="O56" s="7">
        <v>73669836690</v>
      </c>
      <c r="P56" s="7"/>
      <c r="Q56" s="7">
        <f t="shared" si="1"/>
        <v>-41531730624</v>
      </c>
    </row>
    <row r="57" spans="1:17">
      <c r="A57" s="1" t="s">
        <v>51</v>
      </c>
      <c r="C57" s="7">
        <v>20000000</v>
      </c>
      <c r="D57" s="7"/>
      <c r="E57" s="7">
        <v>219088620000</v>
      </c>
      <c r="F57" s="7"/>
      <c r="G57" s="7">
        <v>194833800000</v>
      </c>
      <c r="H57" s="7"/>
      <c r="I57" s="7">
        <f t="shared" si="0"/>
        <v>24254820000</v>
      </c>
      <c r="J57" s="7"/>
      <c r="K57" s="7">
        <v>20000000</v>
      </c>
      <c r="L57" s="7"/>
      <c r="M57" s="7">
        <v>219088620000</v>
      </c>
      <c r="N57" s="7"/>
      <c r="O57" s="7">
        <v>240560100000</v>
      </c>
      <c r="P57" s="7"/>
      <c r="Q57" s="7">
        <f t="shared" si="1"/>
        <v>-21471480000</v>
      </c>
    </row>
    <row r="58" spans="1:17">
      <c r="A58" s="1" t="s">
        <v>57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8990376</v>
      </c>
      <c r="L58" s="7"/>
      <c r="M58" s="7">
        <v>374544777543</v>
      </c>
      <c r="N58" s="7"/>
      <c r="O58" s="7">
        <v>474905976587</v>
      </c>
      <c r="P58" s="7"/>
      <c r="Q58" s="7">
        <f t="shared" si="1"/>
        <v>-100361199044</v>
      </c>
    </row>
    <row r="59" spans="1:17">
      <c r="A59" s="1" t="s">
        <v>47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13771083</v>
      </c>
      <c r="L59" s="7"/>
      <c r="M59" s="7">
        <v>101984130668</v>
      </c>
      <c r="N59" s="7"/>
      <c r="O59" s="7">
        <v>130064519514</v>
      </c>
      <c r="P59" s="7"/>
      <c r="Q59" s="7">
        <f t="shared" si="1"/>
        <v>-28080388846</v>
      </c>
    </row>
    <row r="60" spans="1:17">
      <c r="A60" s="1" t="s">
        <v>28</v>
      </c>
      <c r="C60" s="7">
        <v>0</v>
      </c>
      <c r="D60" s="7"/>
      <c r="E60" s="7">
        <v>0</v>
      </c>
      <c r="F60" s="7"/>
      <c r="G60" s="7">
        <v>-189862240</v>
      </c>
      <c r="H60" s="7"/>
      <c r="I60" s="7">
        <f t="shared" si="0"/>
        <v>189862240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f t="shared" si="1"/>
        <v>0</v>
      </c>
    </row>
    <row r="61" spans="1:17">
      <c r="A61" s="1" t="s">
        <v>29</v>
      </c>
      <c r="C61" s="7">
        <v>0</v>
      </c>
      <c r="D61" s="7"/>
      <c r="E61" s="7">
        <v>0</v>
      </c>
      <c r="F61" s="7"/>
      <c r="G61" s="7">
        <v>75502247749</v>
      </c>
      <c r="H61" s="7"/>
      <c r="I61" s="7">
        <f t="shared" si="0"/>
        <v>-75502247749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f t="shared" si="1"/>
        <v>0</v>
      </c>
    </row>
    <row r="62" spans="1:17">
      <c r="A62" s="1" t="s">
        <v>26</v>
      </c>
      <c r="C62" s="7">
        <v>0</v>
      </c>
      <c r="D62" s="7"/>
      <c r="E62" s="7">
        <v>0</v>
      </c>
      <c r="F62" s="7"/>
      <c r="G62" s="7">
        <v>-1617800595</v>
      </c>
      <c r="H62" s="7"/>
      <c r="I62" s="7">
        <f t="shared" si="0"/>
        <v>1617800595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f t="shared" si="1"/>
        <v>0</v>
      </c>
    </row>
    <row r="63" spans="1:17">
      <c r="A63" s="1" t="s">
        <v>55</v>
      </c>
      <c r="C63" s="7">
        <v>0</v>
      </c>
      <c r="D63" s="7"/>
      <c r="E63" s="7">
        <v>0</v>
      </c>
      <c r="F63" s="7"/>
      <c r="G63" s="7">
        <v>-6966243512</v>
      </c>
      <c r="H63" s="7"/>
      <c r="I63" s="7">
        <f t="shared" si="0"/>
        <v>6966243512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f t="shared" si="1"/>
        <v>0</v>
      </c>
    </row>
    <row r="64" spans="1:17">
      <c r="A64" s="1" t="s">
        <v>92</v>
      </c>
      <c r="C64" s="7">
        <v>34851</v>
      </c>
      <c r="D64" s="7"/>
      <c r="E64" s="7">
        <v>32466533624</v>
      </c>
      <c r="F64" s="7"/>
      <c r="G64" s="7">
        <v>31851176517</v>
      </c>
      <c r="H64" s="7"/>
      <c r="I64" s="7">
        <f t="shared" si="0"/>
        <v>615357107</v>
      </c>
      <c r="J64" s="7"/>
      <c r="K64" s="7">
        <v>34851</v>
      </c>
      <c r="L64" s="7"/>
      <c r="M64" s="7">
        <v>32466533624</v>
      </c>
      <c r="N64" s="7"/>
      <c r="O64" s="7">
        <v>29902104315</v>
      </c>
      <c r="P64" s="7"/>
      <c r="Q64" s="7">
        <f t="shared" si="1"/>
        <v>2564429309</v>
      </c>
    </row>
    <row r="65" spans="1:17">
      <c r="A65" s="1" t="s">
        <v>95</v>
      </c>
      <c r="C65" s="7">
        <v>7729</v>
      </c>
      <c r="D65" s="7"/>
      <c r="E65" s="7">
        <v>7073303301</v>
      </c>
      <c r="F65" s="7"/>
      <c r="G65" s="7">
        <v>6957621142</v>
      </c>
      <c r="H65" s="7"/>
      <c r="I65" s="7">
        <f t="shared" si="0"/>
        <v>115682159</v>
      </c>
      <c r="J65" s="7"/>
      <c r="K65" s="7">
        <v>7729</v>
      </c>
      <c r="L65" s="7"/>
      <c r="M65" s="7">
        <v>7073303301</v>
      </c>
      <c r="N65" s="7"/>
      <c r="O65" s="7">
        <v>6534372811</v>
      </c>
      <c r="P65" s="7"/>
      <c r="Q65" s="7">
        <f t="shared" si="1"/>
        <v>538930490</v>
      </c>
    </row>
    <row r="66" spans="1:17">
      <c r="A66" s="1" t="s">
        <v>89</v>
      </c>
      <c r="C66" s="7">
        <v>89598</v>
      </c>
      <c r="D66" s="7"/>
      <c r="E66" s="7">
        <v>85685849604</v>
      </c>
      <c r="F66" s="7"/>
      <c r="G66" s="7">
        <v>84059940653</v>
      </c>
      <c r="H66" s="7"/>
      <c r="I66" s="7">
        <f t="shared" si="0"/>
        <v>1625908951</v>
      </c>
      <c r="J66" s="7"/>
      <c r="K66" s="7">
        <v>89598</v>
      </c>
      <c r="L66" s="7"/>
      <c r="M66" s="7">
        <v>85685849604</v>
      </c>
      <c r="N66" s="7"/>
      <c r="O66" s="7">
        <v>78931384873</v>
      </c>
      <c r="P66" s="7"/>
      <c r="Q66" s="7">
        <f t="shared" si="1"/>
        <v>6754464731</v>
      </c>
    </row>
    <row r="67" spans="1:17">
      <c r="A67" s="1" t="s">
        <v>98</v>
      </c>
      <c r="C67" s="7">
        <v>20000</v>
      </c>
      <c r="D67" s="7"/>
      <c r="E67" s="7">
        <v>18215897770</v>
      </c>
      <c r="F67" s="7"/>
      <c r="G67" s="7">
        <v>17952345547</v>
      </c>
      <c r="H67" s="7"/>
      <c r="I67" s="7">
        <f t="shared" si="0"/>
        <v>263552223</v>
      </c>
      <c r="J67" s="7"/>
      <c r="K67" s="7">
        <v>20000</v>
      </c>
      <c r="L67" s="7"/>
      <c r="M67" s="7">
        <v>18215897770</v>
      </c>
      <c r="N67" s="7"/>
      <c r="O67" s="7">
        <v>17002881206</v>
      </c>
      <c r="P67" s="7"/>
      <c r="Q67" s="7">
        <f t="shared" si="1"/>
        <v>1213016564</v>
      </c>
    </row>
    <row r="68" spans="1:17">
      <c r="A68" s="1" t="s">
        <v>101</v>
      </c>
      <c r="C68" s="7">
        <v>101150</v>
      </c>
      <c r="D68" s="7"/>
      <c r="E68" s="7">
        <v>90390472256</v>
      </c>
      <c r="F68" s="7"/>
      <c r="G68" s="7">
        <v>88467959275</v>
      </c>
      <c r="H68" s="7"/>
      <c r="I68" s="7">
        <f t="shared" si="0"/>
        <v>1922512981</v>
      </c>
      <c r="J68" s="7"/>
      <c r="K68" s="7">
        <v>101150</v>
      </c>
      <c r="L68" s="7"/>
      <c r="M68" s="7">
        <v>90390472256</v>
      </c>
      <c r="N68" s="7"/>
      <c r="O68" s="7">
        <v>84969062217</v>
      </c>
      <c r="P68" s="7"/>
      <c r="Q68" s="7">
        <f t="shared" si="1"/>
        <v>5421410039</v>
      </c>
    </row>
    <row r="69" spans="1:17">
      <c r="A69" s="1" t="s">
        <v>104</v>
      </c>
      <c r="C69" s="7">
        <v>95842</v>
      </c>
      <c r="D69" s="7"/>
      <c r="E69" s="7">
        <v>80083516891</v>
      </c>
      <c r="F69" s="7"/>
      <c r="G69" s="7">
        <v>78458331189</v>
      </c>
      <c r="H69" s="7"/>
      <c r="I69" s="7">
        <f t="shared" si="0"/>
        <v>1625185702</v>
      </c>
      <c r="J69" s="7"/>
      <c r="K69" s="7">
        <v>95842</v>
      </c>
      <c r="L69" s="7"/>
      <c r="M69" s="7">
        <v>80083516895</v>
      </c>
      <c r="N69" s="7"/>
      <c r="O69" s="7">
        <v>74138779927</v>
      </c>
      <c r="P69" s="7"/>
      <c r="Q69" s="7">
        <f t="shared" si="1"/>
        <v>5944736968</v>
      </c>
    </row>
    <row r="70" spans="1:17">
      <c r="A70" s="1" t="s">
        <v>107</v>
      </c>
      <c r="C70" s="7">
        <v>168668</v>
      </c>
      <c r="D70" s="7"/>
      <c r="E70" s="7">
        <v>139286084420</v>
      </c>
      <c r="F70" s="7"/>
      <c r="G70" s="7">
        <v>136665458775</v>
      </c>
      <c r="H70" s="7"/>
      <c r="I70" s="7">
        <f t="shared" si="0"/>
        <v>2620625645</v>
      </c>
      <c r="J70" s="7"/>
      <c r="K70" s="7">
        <v>168668</v>
      </c>
      <c r="L70" s="7"/>
      <c r="M70" s="7">
        <v>139286084420</v>
      </c>
      <c r="N70" s="7"/>
      <c r="O70" s="7">
        <v>128764126155</v>
      </c>
      <c r="P70" s="7"/>
      <c r="Q70" s="7">
        <f t="shared" si="1"/>
        <v>10521958265</v>
      </c>
    </row>
    <row r="71" spans="1:17">
      <c r="A71" s="1" t="s">
        <v>110</v>
      </c>
      <c r="C71" s="7">
        <v>431680</v>
      </c>
      <c r="D71" s="7"/>
      <c r="E71" s="7">
        <v>349554263808</v>
      </c>
      <c r="F71" s="7"/>
      <c r="G71" s="7">
        <v>346961091047</v>
      </c>
      <c r="H71" s="7"/>
      <c r="I71" s="7">
        <f t="shared" si="0"/>
        <v>2593172761</v>
      </c>
      <c r="J71" s="7"/>
      <c r="K71" s="7">
        <v>431680</v>
      </c>
      <c r="L71" s="7"/>
      <c r="M71" s="7">
        <v>349554263804</v>
      </c>
      <c r="N71" s="7"/>
      <c r="O71" s="7">
        <v>346235269726</v>
      </c>
      <c r="P71" s="7"/>
      <c r="Q71" s="7">
        <f t="shared" si="1"/>
        <v>3318994078</v>
      </c>
    </row>
    <row r="72" spans="1:17">
      <c r="A72" s="1" t="s">
        <v>113</v>
      </c>
      <c r="C72" s="7">
        <v>78106</v>
      </c>
      <c r="D72" s="7"/>
      <c r="E72" s="7">
        <v>60755454077</v>
      </c>
      <c r="F72" s="7"/>
      <c r="G72" s="7">
        <v>59584076428</v>
      </c>
      <c r="H72" s="7"/>
      <c r="I72" s="7">
        <f>E72-G72</f>
        <v>1171377649</v>
      </c>
      <c r="J72" s="7"/>
      <c r="K72" s="7">
        <v>78106</v>
      </c>
      <c r="L72" s="7"/>
      <c r="M72" s="7">
        <v>60755454077</v>
      </c>
      <c r="N72" s="7"/>
      <c r="O72" s="7">
        <v>56495647479</v>
      </c>
      <c r="P72" s="7"/>
      <c r="Q72" s="7">
        <f t="shared" si="1"/>
        <v>4259806598</v>
      </c>
    </row>
    <row r="73" spans="1:17">
      <c r="A73" s="1" t="s">
        <v>119</v>
      </c>
      <c r="C73" s="7">
        <v>200000</v>
      </c>
      <c r="D73" s="7"/>
      <c r="E73" s="7">
        <v>206528559912</v>
      </c>
      <c r="F73" s="7"/>
      <c r="G73" s="7">
        <v>199963750000</v>
      </c>
      <c r="H73" s="7"/>
      <c r="I73" s="7">
        <f t="shared" ref="I73:I75" si="2">E73-G73</f>
        <v>6564809912</v>
      </c>
      <c r="J73" s="7"/>
      <c r="K73" s="7">
        <v>200000</v>
      </c>
      <c r="L73" s="7"/>
      <c r="M73" s="7">
        <v>206528559912</v>
      </c>
      <c r="N73" s="7"/>
      <c r="O73" s="7">
        <v>187186066375</v>
      </c>
      <c r="P73" s="7"/>
      <c r="Q73" s="7">
        <f t="shared" ref="Q73:Q75" si="3">M73-O73</f>
        <v>19342493537</v>
      </c>
    </row>
    <row r="74" spans="1:17">
      <c r="A74" s="1" t="s">
        <v>116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500000</v>
      </c>
      <c r="L74" s="7"/>
      <c r="M74" s="7">
        <v>499909375000</v>
      </c>
      <c r="N74" s="7"/>
      <c r="O74" s="7">
        <v>500020000000</v>
      </c>
      <c r="P74" s="7"/>
      <c r="Q74" s="7">
        <f t="shared" si="3"/>
        <v>-110625000</v>
      </c>
    </row>
    <row r="75" spans="1:17">
      <c r="A75" s="1" t="s">
        <v>85</v>
      </c>
      <c r="C75" s="7">
        <v>0</v>
      </c>
      <c r="D75" s="7"/>
      <c r="E75" s="7">
        <v>0</v>
      </c>
      <c r="F75" s="7"/>
      <c r="G75" s="7">
        <v>9537649676</v>
      </c>
      <c r="H75" s="7"/>
      <c r="I75" s="7">
        <f t="shared" si="2"/>
        <v>-9537649676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f t="shared" si="3"/>
        <v>0</v>
      </c>
    </row>
    <row r="76" spans="1:17" ht="24.75" thickBot="1">
      <c r="C76" s="7"/>
      <c r="D76" s="7"/>
      <c r="E76" s="14">
        <f>SUM(E8:E75)</f>
        <v>14690296191205</v>
      </c>
      <c r="F76" s="7"/>
      <c r="G76" s="14">
        <f>SUM(G8:G75)</f>
        <v>15133206430111</v>
      </c>
      <c r="H76" s="7"/>
      <c r="I76" s="14">
        <f>SUM(I8:I75)</f>
        <v>-442910238906</v>
      </c>
      <c r="J76" s="7"/>
      <c r="K76" s="7"/>
      <c r="L76" s="7"/>
      <c r="M76" s="14">
        <f>SUM(M8:M75)</f>
        <v>15666734474418</v>
      </c>
      <c r="N76" s="7"/>
      <c r="O76" s="14">
        <f>SUM(O8:O75)</f>
        <v>17506006068589</v>
      </c>
      <c r="P76" s="7"/>
      <c r="Q76" s="14">
        <f>SUM(Q8:Q75)</f>
        <v>-1839271594171</v>
      </c>
    </row>
    <row r="77" spans="1:17" ht="24.75" thickTop="1"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G78" s="3"/>
      <c r="I78" s="3"/>
      <c r="O78" s="3"/>
      <c r="Q78" s="3"/>
    </row>
    <row r="79" spans="1:17"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1" spans="7:17"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7:17">
      <c r="G82" s="3"/>
      <c r="I82" s="3"/>
      <c r="O82" s="3"/>
      <c r="Q82" s="3"/>
    </row>
    <row r="83" spans="7:17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6"/>
  <sheetViews>
    <sheetView rightToLeft="1" topLeftCell="A31" workbookViewId="0">
      <selection activeCell="I54" sqref="I54"/>
    </sheetView>
  </sheetViews>
  <sheetFormatPr defaultRowHeight="24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9" t="s">
        <v>3</v>
      </c>
      <c r="C6" s="20" t="s">
        <v>140</v>
      </c>
      <c r="D6" s="20" t="s">
        <v>140</v>
      </c>
      <c r="E6" s="20" t="s">
        <v>140</v>
      </c>
      <c r="F6" s="20" t="s">
        <v>140</v>
      </c>
      <c r="G6" s="20" t="s">
        <v>140</v>
      </c>
      <c r="H6" s="20" t="s">
        <v>140</v>
      </c>
      <c r="I6" s="20" t="s">
        <v>140</v>
      </c>
      <c r="K6" s="20" t="s">
        <v>141</v>
      </c>
      <c r="L6" s="20" t="s">
        <v>141</v>
      </c>
      <c r="M6" s="20" t="s">
        <v>141</v>
      </c>
      <c r="N6" s="20" t="s">
        <v>141</v>
      </c>
      <c r="O6" s="20" t="s">
        <v>141</v>
      </c>
      <c r="P6" s="20" t="s">
        <v>141</v>
      </c>
      <c r="Q6" s="20" t="s">
        <v>141</v>
      </c>
    </row>
    <row r="7" spans="1:17" ht="24.75">
      <c r="A7" s="20" t="s">
        <v>3</v>
      </c>
      <c r="C7" s="20" t="s">
        <v>7</v>
      </c>
      <c r="E7" s="20" t="s">
        <v>162</v>
      </c>
      <c r="G7" s="20" t="s">
        <v>163</v>
      </c>
      <c r="I7" s="20" t="s">
        <v>165</v>
      </c>
      <c r="K7" s="20" t="s">
        <v>7</v>
      </c>
      <c r="M7" s="20" t="s">
        <v>162</v>
      </c>
      <c r="O7" s="20" t="s">
        <v>163</v>
      </c>
      <c r="Q7" s="20" t="s">
        <v>165</v>
      </c>
    </row>
    <row r="8" spans="1:17">
      <c r="A8" s="1" t="s">
        <v>26</v>
      </c>
      <c r="C8" s="7">
        <v>1155706</v>
      </c>
      <c r="D8" s="7"/>
      <c r="E8" s="7">
        <v>10957784830</v>
      </c>
      <c r="F8" s="7"/>
      <c r="G8" s="7">
        <v>10957784830</v>
      </c>
      <c r="H8" s="7"/>
      <c r="I8" s="7">
        <f>E8-G8</f>
        <v>0</v>
      </c>
      <c r="J8" s="7"/>
      <c r="K8" s="7">
        <v>1155706</v>
      </c>
      <c r="L8" s="7"/>
      <c r="M8" s="7">
        <v>10957784830</v>
      </c>
      <c r="N8" s="7"/>
      <c r="O8" s="7">
        <v>10957784830</v>
      </c>
      <c r="P8" s="7"/>
      <c r="Q8" s="7">
        <f>M8-O8</f>
        <v>0</v>
      </c>
    </row>
    <row r="9" spans="1:17">
      <c r="A9" s="1" t="s">
        <v>28</v>
      </c>
      <c r="C9" s="7">
        <v>2761733</v>
      </c>
      <c r="D9" s="7"/>
      <c r="E9" s="7">
        <v>30525390641</v>
      </c>
      <c r="F9" s="7"/>
      <c r="G9" s="7">
        <v>30525434849</v>
      </c>
      <c r="H9" s="7"/>
      <c r="I9" s="7">
        <f t="shared" ref="I9:I39" si="0">E9-G9</f>
        <v>-44208</v>
      </c>
      <c r="J9" s="7"/>
      <c r="K9" s="7">
        <v>2761733</v>
      </c>
      <c r="L9" s="7"/>
      <c r="M9" s="7">
        <v>30525390641</v>
      </c>
      <c r="N9" s="7"/>
      <c r="O9" s="7">
        <v>30525434849</v>
      </c>
      <c r="P9" s="7"/>
      <c r="Q9" s="7">
        <f t="shared" ref="Q9:Q39" si="1">M9-O9</f>
        <v>-44208</v>
      </c>
    </row>
    <row r="10" spans="1:17">
      <c r="A10" s="1" t="s">
        <v>29</v>
      </c>
      <c r="C10" s="7">
        <v>10737027</v>
      </c>
      <c r="D10" s="7"/>
      <c r="E10" s="7">
        <v>25038746964</v>
      </c>
      <c r="F10" s="7"/>
      <c r="G10" s="7">
        <v>25038746964</v>
      </c>
      <c r="H10" s="7"/>
      <c r="I10" s="7">
        <f t="shared" si="0"/>
        <v>0</v>
      </c>
      <c r="J10" s="7"/>
      <c r="K10" s="7">
        <v>10737027</v>
      </c>
      <c r="L10" s="7"/>
      <c r="M10" s="7">
        <v>25038746964</v>
      </c>
      <c r="N10" s="7"/>
      <c r="O10" s="7">
        <v>25038746964</v>
      </c>
      <c r="P10" s="7"/>
      <c r="Q10" s="7">
        <f t="shared" si="1"/>
        <v>0</v>
      </c>
    </row>
    <row r="11" spans="1:17">
      <c r="A11" s="1" t="s">
        <v>55</v>
      </c>
      <c r="C11" s="7">
        <v>5171912</v>
      </c>
      <c r="D11" s="7"/>
      <c r="E11" s="7">
        <v>67862352218</v>
      </c>
      <c r="F11" s="7"/>
      <c r="G11" s="7">
        <v>77348438114</v>
      </c>
      <c r="H11" s="7"/>
      <c r="I11" s="7">
        <f t="shared" si="0"/>
        <v>-9486085896</v>
      </c>
      <c r="J11" s="7"/>
      <c r="K11" s="7">
        <v>5171912</v>
      </c>
      <c r="L11" s="7"/>
      <c r="M11" s="7">
        <v>67862352218</v>
      </c>
      <c r="N11" s="7"/>
      <c r="O11" s="7">
        <v>77348438114</v>
      </c>
      <c r="P11" s="7"/>
      <c r="Q11" s="7">
        <f t="shared" si="1"/>
        <v>-9486085896</v>
      </c>
    </row>
    <row r="12" spans="1:17">
      <c r="A12" s="1" t="s">
        <v>23</v>
      </c>
      <c r="C12" s="7">
        <v>22099097</v>
      </c>
      <c r="D12" s="7"/>
      <c r="E12" s="7">
        <v>100002003830</v>
      </c>
      <c r="F12" s="7"/>
      <c r="G12" s="7">
        <v>110716108417</v>
      </c>
      <c r="H12" s="7"/>
      <c r="I12" s="7">
        <f t="shared" si="0"/>
        <v>-10714104587</v>
      </c>
      <c r="J12" s="7"/>
      <c r="K12" s="7">
        <v>48730746</v>
      </c>
      <c r="L12" s="7"/>
      <c r="M12" s="7">
        <v>264159982276</v>
      </c>
      <c r="N12" s="7"/>
      <c r="O12" s="7">
        <v>285686448547</v>
      </c>
      <c r="P12" s="7"/>
      <c r="Q12" s="7">
        <f t="shared" si="1"/>
        <v>-21526466271</v>
      </c>
    </row>
    <row r="13" spans="1:17">
      <c r="A13" s="1" t="s">
        <v>38</v>
      </c>
      <c r="C13" s="7">
        <v>1623791</v>
      </c>
      <c r="D13" s="7"/>
      <c r="E13" s="7">
        <v>11594710590</v>
      </c>
      <c r="F13" s="7"/>
      <c r="G13" s="7">
        <v>24915702068</v>
      </c>
      <c r="H13" s="7"/>
      <c r="I13" s="7">
        <f t="shared" si="0"/>
        <v>-13320991478</v>
      </c>
      <c r="J13" s="7"/>
      <c r="K13" s="7">
        <v>1623791</v>
      </c>
      <c r="L13" s="7"/>
      <c r="M13" s="7">
        <v>11594710590</v>
      </c>
      <c r="N13" s="7"/>
      <c r="O13" s="7">
        <v>24915702068</v>
      </c>
      <c r="P13" s="7"/>
      <c r="Q13" s="7">
        <f t="shared" si="1"/>
        <v>-13320991478</v>
      </c>
    </row>
    <row r="14" spans="1:17">
      <c r="A14" s="1" t="s">
        <v>31</v>
      </c>
      <c r="C14" s="7">
        <v>1000747</v>
      </c>
      <c r="D14" s="7"/>
      <c r="E14" s="7">
        <v>16368460550</v>
      </c>
      <c r="F14" s="7"/>
      <c r="G14" s="7">
        <v>10286551059</v>
      </c>
      <c r="H14" s="7"/>
      <c r="I14" s="7">
        <f t="shared" si="0"/>
        <v>6081909491</v>
      </c>
      <c r="J14" s="7"/>
      <c r="K14" s="7">
        <v>2210747</v>
      </c>
      <c r="L14" s="7"/>
      <c r="M14" s="7">
        <v>49642276388</v>
      </c>
      <c r="N14" s="7"/>
      <c r="O14" s="7">
        <v>31241339345</v>
      </c>
      <c r="P14" s="7"/>
      <c r="Q14" s="7">
        <f t="shared" si="1"/>
        <v>18400937043</v>
      </c>
    </row>
    <row r="15" spans="1:17">
      <c r="A15" s="1" t="s">
        <v>166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4233000</v>
      </c>
      <c r="L15" s="7"/>
      <c r="M15" s="7">
        <v>113744879609</v>
      </c>
      <c r="N15" s="7"/>
      <c r="O15" s="7">
        <v>111128358496</v>
      </c>
      <c r="P15" s="7"/>
      <c r="Q15" s="7">
        <f t="shared" si="1"/>
        <v>2616521113</v>
      </c>
    </row>
    <row r="16" spans="1:17">
      <c r="A16" s="1" t="s">
        <v>167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1014855</v>
      </c>
      <c r="L16" s="7"/>
      <c r="M16" s="7">
        <v>34138354179</v>
      </c>
      <c r="N16" s="7"/>
      <c r="O16" s="7">
        <v>35934047746</v>
      </c>
      <c r="P16" s="7"/>
      <c r="Q16" s="7">
        <f t="shared" si="1"/>
        <v>-1795693567</v>
      </c>
    </row>
    <row r="17" spans="1:17">
      <c r="A17" s="1" t="s">
        <v>168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650805</v>
      </c>
      <c r="L17" s="7"/>
      <c r="M17" s="7">
        <v>10043812932</v>
      </c>
      <c r="N17" s="7"/>
      <c r="O17" s="7">
        <v>6190507066</v>
      </c>
      <c r="P17" s="7"/>
      <c r="Q17" s="7">
        <f t="shared" si="1"/>
        <v>3853305866</v>
      </c>
    </row>
    <row r="18" spans="1:17">
      <c r="A18" s="1" t="s">
        <v>17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12491727</v>
      </c>
      <c r="L18" s="7"/>
      <c r="M18" s="7">
        <v>81391521226</v>
      </c>
      <c r="N18" s="7"/>
      <c r="O18" s="7">
        <v>74131885531</v>
      </c>
      <c r="P18" s="7"/>
      <c r="Q18" s="7">
        <f t="shared" si="1"/>
        <v>7259635695</v>
      </c>
    </row>
    <row r="19" spans="1:17">
      <c r="A19" s="1" t="s">
        <v>169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28760545</v>
      </c>
      <c r="L19" s="7"/>
      <c r="M19" s="7">
        <v>396293686278</v>
      </c>
      <c r="N19" s="7"/>
      <c r="O19" s="7">
        <v>506318623900</v>
      </c>
      <c r="P19" s="7"/>
      <c r="Q19" s="7">
        <f t="shared" si="1"/>
        <v>-110024937622</v>
      </c>
    </row>
    <row r="20" spans="1:17">
      <c r="A20" s="1" t="s">
        <v>170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1394767</v>
      </c>
      <c r="L20" s="7"/>
      <c r="M20" s="7">
        <v>5800657896</v>
      </c>
      <c r="N20" s="7"/>
      <c r="O20" s="7">
        <v>6411028662</v>
      </c>
      <c r="P20" s="7"/>
      <c r="Q20" s="7">
        <f t="shared" si="1"/>
        <v>-610370766</v>
      </c>
    </row>
    <row r="21" spans="1:17">
      <c r="A21" s="1" t="s">
        <v>171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5765952</v>
      </c>
      <c r="L21" s="7"/>
      <c r="M21" s="7">
        <v>118409590272</v>
      </c>
      <c r="N21" s="7"/>
      <c r="O21" s="7">
        <v>161861643097</v>
      </c>
      <c r="P21" s="7"/>
      <c r="Q21" s="7">
        <f t="shared" si="1"/>
        <v>-43452052825</v>
      </c>
    </row>
    <row r="22" spans="1:17">
      <c r="A22" s="1" t="s">
        <v>30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100000</v>
      </c>
      <c r="L22" s="7"/>
      <c r="M22" s="7">
        <v>3549752573</v>
      </c>
      <c r="N22" s="7"/>
      <c r="O22" s="7">
        <v>2787512769</v>
      </c>
      <c r="P22" s="7"/>
      <c r="Q22" s="7">
        <f t="shared" si="1"/>
        <v>762239804</v>
      </c>
    </row>
    <row r="23" spans="1:17">
      <c r="A23" s="1" t="s">
        <v>24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24409425</v>
      </c>
      <c r="L23" s="7"/>
      <c r="M23" s="7">
        <v>467113635072</v>
      </c>
      <c r="N23" s="7"/>
      <c r="O23" s="7">
        <v>355519960052</v>
      </c>
      <c r="P23" s="7"/>
      <c r="Q23" s="7">
        <f t="shared" si="1"/>
        <v>111593675020</v>
      </c>
    </row>
    <row r="24" spans="1:17">
      <c r="A24" s="1" t="s">
        <v>172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32418809</v>
      </c>
      <c r="L24" s="7"/>
      <c r="M24" s="7">
        <v>335630967268</v>
      </c>
      <c r="N24" s="7"/>
      <c r="O24" s="7">
        <v>493950514990</v>
      </c>
      <c r="P24" s="7"/>
      <c r="Q24" s="7">
        <f t="shared" si="1"/>
        <v>-158319547722</v>
      </c>
    </row>
    <row r="25" spans="1:17">
      <c r="A25" s="1" t="s">
        <v>57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139035</v>
      </c>
      <c r="L25" s="7"/>
      <c r="M25" s="7">
        <v>7476538994</v>
      </c>
      <c r="N25" s="7"/>
      <c r="O25" s="7">
        <v>7344359394</v>
      </c>
      <c r="P25" s="7"/>
      <c r="Q25" s="7">
        <f t="shared" si="1"/>
        <v>132179600</v>
      </c>
    </row>
    <row r="26" spans="1:17">
      <c r="A26" s="1" t="s">
        <v>173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200000</v>
      </c>
      <c r="L26" s="7"/>
      <c r="M26" s="7">
        <v>847406944</v>
      </c>
      <c r="N26" s="7"/>
      <c r="O26" s="7">
        <v>936395100</v>
      </c>
      <c r="P26" s="7"/>
      <c r="Q26" s="7">
        <f t="shared" si="1"/>
        <v>-88988156</v>
      </c>
    </row>
    <row r="27" spans="1:17">
      <c r="A27" s="1" t="s">
        <v>18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500000</v>
      </c>
      <c r="L27" s="7"/>
      <c r="M27" s="7">
        <v>17818346313</v>
      </c>
      <c r="N27" s="7"/>
      <c r="O27" s="7">
        <v>19045997997</v>
      </c>
      <c r="P27" s="7"/>
      <c r="Q27" s="7">
        <f t="shared" si="1"/>
        <v>-1227651684</v>
      </c>
    </row>
    <row r="28" spans="1:17">
      <c r="A28" s="1" t="s">
        <v>59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272495</v>
      </c>
      <c r="L28" s="7"/>
      <c r="M28" s="7">
        <v>2710227652</v>
      </c>
      <c r="N28" s="7"/>
      <c r="O28" s="7">
        <v>2735823907</v>
      </c>
      <c r="P28" s="7"/>
      <c r="Q28" s="7">
        <f t="shared" si="1"/>
        <v>-25596255</v>
      </c>
    </row>
    <row r="29" spans="1:17">
      <c r="A29" s="1" t="s">
        <v>46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600000</v>
      </c>
      <c r="L29" s="7"/>
      <c r="M29" s="7">
        <v>2401227220</v>
      </c>
      <c r="N29" s="7"/>
      <c r="O29" s="7">
        <v>2287309039</v>
      </c>
      <c r="P29" s="7"/>
      <c r="Q29" s="7">
        <f t="shared" si="1"/>
        <v>113918181</v>
      </c>
    </row>
    <row r="30" spans="1:17">
      <c r="A30" s="1" t="s">
        <v>174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8356206</v>
      </c>
      <c r="L30" s="7"/>
      <c r="M30" s="7">
        <v>56672655475</v>
      </c>
      <c r="N30" s="7"/>
      <c r="O30" s="7">
        <v>56672655475</v>
      </c>
      <c r="P30" s="7"/>
      <c r="Q30" s="7">
        <f t="shared" si="1"/>
        <v>0</v>
      </c>
    </row>
    <row r="31" spans="1:17">
      <c r="A31" s="1" t="s">
        <v>85</v>
      </c>
      <c r="C31" s="7">
        <v>151016</v>
      </c>
      <c r="D31" s="7"/>
      <c r="E31" s="7">
        <v>151016000000</v>
      </c>
      <c r="F31" s="7"/>
      <c r="G31" s="7">
        <v>140499750315</v>
      </c>
      <c r="H31" s="7"/>
      <c r="I31" s="7">
        <f t="shared" si="0"/>
        <v>10516249685</v>
      </c>
      <c r="J31" s="7"/>
      <c r="K31" s="7">
        <v>151016</v>
      </c>
      <c r="L31" s="7"/>
      <c r="M31" s="7">
        <v>151016000000</v>
      </c>
      <c r="N31" s="7"/>
      <c r="O31" s="7">
        <v>140499750315</v>
      </c>
      <c r="P31" s="7"/>
      <c r="Q31" s="7">
        <f t="shared" si="1"/>
        <v>10516249685</v>
      </c>
    </row>
    <row r="32" spans="1:17">
      <c r="A32" s="1" t="s">
        <v>175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20000</v>
      </c>
      <c r="L32" s="7"/>
      <c r="M32" s="7">
        <v>20000000000</v>
      </c>
      <c r="N32" s="7"/>
      <c r="O32" s="7">
        <v>18876877945</v>
      </c>
      <c r="P32" s="7"/>
      <c r="Q32" s="7">
        <f t="shared" si="1"/>
        <v>1123122055</v>
      </c>
    </row>
    <row r="33" spans="1:17">
      <c r="A33" s="1" t="s">
        <v>176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100332</v>
      </c>
      <c r="L33" s="7"/>
      <c r="M33" s="7">
        <v>100332000000</v>
      </c>
      <c r="N33" s="7"/>
      <c r="O33" s="7">
        <v>95505673366</v>
      </c>
      <c r="P33" s="7"/>
      <c r="Q33" s="7">
        <f t="shared" si="1"/>
        <v>4826326634</v>
      </c>
    </row>
    <row r="34" spans="1:17">
      <c r="A34" s="1" t="s">
        <v>177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135853</v>
      </c>
      <c r="L34" s="7"/>
      <c r="M34" s="7">
        <v>135853000000</v>
      </c>
      <c r="N34" s="7"/>
      <c r="O34" s="7">
        <v>133674410246</v>
      </c>
      <c r="P34" s="7"/>
      <c r="Q34" s="7">
        <f t="shared" si="1"/>
        <v>2178589754</v>
      </c>
    </row>
    <row r="35" spans="1:17">
      <c r="A35" s="1" t="s">
        <v>178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104664</v>
      </c>
      <c r="L35" s="7"/>
      <c r="M35" s="7">
        <v>104664000000</v>
      </c>
      <c r="N35" s="7"/>
      <c r="O35" s="7">
        <v>101857076770</v>
      </c>
      <c r="P35" s="7"/>
      <c r="Q35" s="7">
        <f t="shared" si="1"/>
        <v>2806923230</v>
      </c>
    </row>
    <row r="36" spans="1:17">
      <c r="A36" s="1" t="s">
        <v>179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130923</v>
      </c>
      <c r="L36" s="7"/>
      <c r="M36" s="7">
        <v>130923000000</v>
      </c>
      <c r="N36" s="7"/>
      <c r="O36" s="7">
        <v>125094672968</v>
      </c>
      <c r="P36" s="7"/>
      <c r="Q36" s="7">
        <f t="shared" si="1"/>
        <v>5828327032</v>
      </c>
    </row>
    <row r="37" spans="1:17">
      <c r="A37" s="1" t="s">
        <v>180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22020</v>
      </c>
      <c r="L37" s="7"/>
      <c r="M37" s="7">
        <v>22020000000</v>
      </c>
      <c r="N37" s="7"/>
      <c r="O37" s="7">
        <v>21326005140</v>
      </c>
      <c r="P37" s="7"/>
      <c r="Q37" s="7">
        <f t="shared" si="1"/>
        <v>693994860</v>
      </c>
    </row>
    <row r="38" spans="1:17">
      <c r="A38" s="1" t="s">
        <v>181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82730</v>
      </c>
      <c r="L38" s="7"/>
      <c r="M38" s="7">
        <v>82730000000</v>
      </c>
      <c r="N38" s="7"/>
      <c r="O38" s="7">
        <v>81645831030</v>
      </c>
      <c r="P38" s="7"/>
      <c r="Q38" s="7">
        <f t="shared" si="1"/>
        <v>1084168970</v>
      </c>
    </row>
    <row r="39" spans="1:17">
      <c r="A39" s="1" t="s">
        <v>148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200000</v>
      </c>
      <c r="L39" s="7"/>
      <c r="M39" s="7">
        <v>200000000000</v>
      </c>
      <c r="N39" s="7"/>
      <c r="O39" s="7">
        <v>195964475000</v>
      </c>
      <c r="P39" s="7"/>
      <c r="Q39" s="7">
        <f t="shared" si="1"/>
        <v>4035525000</v>
      </c>
    </row>
    <row r="40" spans="1:17" ht="24.75" thickBot="1">
      <c r="C40" s="7"/>
      <c r="D40" s="7"/>
      <c r="E40" s="14">
        <f>SUM(E8:E39)</f>
        <v>413365449623</v>
      </c>
      <c r="F40" s="7"/>
      <c r="G40" s="14">
        <f>SUM(G8:G39)</f>
        <v>430288516616</v>
      </c>
      <c r="H40" s="7"/>
      <c r="I40" s="14">
        <f>SUM(I8:I39)</f>
        <v>-16923066993</v>
      </c>
      <c r="J40" s="7"/>
      <c r="K40" s="7"/>
      <c r="L40" s="7"/>
      <c r="M40" s="14">
        <f>SUM(M8:M39)</f>
        <v>3061362503810</v>
      </c>
      <c r="N40" s="7"/>
      <c r="O40" s="14">
        <f>SUM(O8:O39)</f>
        <v>3243415290718</v>
      </c>
      <c r="P40" s="7"/>
      <c r="Q40" s="14">
        <f>SUM(Q8:Q39)</f>
        <v>-182052786908</v>
      </c>
    </row>
    <row r="41" spans="1:17" ht="24.75" thickTop="1"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>
      <c r="G42" s="3"/>
      <c r="I42" s="3"/>
      <c r="O42" s="3"/>
      <c r="Q42" s="3"/>
    </row>
    <row r="45" spans="1:17"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G46" s="3"/>
      <c r="I46" s="3"/>
      <c r="O46" s="3"/>
      <c r="Q46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2022-02-21T13:14:30Z</dcterms:created>
  <dcterms:modified xsi:type="dcterms:W3CDTF">2022-02-27T04:47:39Z</dcterms:modified>
</cp:coreProperties>
</file>