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akrami\Desktop\صورت معاملات فصلی\زمستان 1400\"/>
    </mc:Choice>
  </mc:AlternateContent>
  <xr:revisionPtr revIDLastSave="0" documentId="13_ncr:1_{94D20123-934A-44D0-ABAB-C1AFBCB79F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8" i="8" l="1"/>
  <c r="G11" i="15"/>
  <c r="E11" i="15"/>
  <c r="C11" i="15"/>
  <c r="C10" i="15"/>
  <c r="C9" i="15"/>
  <c r="C8" i="15"/>
  <c r="C7" i="15"/>
  <c r="K10" i="13"/>
  <c r="G10" i="13"/>
  <c r="K9" i="13"/>
  <c r="K8" i="13"/>
  <c r="G9" i="13"/>
  <c r="G8" i="13"/>
  <c r="I10" i="13"/>
  <c r="E10" i="13"/>
  <c r="Q30" i="12"/>
  <c r="O30" i="12"/>
  <c r="M30" i="12"/>
  <c r="K30" i="12"/>
  <c r="I30" i="12"/>
  <c r="G30" i="12"/>
  <c r="E30" i="12"/>
  <c r="C30" i="12"/>
  <c r="U84" i="11"/>
  <c r="S9" i="11"/>
  <c r="S10" i="11"/>
  <c r="S11" i="11"/>
  <c r="S12" i="11"/>
  <c r="S84" i="11" s="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" i="11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Q84" i="11"/>
  <c r="O84" i="11"/>
  <c r="M84" i="11"/>
  <c r="K84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" i="11"/>
  <c r="I84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" i="11"/>
  <c r="G84" i="11"/>
  <c r="E84" i="11"/>
  <c r="C84" i="11"/>
  <c r="Q41" i="10"/>
  <c r="O41" i="10"/>
  <c r="M41" i="10"/>
  <c r="I41" i="10"/>
  <c r="G41" i="10"/>
  <c r="E41" i="10"/>
  <c r="Q74" i="9"/>
  <c r="O74" i="9"/>
  <c r="M74" i="9"/>
  <c r="I74" i="9"/>
  <c r="G74" i="9"/>
  <c r="E74" i="9"/>
  <c r="M30" i="8"/>
  <c r="K30" i="8"/>
  <c r="I30" i="8"/>
  <c r="Q30" i="8"/>
  <c r="O30" i="8"/>
  <c r="S14" i="7"/>
  <c r="Q14" i="7"/>
  <c r="O14" i="7"/>
  <c r="M14" i="7"/>
  <c r="K14" i="7"/>
  <c r="I14" i="7"/>
  <c r="S10" i="6"/>
  <c r="Q10" i="6"/>
  <c r="O10" i="6"/>
  <c r="M10" i="6"/>
  <c r="K10" i="6"/>
  <c r="AK22" i="3"/>
  <c r="AI22" i="3"/>
  <c r="AG22" i="3"/>
  <c r="AA22" i="3"/>
  <c r="W22" i="3"/>
  <c r="S22" i="3"/>
  <c r="Q22" i="3"/>
  <c r="Y62" i="1"/>
  <c r="W62" i="1"/>
  <c r="U62" i="1"/>
  <c r="O62" i="1"/>
  <c r="K62" i="1"/>
  <c r="G62" i="1"/>
  <c r="E62" i="1"/>
  <c r="S30" i="8" l="1"/>
</calcChain>
</file>

<file path=xl/sharedStrings.xml><?xml version="1.0" encoding="utf-8"?>
<sst xmlns="http://schemas.openxmlformats.org/spreadsheetml/2006/main" count="799" uniqueCount="226">
  <si>
    <t>صندوق سرمایه‌گذاری مشترک امید توسعه</t>
  </si>
  <si>
    <t>صورت وضعیت پورتفوی</t>
  </si>
  <si>
    <t>برای ماه منتهی به 1400/12/29</t>
  </si>
  <si>
    <t>نام شرکت</t>
  </si>
  <si>
    <t>1400/11/30</t>
  </si>
  <si>
    <t>تغییرات طی دوره</t>
  </si>
  <si>
    <t>1400/12/29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</si>
  <si>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</si>
  <si>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</si>
  <si>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</si>
  <si>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</si>
  <si>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</si>
  <si>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</si>
  <si>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</si>
  <si>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</si>
  <si>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</si>
  <si>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پارس‌ دارو</t>
  </si>
  <si>
    <t>پالایش نفت بندرعباس</t>
  </si>
  <si>
    <t>پالایش نفت تبریز</t>
  </si>
  <si>
    <t>پتروشیمی پردیس</t>
  </si>
  <si>
    <t>پتروشیمی جم</t>
  </si>
  <si>
    <t>پتروشیمی زاگرس</t>
  </si>
  <si>
    <t>پتروشیمی‌شیراز</t>
  </si>
  <si>
    <t>تامین سرمایه نوین</t>
  </si>
  <si>
    <t>توسعه معدنی و صنعتی صبانور</t>
  </si>
  <si>
    <t>توسعه‌معادن‌وفلزات‌</t>
  </si>
  <si>
    <t>ح . فراورده‌ های‌ نسوزایران‌</t>
  </si>
  <si>
    <t>ح.زغال سنگ پروده طبس</t>
  </si>
  <si>
    <t>ح.سرمایه گذاری پارس آریان</t>
  </si>
  <si>
    <t>داروپخش‌ (هلدینگ‌</t>
  </si>
  <si>
    <t>دریایی و کشتیرانی خط دریابندر</t>
  </si>
  <si>
    <t>زغال سنگ پروده طبس</t>
  </si>
  <si>
    <t>سخت آژند</t>
  </si>
  <si>
    <t>سرمایه گذاری پارس آریان</t>
  </si>
  <si>
    <t>سرمایه گذاری دارویی تامین</t>
  </si>
  <si>
    <t>سرمایه گذاری صبا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</si>
  <si>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</si>
  <si>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</si>
  <si>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</si>
  <si>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</si>
  <si>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</si>
  <si>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</si>
  <si>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</si>
  <si>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</si>
  <si>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</si>
  <si>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لار سبزوار</t>
  </si>
  <si>
    <t>سیمان‌ شمال‌</t>
  </si>
  <si>
    <t>سیمان‌ارومیه‌</t>
  </si>
  <si>
    <t>سیمرغ</t>
  </si>
  <si>
    <t>شیشه سازی مینا</t>
  </si>
  <si>
    <t>صنایع پتروشیمی خلیج فارس</t>
  </si>
  <si>
    <t>صنایع پتروشیمی کرمانشاه</t>
  </si>
  <si>
    <t>صنایع‌خاک‌چینی‌ایران‌</t>
  </si>
  <si>
    <t>صنعت غذایی کورش</t>
  </si>
  <si>
    <t>فرابورس ایران</t>
  </si>
  <si>
    <t>فراورده‌ های‌ نسوزایران‌</t>
  </si>
  <si>
    <t>فروشگاههای زنجیره ای افق کوروش</t>
  </si>
  <si>
    <t>فولاد  خوزستان</t>
  </si>
  <si>
    <t>فولاد مبارکه اصفهان</t>
  </si>
  <si>
    <t>گروه مپنا (سهامی عام)</t>
  </si>
  <si>
    <t>گروه مدیریت سرمایه گذاری امید</t>
  </si>
  <si>
    <t>گسترش نفت و گاز پارسیان</t>
  </si>
  <si>
    <t>گلتاش‌</t>
  </si>
  <si>
    <t>م .صنایع و معادن احیاء سپاهان</t>
  </si>
  <si>
    <t>مبین انرژی خلیج فارس</t>
  </si>
  <si>
    <t>مدیریت صنعت شوینده ت.ص.بهشهر</t>
  </si>
  <si>
    <t>معدنی و صنعتی گل گهر</t>
  </si>
  <si>
    <t>ح . معدنی و صنعتی گل گهر</t>
  </si>
  <si>
    <t>تعداد اوراق تبعی</t>
  </si>
  <si>
    <t>قیمت اعمال</t>
  </si>
  <si>
    <t>تاریخ اعمال</t>
  </si>
  <si>
    <t>نرخ موثر</t>
  </si>
  <si>
    <t>اختیارف ت غکورش34200-01/03/04</t>
  </si>
  <si>
    <t>1401/03/04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</si>
  <si>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</si>
  <si>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</si>
  <si>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</si>
  <si>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</si>
  <si>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</si>
  <si>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</si>
  <si>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</si>
  <si>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</si>
  <si>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اسنادخزانه-م13بودجه98-010219</t>
  </si>
  <si>
    <t>بله</t>
  </si>
  <si>
    <t>1398/09/06</t>
  </si>
  <si>
    <t>1401/02/19</t>
  </si>
  <si>
    <t>اسنادخزانه-م15بودجه98-010406</t>
  </si>
  <si>
    <t>1398/07/13</t>
  </si>
  <si>
    <t>1401/04/13</t>
  </si>
  <si>
    <t>اسنادخزانه-م16بودجه98-010503</t>
  </si>
  <si>
    <t>1398/09/24</t>
  </si>
  <si>
    <t>1401/05/03</t>
  </si>
  <si>
    <t>اسنادخزانه-م17بودجه98-010512</t>
  </si>
  <si>
    <t>1398/11/07</t>
  </si>
  <si>
    <t>1401/05/12</t>
  </si>
  <si>
    <t>اسنادخزانه-م18بودجه98-010614</t>
  </si>
  <si>
    <t>1398/11/12</t>
  </si>
  <si>
    <t>1401/06/14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</si>
  <si>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</si>
  <si>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</si>
  <si>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</si>
  <si>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</si>
  <si>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</si>
  <si>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</si>
  <si>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اسنادخزانه-م4بودجه99-011215</t>
  </si>
  <si>
    <t>1399/07/23</t>
  </si>
  <si>
    <t>1401/12/15</t>
  </si>
  <si>
    <t>اسنادخزانه-م5بودجه99-020218</t>
  </si>
  <si>
    <t>1399/09/05</t>
  </si>
  <si>
    <t>1402/02/18</t>
  </si>
  <si>
    <t>مرابحه عام دولت61-ش.خ0309</t>
  </si>
  <si>
    <t>1399/09/26</t>
  </si>
  <si>
    <t>1403/09/26</t>
  </si>
  <si>
    <t>مرابحه عام دولت86-ش.خ020404</t>
  </si>
  <si>
    <t>1400/03/04</t>
  </si>
  <si>
    <t>1402/04/04</t>
  </si>
  <si>
    <t>اسنادخزانه-م1بودجه99-010621</t>
  </si>
  <si>
    <t>1399/09/01</t>
  </si>
  <si>
    <t>1401/06/21</t>
  </si>
  <si>
    <t>مرابحه عام دولت3-ش.خ 0104</t>
  </si>
  <si>
    <t>1399/04/03</t>
  </si>
  <si>
    <t>1401/04/03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</si>
  <si>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</si>
  <si>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</si>
  <si>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</si>
  <si>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</si>
  <si>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</si>
  <si>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</si>
  <si>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</si>
  <si>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</si>
  <si>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</si>
  <si>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</si>
  <si>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</si>
  <si>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</si>
  <si>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</si>
  <si>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</si>
  <si>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</si>
  <si>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</si>
  <si>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</si>
  <si>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</si>
  <si>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</si>
  <si>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</si>
  <si>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</si>
  <si>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</si>
  <si>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</si>
  <si>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</si>
  <si>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</si>
  <si>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</si>
  <si>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دولت4-ش.خ 0009</t>
  </si>
  <si>
    <t>1400/09/12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</si>
  <si>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</si>
  <si>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</si>
  <si>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</si>
  <si>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</si>
  <si>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</si>
  <si>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</si>
  <si>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1400/11/25</t>
  </si>
  <si>
    <t>1400/07/14</t>
  </si>
  <si>
    <t>1400/12/23</t>
  </si>
  <si>
    <t>1400/12/07</t>
  </si>
  <si>
    <t>1400/12/21</t>
  </si>
  <si>
    <t>1400/12/16</t>
  </si>
  <si>
    <t>1400/10/29</t>
  </si>
  <si>
    <t>1400/10/06</t>
  </si>
  <si>
    <t>1400/07/25</t>
  </si>
  <si>
    <t>1400/07/27</t>
  </si>
  <si>
    <t>1400/12/26</t>
  </si>
  <si>
    <t>1400/12/18</t>
  </si>
  <si>
    <t>بهای فروش</t>
  </si>
  <si>
    <t>ارزش دفتری</t>
  </si>
  <si>
    <t>سود و زیان ناشی از تغییر قیمت</t>
  </si>
  <si>
    <t>سود و زیان ناشی از فروش</t>
  </si>
  <si>
    <t>آریان کیمیا تک</t>
  </si>
  <si>
    <t>معدنی‌وصنعتی‌چادرملو</t>
  </si>
  <si>
    <t>ح توسعه معدنی و صنعتی صبانور</t>
  </si>
  <si>
    <t>توسعه سامانه ی نرم افزاری نگین</t>
  </si>
  <si>
    <t>ح.دریایی وکشتیرانی خط دریابندر</t>
  </si>
  <si>
    <t>ریل پرداز نو آفرین</t>
  </si>
  <si>
    <t>فرآورده‌های‌ تزریقی‌ ایران‌</t>
  </si>
  <si>
    <t>ح . داروپخش‌ (هلدینگ‌</t>
  </si>
  <si>
    <t>گ.مدیریت ارزش سرمایه ص ب کشوری</t>
  </si>
  <si>
    <t>ح.سرمایه گذاری صندوق بازنشستگی</t>
  </si>
  <si>
    <t>ح . صنایع‌خاک‌چینی‌ایران‌</t>
  </si>
  <si>
    <t>ح . شیشه سازی مینا</t>
  </si>
  <si>
    <t>فولاد کاوه جنوب کیش</t>
  </si>
  <si>
    <t>اسنادخزانه-م11بودجه98-001013</t>
  </si>
  <si>
    <t>اسنادخزانه-م12بودجه98-001111</t>
  </si>
  <si>
    <t>اسنادخزانه-م21بودجه97-000728</t>
  </si>
  <si>
    <t>اسنادخزانه-م9بودجه98-000923</t>
  </si>
  <si>
    <t>اسنادخزانه-م8بودجه98-000817</t>
  </si>
  <si>
    <t>اسنادخزانه-م10بودجه98-001006</t>
  </si>
  <si>
    <t>اسنادخزانه-م23بودجه97-000824</t>
  </si>
  <si>
    <t>اسنادخزانه-م7بودجه98-000719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</si>
  <si>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</si>
  <si>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</si>
  <si>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</si>
  <si>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</si>
  <si>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</si>
  <si>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</si>
  <si>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</si>
  <si>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</si>
  <si>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</si>
  <si>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</si>
  <si>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</si>
  <si>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</si>
  <si>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</si>
  <si>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</si>
  <si>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</si>
  <si>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1400/12/01</t>
  </si>
  <si>
    <t> توسعه معدنی و صنعتی صبانور</t>
  </si>
  <si>
    <t> پالایش نفت تهران</t>
  </si>
  <si>
    <t>تامین سرمایه لوتوس پارسیان</t>
  </si>
  <si>
    <t>پتروشیمی ارومیه</t>
  </si>
  <si>
    <t>ملی صنایع مس ایران</t>
  </si>
  <si>
    <t>1400/04/27</t>
  </si>
  <si>
    <t>1400/03/03</t>
  </si>
  <si>
    <t>1400/03/12</t>
  </si>
  <si>
    <t>1400/04/23</t>
  </si>
  <si>
    <t>1400/04/29</t>
  </si>
  <si>
    <t>1399/12/20</t>
  </si>
  <si>
    <t>1400/03/11</t>
  </si>
  <si>
    <t>1400/04/26</t>
  </si>
  <si>
    <t>از ابتدای سال مالی</t>
  </si>
  <si>
    <t>تا پایان ماه</t>
  </si>
  <si>
    <t>سایر درآمدهای تنزیل سود سهام</t>
  </si>
  <si>
    <t xml:space="preserve"> سایر درآمدهای 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</si>
</sst>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name val="Calibri"/>
      <family val="2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4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9" fontId="2" fillId="0" borderId="4" xfId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9" fontId="2" fillId="0" borderId="4" xfId="1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0</xdr:row>
          <xdr:rowOff>0</xdr:rowOff>
        </xdr:from>
        <xdr:to>
          <xdr:col>11</xdr:col>
          <xdr:colOff>142875</xdr:colOff>
          <xdr:row>32</xdr:row>
          <xdr:rowOff>161925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989EDCEA-4300-4093-93D5-9BF8366027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A5E58-44BF-4905-8297-4C874455321D}">
  <dimension ref="A1"/>
  <sheetViews>
    <sheetView rightToLeft="1" tabSelected="1" workbookViewId="0">
      <selection activeCell="S23" sqref="S23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0</xdr:col>
                <xdr:colOff>533400</xdr:colOff>
                <xdr:row>0</xdr:row>
                <xdr:rowOff>0</xdr:rowOff>
              </from>
              <to>
                <xdr:col>11</xdr:col>
                <xdr:colOff>152400</xdr:colOff>
                <xdr:row>32</xdr:row>
                <xdr:rowOff>161925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4"/>
  <sheetViews>
    <sheetView rightToLeft="1" topLeftCell="A23" workbookViewId="0">
      <selection activeCell="Q31" sqref="Q31:Q40"/>
    </sheetView>
  </sheetViews>
  <sheetFormatPr defaultRowHeight="21.75" x14ac:dyDescent="0.5"/>
  <cols>
    <col min="1" max="1" width="32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2.5" x14ac:dyDescent="0.5">
      <c r="A3" s="13" t="s">
        <v>138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2.5" x14ac:dyDescent="0.5">
      <c r="A6" s="10" t="s">
        <v>3</v>
      </c>
      <c r="C6" s="11" t="s">
        <v>140</v>
      </c>
      <c r="D6" s="11" t="s">
        <v>140</v>
      </c>
      <c r="E6" s="11" t="s">
        <v>140</v>
      </c>
      <c r="F6" s="11" t="s">
        <v>140</v>
      </c>
      <c r="G6" s="11" t="s">
        <v>140</v>
      </c>
      <c r="H6" s="11" t="s">
        <v>140</v>
      </c>
      <c r="I6" s="11" t="s">
        <v>140</v>
      </c>
      <c r="K6" s="11" t="s">
        <v>141</v>
      </c>
      <c r="L6" s="11" t="s">
        <v>141</v>
      </c>
      <c r="M6" s="11" t="s">
        <v>141</v>
      </c>
      <c r="N6" s="11" t="s">
        <v>141</v>
      </c>
      <c r="O6" s="11" t="s">
        <v>141</v>
      </c>
      <c r="P6" s="11" t="s">
        <v>141</v>
      </c>
      <c r="Q6" s="11" t="s">
        <v>141</v>
      </c>
    </row>
    <row r="7" spans="1:17" ht="22.5" x14ac:dyDescent="0.5">
      <c r="A7" s="11" t="s">
        <v>3</v>
      </c>
      <c r="C7" s="14" t="s">
        <v>7</v>
      </c>
      <c r="E7" s="14" t="s">
        <v>168</v>
      </c>
      <c r="G7" s="14" t="s">
        <v>169</v>
      </c>
      <c r="I7" s="14" t="s">
        <v>171</v>
      </c>
      <c r="K7" s="14" t="s">
        <v>7</v>
      </c>
      <c r="M7" s="14" t="s">
        <v>168</v>
      </c>
      <c r="O7" s="14" t="s">
        <v>169</v>
      </c>
      <c r="Q7" s="14" t="s">
        <v>171</v>
      </c>
    </row>
    <row r="8" spans="1:17" x14ac:dyDescent="0.5">
      <c r="A8" s="1" t="s">
        <v>37</v>
      </c>
      <c r="C8" s="3">
        <v>1736642</v>
      </c>
      <c r="E8" s="3">
        <v>10657329838</v>
      </c>
      <c r="G8" s="3">
        <v>26647305429</v>
      </c>
      <c r="I8" s="3">
        <v>-15989975591</v>
      </c>
      <c r="K8" s="3">
        <v>3360433</v>
      </c>
      <c r="M8" s="3">
        <v>22252040428</v>
      </c>
      <c r="O8" s="3">
        <v>51563007497</v>
      </c>
      <c r="Q8" s="3">
        <v>-29310967069</v>
      </c>
    </row>
    <row r="9" spans="1:17" x14ac:dyDescent="0.5">
      <c r="A9" s="1" t="s">
        <v>23</v>
      </c>
      <c r="C9" s="3">
        <v>23854370</v>
      </c>
      <c r="E9" s="3">
        <v>100843833767</v>
      </c>
      <c r="G9" s="3">
        <v>117541146719</v>
      </c>
      <c r="I9" s="3">
        <v>-16697312952</v>
      </c>
      <c r="K9" s="3">
        <v>72585116</v>
      </c>
      <c r="M9" s="3">
        <v>365003816043</v>
      </c>
      <c r="O9" s="3">
        <v>403227595266</v>
      </c>
      <c r="Q9" s="3">
        <v>-38223779223</v>
      </c>
    </row>
    <row r="10" spans="1:17" x14ac:dyDescent="0.5">
      <c r="A10" s="1" t="s">
        <v>58</v>
      </c>
      <c r="C10" s="3">
        <v>5000000</v>
      </c>
      <c r="E10" s="3">
        <v>51665749289</v>
      </c>
      <c r="G10" s="3">
        <v>50199525015</v>
      </c>
      <c r="I10" s="3">
        <v>1466224274</v>
      </c>
      <c r="K10" s="3">
        <v>5272495</v>
      </c>
      <c r="M10" s="3">
        <v>54375976941</v>
      </c>
      <c r="O10" s="3">
        <v>52935348922</v>
      </c>
      <c r="Q10" s="3">
        <v>1440628019</v>
      </c>
    </row>
    <row r="11" spans="1:17" x14ac:dyDescent="0.5">
      <c r="A11" s="1" t="s">
        <v>172</v>
      </c>
      <c r="C11" s="3">
        <v>0</v>
      </c>
      <c r="E11" s="3">
        <v>0</v>
      </c>
      <c r="G11" s="3">
        <v>0</v>
      </c>
      <c r="I11" s="3">
        <v>0</v>
      </c>
      <c r="K11" s="3">
        <v>1014855</v>
      </c>
      <c r="M11" s="3">
        <v>34138354179</v>
      </c>
      <c r="O11" s="3">
        <v>35934047746</v>
      </c>
      <c r="Q11" s="3">
        <v>-1795693567</v>
      </c>
    </row>
    <row r="12" spans="1:17" x14ac:dyDescent="0.5">
      <c r="A12" s="1" t="s">
        <v>56</v>
      </c>
      <c r="C12" s="3">
        <v>0</v>
      </c>
      <c r="E12" s="3">
        <v>0</v>
      </c>
      <c r="G12" s="3">
        <v>0</v>
      </c>
      <c r="I12" s="3">
        <v>0</v>
      </c>
      <c r="K12" s="3">
        <v>139035</v>
      </c>
      <c r="M12" s="3">
        <v>7476538994</v>
      </c>
      <c r="O12" s="3">
        <v>7344359394</v>
      </c>
      <c r="Q12" s="3">
        <v>132179600</v>
      </c>
    </row>
    <row r="13" spans="1:17" x14ac:dyDescent="0.5">
      <c r="A13" s="1" t="s">
        <v>173</v>
      </c>
      <c r="C13" s="3">
        <v>0</v>
      </c>
      <c r="E13" s="3">
        <v>0</v>
      </c>
      <c r="G13" s="3">
        <v>0</v>
      </c>
      <c r="I13" s="3">
        <v>0</v>
      </c>
      <c r="K13" s="3">
        <v>4233000</v>
      </c>
      <c r="M13" s="3">
        <v>113744879609</v>
      </c>
      <c r="O13" s="3">
        <v>111128358496</v>
      </c>
      <c r="Q13" s="3">
        <v>2616521113</v>
      </c>
    </row>
    <row r="14" spans="1:17" x14ac:dyDescent="0.5">
      <c r="A14" s="1" t="s">
        <v>24</v>
      </c>
      <c r="C14" s="3">
        <v>0</v>
      </c>
      <c r="E14" s="3">
        <v>0</v>
      </c>
      <c r="G14" s="3">
        <v>0</v>
      </c>
      <c r="I14" s="3">
        <v>0</v>
      </c>
      <c r="K14" s="3">
        <v>24409425</v>
      </c>
      <c r="M14" s="3">
        <v>467113635072</v>
      </c>
      <c r="O14" s="3">
        <v>355519960052</v>
      </c>
      <c r="Q14" s="3">
        <v>111593675020</v>
      </c>
    </row>
    <row r="15" spans="1:17" x14ac:dyDescent="0.5">
      <c r="A15" s="1" t="s">
        <v>174</v>
      </c>
      <c r="C15" s="3">
        <v>0</v>
      </c>
      <c r="E15" s="3">
        <v>0</v>
      </c>
      <c r="G15" s="3">
        <v>0</v>
      </c>
      <c r="I15" s="3">
        <v>0</v>
      </c>
      <c r="K15" s="3">
        <v>32418809</v>
      </c>
      <c r="M15" s="3">
        <v>335630967268</v>
      </c>
      <c r="O15" s="3">
        <v>493950514990</v>
      </c>
      <c r="Q15" s="3">
        <v>-158319547722</v>
      </c>
    </row>
    <row r="16" spans="1:17" x14ac:dyDescent="0.5">
      <c r="A16" s="1" t="s">
        <v>175</v>
      </c>
      <c r="C16" s="3">
        <v>0</v>
      </c>
      <c r="E16" s="3">
        <v>0</v>
      </c>
      <c r="G16" s="3">
        <v>0</v>
      </c>
      <c r="I16" s="3">
        <v>0</v>
      </c>
      <c r="K16" s="3">
        <v>650805</v>
      </c>
      <c r="M16" s="3">
        <v>10043812932</v>
      </c>
      <c r="O16" s="3">
        <v>6190507066</v>
      </c>
      <c r="Q16" s="3">
        <v>3853305866</v>
      </c>
    </row>
    <row r="17" spans="1:17" x14ac:dyDescent="0.5">
      <c r="A17" s="1" t="s">
        <v>45</v>
      </c>
      <c r="C17" s="3">
        <v>0</v>
      </c>
      <c r="E17" s="3">
        <v>0</v>
      </c>
      <c r="G17" s="3">
        <v>0</v>
      </c>
      <c r="I17" s="3">
        <v>0</v>
      </c>
      <c r="K17" s="3">
        <v>600000</v>
      </c>
      <c r="M17" s="3">
        <v>2401227220</v>
      </c>
      <c r="O17" s="3">
        <v>2287309039</v>
      </c>
      <c r="Q17" s="3">
        <v>113918181</v>
      </c>
    </row>
    <row r="18" spans="1:17" x14ac:dyDescent="0.5">
      <c r="A18" s="1" t="s">
        <v>30</v>
      </c>
      <c r="C18" s="3">
        <v>0</v>
      </c>
      <c r="E18" s="3">
        <v>0</v>
      </c>
      <c r="G18" s="3">
        <v>0</v>
      </c>
      <c r="I18" s="3">
        <v>0</v>
      </c>
      <c r="K18" s="3">
        <v>2210747</v>
      </c>
      <c r="M18" s="3">
        <v>49642276388</v>
      </c>
      <c r="O18" s="3">
        <v>31241339345</v>
      </c>
      <c r="Q18" s="3">
        <v>18400937043</v>
      </c>
    </row>
    <row r="19" spans="1:17" x14ac:dyDescent="0.5">
      <c r="A19" s="1" t="s">
        <v>176</v>
      </c>
      <c r="C19" s="3">
        <v>0</v>
      </c>
      <c r="E19" s="3">
        <v>0</v>
      </c>
      <c r="G19" s="3">
        <v>0</v>
      </c>
      <c r="I19" s="3">
        <v>0</v>
      </c>
      <c r="K19" s="3">
        <v>2761733</v>
      </c>
      <c r="M19" s="3">
        <v>30525390641</v>
      </c>
      <c r="O19" s="3">
        <v>30525434849</v>
      </c>
      <c r="Q19" s="3">
        <v>-44208</v>
      </c>
    </row>
    <row r="20" spans="1:17" x14ac:dyDescent="0.5">
      <c r="A20" s="1" t="s">
        <v>177</v>
      </c>
      <c r="C20" s="3">
        <v>0</v>
      </c>
      <c r="E20" s="3">
        <v>0</v>
      </c>
      <c r="G20" s="3">
        <v>0</v>
      </c>
      <c r="I20" s="3">
        <v>0</v>
      </c>
      <c r="K20" s="3">
        <v>1394767</v>
      </c>
      <c r="M20" s="3">
        <v>5800657896</v>
      </c>
      <c r="O20" s="3">
        <v>6411028662</v>
      </c>
      <c r="Q20" s="3">
        <v>-610370766</v>
      </c>
    </row>
    <row r="21" spans="1:17" x14ac:dyDescent="0.5">
      <c r="A21" s="1" t="s">
        <v>178</v>
      </c>
      <c r="C21" s="3">
        <v>0</v>
      </c>
      <c r="E21" s="3">
        <v>0</v>
      </c>
      <c r="G21" s="3">
        <v>0</v>
      </c>
      <c r="I21" s="3">
        <v>0</v>
      </c>
      <c r="K21" s="3">
        <v>5171912</v>
      </c>
      <c r="M21" s="3">
        <v>67862352218</v>
      </c>
      <c r="O21" s="3">
        <v>77348438114</v>
      </c>
      <c r="Q21" s="3">
        <v>-9486085896</v>
      </c>
    </row>
    <row r="22" spans="1:17" x14ac:dyDescent="0.5">
      <c r="A22" s="1" t="s">
        <v>179</v>
      </c>
      <c r="C22" s="3">
        <v>0</v>
      </c>
      <c r="E22" s="3">
        <v>0</v>
      </c>
      <c r="G22" s="3">
        <v>0</v>
      </c>
      <c r="I22" s="3">
        <v>0</v>
      </c>
      <c r="K22" s="3">
        <v>5765952</v>
      </c>
      <c r="M22" s="3">
        <v>118409590272</v>
      </c>
      <c r="O22" s="3">
        <v>161861643097</v>
      </c>
      <c r="Q22" s="3">
        <v>-43452052825</v>
      </c>
    </row>
    <row r="23" spans="1:17" x14ac:dyDescent="0.5">
      <c r="A23" s="1" t="s">
        <v>29</v>
      </c>
      <c r="C23" s="3">
        <v>0</v>
      </c>
      <c r="E23" s="3">
        <v>0</v>
      </c>
      <c r="G23" s="3">
        <v>0</v>
      </c>
      <c r="I23" s="3">
        <v>0</v>
      </c>
      <c r="K23" s="3">
        <v>100000</v>
      </c>
      <c r="M23" s="3">
        <v>3549752573</v>
      </c>
      <c r="O23" s="3">
        <v>2787512769</v>
      </c>
      <c r="Q23" s="3">
        <v>762239804</v>
      </c>
    </row>
    <row r="24" spans="1:17" x14ac:dyDescent="0.5">
      <c r="A24" s="1" t="s">
        <v>180</v>
      </c>
      <c r="C24" s="3">
        <v>0</v>
      </c>
      <c r="E24" s="3">
        <v>0</v>
      </c>
      <c r="G24" s="3">
        <v>0</v>
      </c>
      <c r="I24" s="3">
        <v>0</v>
      </c>
      <c r="K24" s="3">
        <v>200000</v>
      </c>
      <c r="M24" s="3">
        <v>847406944</v>
      </c>
      <c r="O24" s="3">
        <v>936395100</v>
      </c>
      <c r="Q24" s="3">
        <v>-88988156</v>
      </c>
    </row>
    <row r="25" spans="1:17" x14ac:dyDescent="0.5">
      <c r="A25" s="1" t="s">
        <v>181</v>
      </c>
      <c r="C25" s="3">
        <v>0</v>
      </c>
      <c r="E25" s="3">
        <v>0</v>
      </c>
      <c r="G25" s="3">
        <v>0</v>
      </c>
      <c r="I25" s="3">
        <v>0</v>
      </c>
      <c r="K25" s="3">
        <v>10737027</v>
      </c>
      <c r="M25" s="3">
        <v>25038746964</v>
      </c>
      <c r="O25" s="3">
        <v>25038746964</v>
      </c>
      <c r="Q25" s="3">
        <v>0</v>
      </c>
    </row>
    <row r="26" spans="1:17" x14ac:dyDescent="0.5">
      <c r="A26" s="1" t="s">
        <v>182</v>
      </c>
      <c r="C26" s="3">
        <v>0</v>
      </c>
      <c r="E26" s="3">
        <v>0</v>
      </c>
      <c r="G26" s="3">
        <v>0</v>
      </c>
      <c r="I26" s="3">
        <v>0</v>
      </c>
      <c r="K26" s="3">
        <v>1155706</v>
      </c>
      <c r="M26" s="3">
        <v>10957784830</v>
      </c>
      <c r="O26" s="3">
        <v>10957784830</v>
      </c>
      <c r="Q26" s="3">
        <v>0</v>
      </c>
    </row>
    <row r="27" spans="1:17" x14ac:dyDescent="0.5">
      <c r="A27" s="1" t="s">
        <v>183</v>
      </c>
      <c r="C27" s="3">
        <v>0</v>
      </c>
      <c r="E27" s="3">
        <v>0</v>
      </c>
      <c r="G27" s="3">
        <v>0</v>
      </c>
      <c r="I27" s="3">
        <v>0</v>
      </c>
      <c r="K27" s="3">
        <v>8356206</v>
      </c>
      <c r="M27" s="3">
        <v>56672655475</v>
      </c>
      <c r="O27" s="3">
        <v>56672655475</v>
      </c>
      <c r="Q27" s="3">
        <v>0</v>
      </c>
    </row>
    <row r="28" spans="1:17" x14ac:dyDescent="0.5">
      <c r="A28" s="1" t="s">
        <v>184</v>
      </c>
      <c r="C28" s="3">
        <v>0</v>
      </c>
      <c r="E28" s="3">
        <v>0</v>
      </c>
      <c r="G28" s="3">
        <v>0</v>
      </c>
      <c r="I28" s="3">
        <v>0</v>
      </c>
      <c r="K28" s="3">
        <v>28760545</v>
      </c>
      <c r="M28" s="3">
        <v>396293686278</v>
      </c>
      <c r="O28" s="3">
        <v>506318623900</v>
      </c>
      <c r="Q28" s="3">
        <v>-110024937622</v>
      </c>
    </row>
    <row r="29" spans="1:17" x14ac:dyDescent="0.5">
      <c r="A29" s="1" t="s">
        <v>17</v>
      </c>
      <c r="C29" s="3">
        <v>0</v>
      </c>
      <c r="E29" s="3">
        <v>0</v>
      </c>
      <c r="G29" s="3">
        <v>0</v>
      </c>
      <c r="I29" s="3">
        <v>0</v>
      </c>
      <c r="K29" s="3">
        <v>12491727</v>
      </c>
      <c r="M29" s="3">
        <v>81391521226</v>
      </c>
      <c r="O29" s="3">
        <v>74131885531</v>
      </c>
      <c r="Q29" s="3">
        <v>7259635695</v>
      </c>
    </row>
    <row r="30" spans="1:17" x14ac:dyDescent="0.5">
      <c r="A30" s="1" t="s">
        <v>18</v>
      </c>
      <c r="C30" s="3">
        <v>0</v>
      </c>
      <c r="E30" s="3">
        <v>0</v>
      </c>
      <c r="G30" s="3">
        <v>0</v>
      </c>
      <c r="I30" s="3">
        <v>0</v>
      </c>
      <c r="K30" s="3">
        <v>500000</v>
      </c>
      <c r="M30" s="3">
        <v>17818346313</v>
      </c>
      <c r="O30" s="3">
        <v>19045997997</v>
      </c>
      <c r="Q30" s="3">
        <v>-1227651684</v>
      </c>
    </row>
    <row r="31" spans="1:17" x14ac:dyDescent="0.5">
      <c r="A31" s="1" t="s">
        <v>110</v>
      </c>
      <c r="C31" s="3">
        <v>300000</v>
      </c>
      <c r="E31" s="3">
        <v>299980625000</v>
      </c>
      <c r="G31" s="3">
        <v>300012000000</v>
      </c>
      <c r="I31" s="3">
        <v>-31375000</v>
      </c>
      <c r="K31" s="3">
        <v>300000</v>
      </c>
      <c r="M31" s="3">
        <v>299980625000</v>
      </c>
      <c r="O31" s="3">
        <v>300012000000</v>
      </c>
      <c r="Q31" s="3">
        <v>-31375000</v>
      </c>
    </row>
    <row r="32" spans="1:17" x14ac:dyDescent="0.5">
      <c r="A32" s="1" t="s">
        <v>185</v>
      </c>
      <c r="C32" s="3">
        <v>0</v>
      </c>
      <c r="E32" s="3">
        <v>0</v>
      </c>
      <c r="G32" s="3">
        <v>0</v>
      </c>
      <c r="I32" s="3">
        <v>0</v>
      </c>
      <c r="K32" s="3">
        <v>20000</v>
      </c>
      <c r="M32" s="3">
        <v>20000000000</v>
      </c>
      <c r="O32" s="3">
        <v>18876877945</v>
      </c>
      <c r="Q32" s="3">
        <v>1123122055</v>
      </c>
    </row>
    <row r="33" spans="1:17" x14ac:dyDescent="0.5">
      <c r="A33" s="1" t="s">
        <v>186</v>
      </c>
      <c r="C33" s="3">
        <v>0</v>
      </c>
      <c r="E33" s="3">
        <v>0</v>
      </c>
      <c r="G33" s="3">
        <v>0</v>
      </c>
      <c r="I33" s="3">
        <v>0</v>
      </c>
      <c r="K33" s="3">
        <v>151016</v>
      </c>
      <c r="M33" s="3">
        <v>151016000000</v>
      </c>
      <c r="O33" s="3">
        <v>140499750315</v>
      </c>
      <c r="Q33" s="3">
        <v>10516249685</v>
      </c>
    </row>
    <row r="34" spans="1:17" x14ac:dyDescent="0.5">
      <c r="A34" s="1" t="s">
        <v>187</v>
      </c>
      <c r="C34" s="3">
        <v>0</v>
      </c>
      <c r="E34" s="3">
        <v>0</v>
      </c>
      <c r="G34" s="3">
        <v>0</v>
      </c>
      <c r="I34" s="3">
        <v>0</v>
      </c>
      <c r="K34" s="3">
        <v>135853</v>
      </c>
      <c r="M34" s="3">
        <v>135853000000</v>
      </c>
      <c r="O34" s="3">
        <v>133674410246</v>
      </c>
      <c r="Q34" s="3">
        <v>2178589754</v>
      </c>
    </row>
    <row r="35" spans="1:17" x14ac:dyDescent="0.5">
      <c r="A35" s="1" t="s">
        <v>188</v>
      </c>
      <c r="C35" s="3">
        <v>0</v>
      </c>
      <c r="E35" s="3">
        <v>0</v>
      </c>
      <c r="G35" s="3">
        <v>0</v>
      </c>
      <c r="I35" s="3">
        <v>0</v>
      </c>
      <c r="K35" s="3">
        <v>100332</v>
      </c>
      <c r="M35" s="3">
        <v>100332000000</v>
      </c>
      <c r="O35" s="3">
        <v>95505673366</v>
      </c>
      <c r="Q35" s="3">
        <v>4826326634</v>
      </c>
    </row>
    <row r="36" spans="1:17" x14ac:dyDescent="0.5">
      <c r="A36" s="1" t="s">
        <v>189</v>
      </c>
      <c r="C36" s="3">
        <v>0</v>
      </c>
      <c r="E36" s="3">
        <v>0</v>
      </c>
      <c r="G36" s="3">
        <v>0</v>
      </c>
      <c r="I36" s="3">
        <v>0</v>
      </c>
      <c r="K36" s="3">
        <v>104664</v>
      </c>
      <c r="M36" s="3">
        <v>104664000000</v>
      </c>
      <c r="O36" s="3">
        <v>101857076770</v>
      </c>
      <c r="Q36" s="3">
        <v>2806923230</v>
      </c>
    </row>
    <row r="37" spans="1:17" x14ac:dyDescent="0.5">
      <c r="A37" s="1" t="s">
        <v>190</v>
      </c>
      <c r="C37" s="3">
        <v>0</v>
      </c>
      <c r="E37" s="3">
        <v>0</v>
      </c>
      <c r="G37" s="3">
        <v>0</v>
      </c>
      <c r="I37" s="3">
        <v>0</v>
      </c>
      <c r="K37" s="3">
        <v>130923</v>
      </c>
      <c r="M37" s="3">
        <v>130923000000</v>
      </c>
      <c r="O37" s="3">
        <v>125094672968</v>
      </c>
      <c r="Q37" s="3">
        <v>5828327032</v>
      </c>
    </row>
    <row r="38" spans="1:17" x14ac:dyDescent="0.5">
      <c r="A38" s="1" t="s">
        <v>191</v>
      </c>
      <c r="C38" s="3">
        <v>0</v>
      </c>
      <c r="E38" s="3">
        <v>0</v>
      </c>
      <c r="G38" s="3">
        <v>0</v>
      </c>
      <c r="I38" s="3">
        <v>0</v>
      </c>
      <c r="K38" s="3">
        <v>22020</v>
      </c>
      <c r="M38" s="3">
        <v>22020000000</v>
      </c>
      <c r="O38" s="3">
        <v>21326005140</v>
      </c>
      <c r="Q38" s="3">
        <v>693994860</v>
      </c>
    </row>
    <row r="39" spans="1:17" x14ac:dyDescent="0.5">
      <c r="A39" s="1" t="s">
        <v>192</v>
      </c>
      <c r="C39" s="3">
        <v>0</v>
      </c>
      <c r="E39" s="3">
        <v>0</v>
      </c>
      <c r="G39" s="3">
        <v>0</v>
      </c>
      <c r="I39" s="3">
        <v>0</v>
      </c>
      <c r="K39" s="3">
        <v>82730</v>
      </c>
      <c r="M39" s="3">
        <v>82730000000</v>
      </c>
      <c r="O39" s="3">
        <v>81645831030</v>
      </c>
      <c r="Q39" s="3">
        <v>1084168970</v>
      </c>
    </row>
    <row r="40" spans="1:17" x14ac:dyDescent="0.5">
      <c r="A40" s="1" t="s">
        <v>148</v>
      </c>
      <c r="C40" s="3">
        <v>0</v>
      </c>
      <c r="E40" s="3">
        <v>0</v>
      </c>
      <c r="G40" s="3">
        <v>0</v>
      </c>
      <c r="I40" s="3">
        <v>0</v>
      </c>
      <c r="K40" s="3">
        <v>200000</v>
      </c>
      <c r="M40" s="3">
        <v>200000000000</v>
      </c>
      <c r="O40" s="3">
        <v>195964475000</v>
      </c>
      <c r="Q40" s="3">
        <v>4035525000</v>
      </c>
    </row>
    <row r="41" spans="1:17" ht="22.5" thickBot="1" x14ac:dyDescent="0.55000000000000004">
      <c r="E41" s="4">
        <f>SUM(E8:E40)</f>
        <v>463147537894</v>
      </c>
      <c r="G41" s="4">
        <f>SUM(G8:G40)</f>
        <v>494399977163</v>
      </c>
      <c r="I41" s="4">
        <f>SUM(I8:I40)</f>
        <v>-31252439269</v>
      </c>
      <c r="M41" s="4">
        <f>SUM(M8:M40)</f>
        <v>3524510041704</v>
      </c>
      <c r="O41" s="4">
        <f>SUM(O8:O40)</f>
        <v>3737815267881</v>
      </c>
      <c r="Q41" s="4">
        <f>SUM(Q8:Q40)</f>
        <v>-213305226177</v>
      </c>
    </row>
    <row r="42" spans="1:17" ht="22.5" thickTop="1" x14ac:dyDescent="0.5"/>
    <row r="44" spans="1:17" x14ac:dyDescent="0.5">
      <c r="I44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8"/>
  <sheetViews>
    <sheetView rightToLeft="1" topLeftCell="A73" workbookViewId="0">
      <selection activeCell="U84" sqref="U84"/>
    </sheetView>
  </sheetViews>
  <sheetFormatPr defaultRowHeight="21.75" x14ac:dyDescent="0.5"/>
  <cols>
    <col min="1" max="1" width="32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9.42578125" style="1" bestFit="1" customWidth="1"/>
    <col min="18" max="18" width="1" style="1" customWidth="1"/>
    <col min="19" max="19" width="19.42578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2.5" x14ac:dyDescent="0.5">
      <c r="A3" s="13" t="s">
        <v>138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22.5" x14ac:dyDescent="0.5">
      <c r="A6" s="10" t="s">
        <v>3</v>
      </c>
      <c r="C6" s="11" t="s">
        <v>140</v>
      </c>
      <c r="D6" s="11" t="s">
        <v>140</v>
      </c>
      <c r="E6" s="11" t="s">
        <v>140</v>
      </c>
      <c r="F6" s="11" t="s">
        <v>140</v>
      </c>
      <c r="G6" s="11" t="s">
        <v>140</v>
      </c>
      <c r="H6" s="11" t="s">
        <v>140</v>
      </c>
      <c r="I6" s="11" t="s">
        <v>140</v>
      </c>
      <c r="J6" s="11" t="s">
        <v>140</v>
      </c>
      <c r="K6" s="11" t="s">
        <v>140</v>
      </c>
      <c r="M6" s="11" t="s">
        <v>141</v>
      </c>
      <c r="N6" s="11" t="s">
        <v>141</v>
      </c>
      <c r="O6" s="11" t="s">
        <v>141</v>
      </c>
      <c r="P6" s="11" t="s">
        <v>141</v>
      </c>
      <c r="Q6" s="11" t="s">
        <v>141</v>
      </c>
      <c r="R6" s="11" t="s">
        <v>141</v>
      </c>
      <c r="S6" s="11" t="s">
        <v>141</v>
      </c>
      <c r="T6" s="11" t="s">
        <v>141</v>
      </c>
      <c r="U6" s="11" t="s">
        <v>141</v>
      </c>
    </row>
    <row r="7" spans="1:21" ht="22.5" x14ac:dyDescent="0.5">
      <c r="A7" s="11" t="s">
        <v>3</v>
      </c>
      <c r="C7" s="14" t="s">
        <v>193</v>
      </c>
      <c r="E7" s="14" t="s">
        <v>194</v>
      </c>
      <c r="G7" s="14" t="s">
        <v>195</v>
      </c>
      <c r="I7" s="14" t="s">
        <v>128</v>
      </c>
      <c r="K7" s="14" t="s">
        <v>196</v>
      </c>
      <c r="M7" s="14" t="s">
        <v>193</v>
      </c>
      <c r="O7" s="14" t="s">
        <v>194</v>
      </c>
      <c r="Q7" s="14" t="s">
        <v>195</v>
      </c>
      <c r="S7" s="14" t="s">
        <v>128</v>
      </c>
      <c r="U7" s="14" t="s">
        <v>196</v>
      </c>
    </row>
    <row r="8" spans="1:21" x14ac:dyDescent="0.5">
      <c r="A8" s="1" t="s">
        <v>37</v>
      </c>
      <c r="C8" s="3">
        <v>0</v>
      </c>
      <c r="E8" s="3">
        <v>16268795508</v>
      </c>
      <c r="G8" s="3">
        <v>-15989975591</v>
      </c>
      <c r="I8" s="3">
        <f>C8+E8+G8</f>
        <v>278819917</v>
      </c>
      <c r="K8" s="5">
        <f>I8/$I$84</f>
        <v>2.469886081550984E-4</v>
      </c>
      <c r="M8" s="3">
        <v>0</v>
      </c>
      <c r="O8" s="3">
        <v>-34577905591</v>
      </c>
      <c r="Q8" s="3">
        <v>-29310967069</v>
      </c>
      <c r="S8" s="3">
        <f>M8+O8+Q8</f>
        <v>-63888872660</v>
      </c>
      <c r="U8" s="5">
        <v>9.8353516581169642E-2</v>
      </c>
    </row>
    <row r="9" spans="1:21" x14ac:dyDescent="0.5">
      <c r="A9" s="1" t="s">
        <v>23</v>
      </c>
      <c r="C9" s="3">
        <v>0</v>
      </c>
      <c r="E9" s="3">
        <v>1551867734</v>
      </c>
      <c r="G9" s="3">
        <v>-16697312952</v>
      </c>
      <c r="I9" s="3">
        <f t="shared" ref="I9:I72" si="0">C9+E9+G9</f>
        <v>-15145445218</v>
      </c>
      <c r="K9" s="5">
        <f t="shared" ref="K9:K72" si="1">I9/$I$84</f>
        <v>-1.3416374534976679E-2</v>
      </c>
      <c r="M9" s="3">
        <v>0</v>
      </c>
      <c r="O9" s="3">
        <v>-13951456856</v>
      </c>
      <c r="Q9" s="3">
        <v>-38223779223</v>
      </c>
      <c r="S9" s="3">
        <f t="shared" ref="S9:S72" si="2">M9+O9+Q9</f>
        <v>-52175236079</v>
      </c>
      <c r="U9" s="5">
        <v>8.0320996961888907E-2</v>
      </c>
    </row>
    <row r="10" spans="1:21" x14ac:dyDescent="0.5">
      <c r="A10" s="1" t="s">
        <v>58</v>
      </c>
      <c r="C10" s="3">
        <v>0</v>
      </c>
      <c r="E10" s="3">
        <v>58005750609</v>
      </c>
      <c r="G10" s="3">
        <v>1466224274</v>
      </c>
      <c r="I10" s="3">
        <f t="shared" si="0"/>
        <v>59471974883</v>
      </c>
      <c r="K10" s="5">
        <f t="shared" si="1"/>
        <v>5.2682392487001357E-2</v>
      </c>
      <c r="M10" s="3">
        <v>0</v>
      </c>
      <c r="O10" s="3">
        <v>111895743117</v>
      </c>
      <c r="Q10" s="3">
        <v>1440628019</v>
      </c>
      <c r="S10" s="3">
        <f t="shared" si="2"/>
        <v>113336371136</v>
      </c>
      <c r="U10" s="5">
        <v>-0.17447530678927106</v>
      </c>
    </row>
    <row r="11" spans="1:21" x14ac:dyDescent="0.5">
      <c r="A11" s="1" t="s">
        <v>172</v>
      </c>
      <c r="C11" s="3">
        <v>0</v>
      </c>
      <c r="E11" s="3">
        <v>0</v>
      </c>
      <c r="G11" s="3">
        <v>0</v>
      </c>
      <c r="I11" s="3">
        <f t="shared" si="0"/>
        <v>0</v>
      </c>
      <c r="K11" s="5">
        <f t="shared" si="1"/>
        <v>0</v>
      </c>
      <c r="M11" s="3">
        <v>0</v>
      </c>
      <c r="O11" s="3">
        <v>0</v>
      </c>
      <c r="Q11" s="3">
        <v>-1795693567</v>
      </c>
      <c r="S11" s="3">
        <f t="shared" si="2"/>
        <v>-1795693567</v>
      </c>
      <c r="U11" s="5">
        <v>2.7643746033291514E-3</v>
      </c>
    </row>
    <row r="12" spans="1:21" x14ac:dyDescent="0.5">
      <c r="A12" s="1" t="s">
        <v>56</v>
      </c>
      <c r="C12" s="3">
        <v>0</v>
      </c>
      <c r="E12" s="3">
        <v>3664122138</v>
      </c>
      <c r="G12" s="3">
        <v>0</v>
      </c>
      <c r="I12" s="3">
        <f t="shared" si="0"/>
        <v>3664122138</v>
      </c>
      <c r="K12" s="5">
        <f t="shared" si="1"/>
        <v>3.2458098284811679E-3</v>
      </c>
      <c r="M12" s="3">
        <v>0</v>
      </c>
      <c r="O12" s="3">
        <v>-96697076905</v>
      </c>
      <c r="Q12" s="3">
        <v>132179600</v>
      </c>
      <c r="S12" s="3">
        <f t="shared" si="2"/>
        <v>-96564897305</v>
      </c>
      <c r="U12" s="5">
        <v>0.1486565161164993</v>
      </c>
    </row>
    <row r="13" spans="1:21" x14ac:dyDescent="0.5">
      <c r="A13" s="1" t="s">
        <v>173</v>
      </c>
      <c r="C13" s="3">
        <v>0</v>
      </c>
      <c r="E13" s="3">
        <v>0</v>
      </c>
      <c r="G13" s="3">
        <v>0</v>
      </c>
      <c r="I13" s="3">
        <f t="shared" si="0"/>
        <v>0</v>
      </c>
      <c r="K13" s="5">
        <f t="shared" si="1"/>
        <v>0</v>
      </c>
      <c r="M13" s="3">
        <v>0</v>
      </c>
      <c r="O13" s="3">
        <v>0</v>
      </c>
      <c r="Q13" s="3">
        <v>2616521113</v>
      </c>
      <c r="S13" s="3">
        <f t="shared" si="2"/>
        <v>2616521113</v>
      </c>
      <c r="U13" s="5">
        <v>-4.027994891096987E-3</v>
      </c>
    </row>
    <row r="14" spans="1:21" x14ac:dyDescent="0.5">
      <c r="A14" s="1" t="s">
        <v>24</v>
      </c>
      <c r="C14" s="3">
        <v>0</v>
      </c>
      <c r="E14" s="3">
        <v>47694357288</v>
      </c>
      <c r="G14" s="3">
        <v>0</v>
      </c>
      <c r="I14" s="3">
        <f t="shared" si="0"/>
        <v>47694357288</v>
      </c>
      <c r="K14" s="5">
        <f t="shared" si="1"/>
        <v>4.2249359551366251E-2</v>
      </c>
      <c r="M14" s="3">
        <v>0</v>
      </c>
      <c r="O14" s="3">
        <v>185489377587</v>
      </c>
      <c r="Q14" s="3">
        <v>111593675020</v>
      </c>
      <c r="S14" s="3">
        <f t="shared" si="2"/>
        <v>297083052607</v>
      </c>
      <c r="U14" s="5">
        <v>-0.4573435361125226</v>
      </c>
    </row>
    <row r="15" spans="1:21" x14ac:dyDescent="0.5">
      <c r="A15" s="1" t="s">
        <v>174</v>
      </c>
      <c r="C15" s="3">
        <v>0</v>
      </c>
      <c r="E15" s="3">
        <v>0</v>
      </c>
      <c r="G15" s="3">
        <v>0</v>
      </c>
      <c r="I15" s="3">
        <f t="shared" si="0"/>
        <v>0</v>
      </c>
      <c r="K15" s="5">
        <f t="shared" si="1"/>
        <v>0</v>
      </c>
      <c r="M15" s="3">
        <v>0</v>
      </c>
      <c r="O15" s="3">
        <v>0</v>
      </c>
      <c r="Q15" s="3">
        <v>-158319547722</v>
      </c>
      <c r="S15" s="3">
        <f t="shared" si="2"/>
        <v>-158319547722</v>
      </c>
      <c r="U15" s="5">
        <v>0.24372451122850985</v>
      </c>
    </row>
    <row r="16" spans="1:21" x14ac:dyDescent="0.5">
      <c r="A16" s="1" t="s">
        <v>175</v>
      </c>
      <c r="C16" s="3">
        <v>0</v>
      </c>
      <c r="E16" s="3">
        <v>0</v>
      </c>
      <c r="G16" s="3">
        <v>0</v>
      </c>
      <c r="I16" s="3">
        <f t="shared" si="0"/>
        <v>0</v>
      </c>
      <c r="K16" s="5">
        <f t="shared" si="1"/>
        <v>0</v>
      </c>
      <c r="M16" s="3">
        <v>0</v>
      </c>
      <c r="O16" s="3">
        <v>0</v>
      </c>
      <c r="Q16" s="3">
        <v>3853305866</v>
      </c>
      <c r="S16" s="3">
        <f t="shared" si="2"/>
        <v>3853305866</v>
      </c>
      <c r="U16" s="5">
        <v>-5.9319591441347758E-3</v>
      </c>
    </row>
    <row r="17" spans="1:21" x14ac:dyDescent="0.5">
      <c r="A17" s="1" t="s">
        <v>45</v>
      </c>
      <c r="C17" s="3">
        <v>1667510611</v>
      </c>
      <c r="E17" s="3">
        <v>1383110363</v>
      </c>
      <c r="G17" s="3">
        <v>0</v>
      </c>
      <c r="I17" s="3">
        <f t="shared" si="0"/>
        <v>3050620974</v>
      </c>
      <c r="K17" s="5">
        <f t="shared" si="1"/>
        <v>2.7023486574562416E-3</v>
      </c>
      <c r="M17" s="3">
        <v>1667510611</v>
      </c>
      <c r="O17" s="3">
        <v>-40148620260</v>
      </c>
      <c r="Q17" s="3">
        <v>113918181</v>
      </c>
      <c r="S17" s="3">
        <f t="shared" si="2"/>
        <v>-38367191468</v>
      </c>
      <c r="U17" s="5">
        <v>5.9064247733759408E-2</v>
      </c>
    </row>
    <row r="18" spans="1:21" x14ac:dyDescent="0.5">
      <c r="A18" s="1" t="s">
        <v>30</v>
      </c>
      <c r="C18" s="3">
        <v>0</v>
      </c>
      <c r="E18" s="3">
        <v>-2196237369</v>
      </c>
      <c r="G18" s="3">
        <v>0</v>
      </c>
      <c r="I18" s="3">
        <f t="shared" si="0"/>
        <v>-2196237369</v>
      </c>
      <c r="K18" s="5">
        <f t="shared" si="1"/>
        <v>-1.9455052450486358E-3</v>
      </c>
      <c r="M18" s="3">
        <v>0</v>
      </c>
      <c r="O18" s="3">
        <v>34891628285</v>
      </c>
      <c r="Q18" s="3">
        <v>18400937043</v>
      </c>
      <c r="S18" s="3">
        <f t="shared" si="2"/>
        <v>53292565328</v>
      </c>
      <c r="U18" s="5">
        <v>-8.2041065829013396E-2</v>
      </c>
    </row>
    <row r="19" spans="1:21" x14ac:dyDescent="0.5">
      <c r="A19" s="1" t="s">
        <v>176</v>
      </c>
      <c r="C19" s="3">
        <v>0</v>
      </c>
      <c r="E19" s="3">
        <v>0</v>
      </c>
      <c r="G19" s="3">
        <v>0</v>
      </c>
      <c r="I19" s="3">
        <f t="shared" si="0"/>
        <v>0</v>
      </c>
      <c r="K19" s="5">
        <f t="shared" si="1"/>
        <v>0</v>
      </c>
      <c r="M19" s="3">
        <v>0</v>
      </c>
      <c r="O19" s="3">
        <v>0</v>
      </c>
      <c r="Q19" s="3">
        <v>-44208</v>
      </c>
      <c r="S19" s="3">
        <f t="shared" si="2"/>
        <v>-44208</v>
      </c>
      <c r="U19" s="5">
        <v>6.805586137290825E-8</v>
      </c>
    </row>
    <row r="20" spans="1:21" x14ac:dyDescent="0.5">
      <c r="A20" s="1" t="s">
        <v>177</v>
      </c>
      <c r="C20" s="3">
        <v>0</v>
      </c>
      <c r="E20" s="3">
        <v>0</v>
      </c>
      <c r="G20" s="3">
        <v>0</v>
      </c>
      <c r="I20" s="3">
        <f t="shared" si="0"/>
        <v>0</v>
      </c>
      <c r="K20" s="5">
        <f t="shared" si="1"/>
        <v>0</v>
      </c>
      <c r="M20" s="3">
        <v>0</v>
      </c>
      <c r="O20" s="3">
        <v>0</v>
      </c>
      <c r="Q20" s="3">
        <v>-610370766</v>
      </c>
      <c r="S20" s="3">
        <f t="shared" si="2"/>
        <v>-610370766</v>
      </c>
      <c r="U20" s="5">
        <v>9.3963328440489996E-4</v>
      </c>
    </row>
    <row r="21" spans="1:21" x14ac:dyDescent="0.5">
      <c r="A21" s="1" t="s">
        <v>178</v>
      </c>
      <c r="C21" s="3">
        <v>0</v>
      </c>
      <c r="E21" s="3">
        <v>0</v>
      </c>
      <c r="G21" s="3">
        <v>0</v>
      </c>
      <c r="I21" s="3">
        <f t="shared" si="0"/>
        <v>0</v>
      </c>
      <c r="K21" s="5">
        <f t="shared" si="1"/>
        <v>0</v>
      </c>
      <c r="M21" s="3">
        <v>0</v>
      </c>
      <c r="O21" s="3">
        <v>0</v>
      </c>
      <c r="Q21" s="3">
        <v>-9486085896</v>
      </c>
      <c r="S21" s="3">
        <f t="shared" si="2"/>
        <v>-9486085896</v>
      </c>
      <c r="U21" s="5">
        <v>1.4603323984565601E-2</v>
      </c>
    </row>
    <row r="22" spans="1:21" x14ac:dyDescent="0.5">
      <c r="A22" s="1" t="s">
        <v>179</v>
      </c>
      <c r="C22" s="3">
        <v>0</v>
      </c>
      <c r="E22" s="3">
        <v>0</v>
      </c>
      <c r="G22" s="3">
        <v>0</v>
      </c>
      <c r="I22" s="3">
        <f t="shared" si="0"/>
        <v>0</v>
      </c>
      <c r="K22" s="5">
        <f t="shared" si="1"/>
        <v>0</v>
      </c>
      <c r="M22" s="3">
        <v>0</v>
      </c>
      <c r="O22" s="3">
        <v>0</v>
      </c>
      <c r="Q22" s="3">
        <v>-43452052825</v>
      </c>
      <c r="S22" s="3">
        <f t="shared" si="2"/>
        <v>-43452052825</v>
      </c>
      <c r="U22" s="5">
        <v>6.6892120960606358E-2</v>
      </c>
    </row>
    <row r="23" spans="1:21" x14ac:dyDescent="0.5">
      <c r="A23" s="1" t="s">
        <v>29</v>
      </c>
      <c r="C23" s="3">
        <v>0</v>
      </c>
      <c r="E23" s="3">
        <v>24549898574</v>
      </c>
      <c r="G23" s="3">
        <v>0</v>
      </c>
      <c r="I23" s="3">
        <f t="shared" si="0"/>
        <v>24549898574</v>
      </c>
      <c r="K23" s="5">
        <f t="shared" si="1"/>
        <v>2.174717410571891E-2</v>
      </c>
      <c r="M23" s="3">
        <v>0</v>
      </c>
      <c r="O23" s="3">
        <v>-421519109</v>
      </c>
      <c r="Q23" s="3">
        <v>762239804</v>
      </c>
      <c r="S23" s="3">
        <f t="shared" si="2"/>
        <v>340720695</v>
      </c>
      <c r="U23" s="5">
        <v>-5.2452136232810699E-4</v>
      </c>
    </row>
    <row r="24" spans="1:21" x14ac:dyDescent="0.5">
      <c r="A24" s="1" t="s">
        <v>180</v>
      </c>
      <c r="C24" s="3">
        <v>0</v>
      </c>
      <c r="E24" s="3">
        <v>0</v>
      </c>
      <c r="G24" s="3">
        <v>0</v>
      </c>
      <c r="I24" s="3">
        <f t="shared" si="0"/>
        <v>0</v>
      </c>
      <c r="K24" s="5">
        <f t="shared" si="1"/>
        <v>0</v>
      </c>
      <c r="M24" s="3">
        <v>0</v>
      </c>
      <c r="O24" s="3">
        <v>0</v>
      </c>
      <c r="Q24" s="3">
        <v>-88988156</v>
      </c>
      <c r="S24" s="3">
        <f t="shared" si="2"/>
        <v>-88988156</v>
      </c>
      <c r="U24" s="5">
        <v>1.3699252643337707E-4</v>
      </c>
    </row>
    <row r="25" spans="1:21" x14ac:dyDescent="0.5">
      <c r="A25" s="1" t="s">
        <v>181</v>
      </c>
      <c r="C25" s="3">
        <v>0</v>
      </c>
      <c r="E25" s="3">
        <v>0</v>
      </c>
      <c r="G25" s="3">
        <v>0</v>
      </c>
      <c r="I25" s="3">
        <f t="shared" si="0"/>
        <v>0</v>
      </c>
      <c r="K25" s="5">
        <f t="shared" si="1"/>
        <v>0</v>
      </c>
      <c r="M25" s="3">
        <v>0</v>
      </c>
      <c r="O25" s="3">
        <v>0</v>
      </c>
      <c r="Q25" s="3">
        <v>0</v>
      </c>
      <c r="S25" s="3">
        <f t="shared" si="2"/>
        <v>0</v>
      </c>
      <c r="U25" s="5">
        <v>0</v>
      </c>
    </row>
    <row r="26" spans="1:21" x14ac:dyDescent="0.5">
      <c r="A26" s="1" t="s">
        <v>182</v>
      </c>
      <c r="C26" s="3">
        <v>0</v>
      </c>
      <c r="E26" s="3">
        <v>0</v>
      </c>
      <c r="G26" s="3">
        <v>0</v>
      </c>
      <c r="I26" s="3">
        <f t="shared" si="0"/>
        <v>0</v>
      </c>
      <c r="K26" s="5">
        <f t="shared" si="1"/>
        <v>0</v>
      </c>
      <c r="M26" s="3">
        <v>0</v>
      </c>
      <c r="O26" s="3">
        <v>0</v>
      </c>
      <c r="Q26" s="3">
        <v>0</v>
      </c>
      <c r="S26" s="3">
        <f t="shared" si="2"/>
        <v>0</v>
      </c>
      <c r="U26" s="5">
        <v>0</v>
      </c>
    </row>
    <row r="27" spans="1:21" x14ac:dyDescent="0.5">
      <c r="A27" s="1" t="s">
        <v>183</v>
      </c>
      <c r="C27" s="3">
        <v>0</v>
      </c>
      <c r="E27" s="3">
        <v>0</v>
      </c>
      <c r="G27" s="3">
        <v>0</v>
      </c>
      <c r="I27" s="3">
        <f t="shared" si="0"/>
        <v>0</v>
      </c>
      <c r="K27" s="5">
        <f t="shared" si="1"/>
        <v>0</v>
      </c>
      <c r="M27" s="3">
        <v>0</v>
      </c>
      <c r="O27" s="3">
        <v>0</v>
      </c>
      <c r="Q27" s="3">
        <v>0</v>
      </c>
      <c r="S27" s="3">
        <f t="shared" si="2"/>
        <v>0</v>
      </c>
      <c r="U27" s="5">
        <v>0</v>
      </c>
    </row>
    <row r="28" spans="1:21" x14ac:dyDescent="0.5">
      <c r="A28" s="1" t="s">
        <v>184</v>
      </c>
      <c r="C28" s="3">
        <v>0</v>
      </c>
      <c r="E28" s="3">
        <v>0</v>
      </c>
      <c r="G28" s="3">
        <v>0</v>
      </c>
      <c r="I28" s="3">
        <f t="shared" si="0"/>
        <v>0</v>
      </c>
      <c r="K28" s="5">
        <f t="shared" si="1"/>
        <v>0</v>
      </c>
      <c r="M28" s="3">
        <v>0</v>
      </c>
      <c r="O28" s="3">
        <v>0</v>
      </c>
      <c r="Q28" s="3">
        <v>-110024937622</v>
      </c>
      <c r="S28" s="3">
        <f t="shared" si="2"/>
        <v>-110024937622</v>
      </c>
      <c r="U28" s="5">
        <v>0.16937753126958263</v>
      </c>
    </row>
    <row r="29" spans="1:21" x14ac:dyDescent="0.5">
      <c r="A29" s="1" t="s">
        <v>17</v>
      </c>
      <c r="C29" s="3">
        <v>0</v>
      </c>
      <c r="E29" s="3">
        <v>78229713977</v>
      </c>
      <c r="G29" s="3">
        <v>0</v>
      </c>
      <c r="I29" s="3">
        <f t="shared" si="0"/>
        <v>78229713977</v>
      </c>
      <c r="K29" s="5">
        <f t="shared" si="1"/>
        <v>6.929866553095157E-2</v>
      </c>
      <c r="M29" s="3">
        <v>0</v>
      </c>
      <c r="O29" s="3">
        <v>118848988763</v>
      </c>
      <c r="Q29" s="3">
        <v>7259635695</v>
      </c>
      <c r="S29" s="3">
        <f t="shared" si="2"/>
        <v>126108624458</v>
      </c>
      <c r="U29" s="5">
        <v>-0.19413751049678327</v>
      </c>
    </row>
    <row r="30" spans="1:21" x14ac:dyDescent="0.5">
      <c r="A30" s="1" t="s">
        <v>18</v>
      </c>
      <c r="C30" s="3">
        <v>0</v>
      </c>
      <c r="E30" s="3">
        <v>104829734432</v>
      </c>
      <c r="G30" s="3">
        <v>0</v>
      </c>
      <c r="I30" s="3">
        <f t="shared" si="0"/>
        <v>104829734432</v>
      </c>
      <c r="K30" s="5">
        <f t="shared" si="1"/>
        <v>9.2861910580901139E-2</v>
      </c>
      <c r="M30" s="3">
        <v>0</v>
      </c>
      <c r="O30" s="3">
        <v>-11617015427</v>
      </c>
      <c r="Q30" s="3">
        <v>-1227651684</v>
      </c>
      <c r="S30" s="3">
        <f t="shared" si="2"/>
        <v>-12844667111</v>
      </c>
      <c r="U30" s="5">
        <v>1.9773680878740721E-2</v>
      </c>
    </row>
    <row r="31" spans="1:21" x14ac:dyDescent="0.5">
      <c r="A31" s="1" t="s">
        <v>39</v>
      </c>
      <c r="C31" s="3">
        <v>0</v>
      </c>
      <c r="E31" s="3">
        <v>43372533588</v>
      </c>
      <c r="G31" s="3">
        <v>0</v>
      </c>
      <c r="I31" s="3">
        <f t="shared" si="0"/>
        <v>43372533588</v>
      </c>
      <c r="K31" s="5">
        <f t="shared" si="1"/>
        <v>3.8420934265827135E-2</v>
      </c>
      <c r="M31" s="3">
        <v>120173598557</v>
      </c>
      <c r="O31" s="3">
        <v>-121443094046</v>
      </c>
      <c r="Q31" s="3">
        <v>0</v>
      </c>
      <c r="S31" s="3">
        <f t="shared" si="2"/>
        <v>-1269495489</v>
      </c>
      <c r="U31" s="5">
        <v>1.9543206888553285E-3</v>
      </c>
    </row>
    <row r="32" spans="1:21" x14ac:dyDescent="0.5">
      <c r="A32" s="1" t="s">
        <v>59</v>
      </c>
      <c r="C32" s="3">
        <v>0</v>
      </c>
      <c r="E32" s="3">
        <v>8946450000</v>
      </c>
      <c r="G32" s="3">
        <v>0</v>
      </c>
      <c r="I32" s="3">
        <f t="shared" si="0"/>
        <v>8946450000</v>
      </c>
      <c r="K32" s="5">
        <f t="shared" si="1"/>
        <v>7.9250838935913618E-3</v>
      </c>
      <c r="M32" s="3">
        <v>1500000000</v>
      </c>
      <c r="O32" s="3">
        <v>-40159620000</v>
      </c>
      <c r="Q32" s="3">
        <v>0</v>
      </c>
      <c r="S32" s="3">
        <f t="shared" si="2"/>
        <v>-38659620000</v>
      </c>
      <c r="U32" s="5">
        <v>5.95144258833087E-2</v>
      </c>
    </row>
    <row r="33" spans="1:21" x14ac:dyDescent="0.5">
      <c r="A33" s="1" t="s">
        <v>42</v>
      </c>
      <c r="C33" s="3">
        <v>73816644478</v>
      </c>
      <c r="E33" s="3">
        <v>-10618348738</v>
      </c>
      <c r="G33" s="3">
        <v>0</v>
      </c>
      <c r="I33" s="3">
        <f t="shared" si="0"/>
        <v>63198295740</v>
      </c>
      <c r="K33" s="5">
        <f t="shared" si="1"/>
        <v>5.5983300154977399E-2</v>
      </c>
      <c r="M33" s="3">
        <v>73816644478</v>
      </c>
      <c r="O33" s="3">
        <v>-51764450101</v>
      </c>
      <c r="Q33" s="3">
        <v>0</v>
      </c>
      <c r="S33" s="3">
        <f t="shared" si="2"/>
        <v>22052194377</v>
      </c>
      <c r="U33" s="5">
        <v>-3.3948178689140851E-2</v>
      </c>
    </row>
    <row r="34" spans="1:21" x14ac:dyDescent="0.5">
      <c r="A34" s="1" t="s">
        <v>62</v>
      </c>
      <c r="C34" s="3">
        <v>6623336929</v>
      </c>
      <c r="E34" s="3">
        <v>-4151662699</v>
      </c>
      <c r="G34" s="3">
        <v>0</v>
      </c>
      <c r="I34" s="3">
        <f t="shared" si="0"/>
        <v>2471674230</v>
      </c>
      <c r="K34" s="5">
        <f t="shared" si="1"/>
        <v>2.1894970217659331E-3</v>
      </c>
      <c r="M34" s="3">
        <v>6623336929</v>
      </c>
      <c r="O34" s="3">
        <v>-109367523241</v>
      </c>
      <c r="Q34" s="3">
        <v>0</v>
      </c>
      <c r="S34" s="3">
        <f t="shared" si="2"/>
        <v>-102744186312</v>
      </c>
      <c r="U34" s="5">
        <v>0.15816920241860588</v>
      </c>
    </row>
    <row r="35" spans="1:21" x14ac:dyDescent="0.5">
      <c r="A35" s="1" t="s">
        <v>46</v>
      </c>
      <c r="C35" s="3">
        <v>10755676254</v>
      </c>
      <c r="E35" s="3">
        <v>-6707681077</v>
      </c>
      <c r="G35" s="3">
        <v>0</v>
      </c>
      <c r="I35" s="3">
        <f t="shared" si="0"/>
        <v>4047995177</v>
      </c>
      <c r="K35" s="5">
        <f t="shared" si="1"/>
        <v>3.5858582318772491E-3</v>
      </c>
      <c r="M35" s="3">
        <v>10755676254</v>
      </c>
      <c r="O35" s="3">
        <v>-34788069923</v>
      </c>
      <c r="Q35" s="3">
        <v>0</v>
      </c>
      <c r="S35" s="3">
        <f t="shared" si="2"/>
        <v>-24032393669</v>
      </c>
      <c r="U35" s="5">
        <v>3.6996590028877618E-2</v>
      </c>
    </row>
    <row r="36" spans="1:21" x14ac:dyDescent="0.5">
      <c r="A36" s="1" t="s">
        <v>61</v>
      </c>
      <c r="C36" s="3">
        <v>0</v>
      </c>
      <c r="E36" s="3">
        <v>107687244975</v>
      </c>
      <c r="G36" s="3">
        <v>0</v>
      </c>
      <c r="I36" s="3">
        <f t="shared" si="0"/>
        <v>107687244975</v>
      </c>
      <c r="K36" s="5">
        <f t="shared" si="1"/>
        <v>9.5393195144062706E-2</v>
      </c>
      <c r="M36" s="3">
        <v>147746839109</v>
      </c>
      <c r="O36" s="3">
        <v>-80531331024</v>
      </c>
      <c r="Q36" s="3">
        <v>0</v>
      </c>
      <c r="S36" s="3">
        <f t="shared" si="2"/>
        <v>67215508085</v>
      </c>
      <c r="U36" s="5">
        <v>-0.10347469463315132</v>
      </c>
    </row>
    <row r="37" spans="1:21" x14ac:dyDescent="0.5">
      <c r="A37" s="1" t="s">
        <v>19</v>
      </c>
      <c r="C37" s="3">
        <v>0</v>
      </c>
      <c r="E37" s="3">
        <v>111423223369</v>
      </c>
      <c r="G37" s="3">
        <v>0</v>
      </c>
      <c r="I37" s="3">
        <f t="shared" si="0"/>
        <v>111423223369</v>
      </c>
      <c r="K37" s="5">
        <f t="shared" si="1"/>
        <v>9.8702657802110835E-2</v>
      </c>
      <c r="M37" s="3">
        <v>52946716500</v>
      </c>
      <c r="O37" s="3">
        <v>10526336708</v>
      </c>
      <c r="Q37" s="3">
        <v>0</v>
      </c>
      <c r="S37" s="3">
        <f t="shared" si="2"/>
        <v>63473053208</v>
      </c>
      <c r="U37" s="5">
        <v>-9.7713384682385024E-2</v>
      </c>
    </row>
    <row r="38" spans="1:21" x14ac:dyDescent="0.5">
      <c r="A38" s="1" t="s">
        <v>50</v>
      </c>
      <c r="C38" s="3">
        <v>0</v>
      </c>
      <c r="E38" s="3">
        <v>6165768657</v>
      </c>
      <c r="G38" s="3">
        <v>0</v>
      </c>
      <c r="I38" s="3">
        <f t="shared" si="0"/>
        <v>6165768657</v>
      </c>
      <c r="K38" s="5">
        <f t="shared" si="1"/>
        <v>5.4618573708231912E-3</v>
      </c>
      <c r="M38" s="3">
        <v>12000000000</v>
      </c>
      <c r="O38" s="3">
        <v>-15305711342</v>
      </c>
      <c r="Q38" s="3">
        <v>0</v>
      </c>
      <c r="S38" s="3">
        <f t="shared" si="2"/>
        <v>-3305711342</v>
      </c>
      <c r="U38" s="5">
        <v>5.0889665406714281E-3</v>
      </c>
    </row>
    <row r="39" spans="1:21" x14ac:dyDescent="0.5">
      <c r="A39" s="1" t="s">
        <v>63</v>
      </c>
      <c r="C39" s="3">
        <v>0</v>
      </c>
      <c r="E39" s="3">
        <v>9264377092</v>
      </c>
      <c r="G39" s="3">
        <v>0</v>
      </c>
      <c r="I39" s="3">
        <f t="shared" si="0"/>
        <v>9264377092</v>
      </c>
      <c r="K39" s="5">
        <f t="shared" si="1"/>
        <v>8.2067150295330529E-3</v>
      </c>
      <c r="M39" s="3">
        <v>1358271200</v>
      </c>
      <c r="O39" s="3">
        <v>-11732108028</v>
      </c>
      <c r="Q39" s="3">
        <v>0</v>
      </c>
      <c r="S39" s="3">
        <f t="shared" si="2"/>
        <v>-10373836828</v>
      </c>
      <c r="U39" s="5">
        <v>1.5969969260575874E-2</v>
      </c>
    </row>
    <row r="40" spans="1:21" x14ac:dyDescent="0.5">
      <c r="A40" s="1" t="s">
        <v>65</v>
      </c>
      <c r="C40" s="3">
        <v>19320991149</v>
      </c>
      <c r="E40" s="3">
        <v>-7090007289</v>
      </c>
      <c r="G40" s="3">
        <v>0</v>
      </c>
      <c r="I40" s="3">
        <f t="shared" si="0"/>
        <v>12230983860</v>
      </c>
      <c r="K40" s="5">
        <f t="shared" si="1"/>
        <v>1.0834640912502937E-2</v>
      </c>
      <c r="M40" s="3">
        <v>19320991149</v>
      </c>
      <c r="O40" s="3">
        <v>-134523559374</v>
      </c>
      <c r="Q40" s="3">
        <v>0</v>
      </c>
      <c r="S40" s="3">
        <f t="shared" si="2"/>
        <v>-115202568225</v>
      </c>
      <c r="U40" s="5">
        <v>0.17734821780952778</v>
      </c>
    </row>
    <row r="41" spans="1:21" x14ac:dyDescent="0.5">
      <c r="A41" s="1" t="s">
        <v>32</v>
      </c>
      <c r="C41" s="3">
        <v>13488194</v>
      </c>
      <c r="E41" s="3">
        <v>-3484741679</v>
      </c>
      <c r="G41" s="3">
        <v>0</v>
      </c>
      <c r="I41" s="3">
        <f t="shared" si="0"/>
        <v>-3471253485</v>
      </c>
      <c r="K41" s="5">
        <f t="shared" si="1"/>
        <v>-3.0749599097459196E-3</v>
      </c>
      <c r="M41" s="3">
        <v>13488194</v>
      </c>
      <c r="O41" s="3">
        <v>-43139235172</v>
      </c>
      <c r="Q41" s="3">
        <v>0</v>
      </c>
      <c r="S41" s="3">
        <f t="shared" si="2"/>
        <v>-43125746978</v>
      </c>
      <c r="U41" s="5">
        <v>6.6389790489003911E-2</v>
      </c>
    </row>
    <row r="42" spans="1:21" x14ac:dyDescent="0.5">
      <c r="A42" s="1" t="s">
        <v>28</v>
      </c>
      <c r="C42" s="3">
        <v>0</v>
      </c>
      <c r="E42" s="3">
        <v>1543639191</v>
      </c>
      <c r="G42" s="3">
        <v>0</v>
      </c>
      <c r="I42" s="3">
        <f t="shared" si="0"/>
        <v>1543639191</v>
      </c>
      <c r="K42" s="5">
        <f t="shared" si="1"/>
        <v>1.3674105472126373E-3</v>
      </c>
      <c r="M42" s="3">
        <v>0</v>
      </c>
      <c r="O42" s="3">
        <v>-995157127</v>
      </c>
      <c r="Q42" s="3">
        <v>0</v>
      </c>
      <c r="S42" s="3">
        <f t="shared" si="2"/>
        <v>-995157127</v>
      </c>
      <c r="U42" s="5">
        <v>1.5319913924939749E-3</v>
      </c>
    </row>
    <row r="43" spans="1:21" x14ac:dyDescent="0.5">
      <c r="A43" s="1" t="s">
        <v>27</v>
      </c>
      <c r="C43" s="3">
        <v>0</v>
      </c>
      <c r="E43" s="3">
        <v>1827909618</v>
      </c>
      <c r="G43" s="3">
        <v>0</v>
      </c>
      <c r="I43" s="3">
        <f t="shared" si="0"/>
        <v>1827909618</v>
      </c>
      <c r="K43" s="5">
        <f t="shared" si="1"/>
        <v>1.6192274111577821E-3</v>
      </c>
      <c r="M43" s="3">
        <v>0</v>
      </c>
      <c r="O43" s="3">
        <v>-23809878642</v>
      </c>
      <c r="Q43" s="3">
        <v>0</v>
      </c>
      <c r="S43" s="3">
        <f t="shared" si="2"/>
        <v>-23809878642</v>
      </c>
      <c r="U43" s="5">
        <v>3.6654039996510152E-2</v>
      </c>
    </row>
    <row r="44" spans="1:21" x14ac:dyDescent="0.5">
      <c r="A44" s="1" t="s">
        <v>26</v>
      </c>
      <c r="C44" s="3">
        <v>0</v>
      </c>
      <c r="E44" s="3">
        <v>-1570546672</v>
      </c>
      <c r="G44" s="3">
        <v>0</v>
      </c>
      <c r="I44" s="3">
        <f t="shared" si="0"/>
        <v>-1570546672</v>
      </c>
      <c r="K44" s="5">
        <f t="shared" si="1"/>
        <v>-1.3912461517585986E-3</v>
      </c>
      <c r="M44" s="3">
        <v>0</v>
      </c>
      <c r="O44" s="3">
        <v>-7647987677</v>
      </c>
      <c r="Q44" s="3">
        <v>0</v>
      </c>
      <c r="S44" s="3">
        <f t="shared" si="2"/>
        <v>-7647987677</v>
      </c>
      <c r="U44" s="5">
        <v>1.177366967805878E-2</v>
      </c>
    </row>
    <row r="45" spans="1:21" x14ac:dyDescent="0.5">
      <c r="A45" s="1" t="s">
        <v>67</v>
      </c>
      <c r="C45" s="3">
        <v>0</v>
      </c>
      <c r="E45" s="3">
        <v>399120507</v>
      </c>
      <c r="G45" s="3">
        <v>0</v>
      </c>
      <c r="I45" s="3">
        <f t="shared" si="0"/>
        <v>399120507</v>
      </c>
      <c r="K45" s="5">
        <f t="shared" si="1"/>
        <v>3.5355515334324991E-4</v>
      </c>
      <c r="M45" s="3">
        <v>0</v>
      </c>
      <c r="O45" s="3">
        <v>399120507</v>
      </c>
      <c r="Q45" s="3">
        <v>0</v>
      </c>
      <c r="S45" s="3">
        <f t="shared" si="2"/>
        <v>399120507</v>
      </c>
      <c r="U45" s="5">
        <v>-6.1442476238411268E-4</v>
      </c>
    </row>
    <row r="46" spans="1:21" x14ac:dyDescent="0.5">
      <c r="A46" s="1" t="s">
        <v>51</v>
      </c>
      <c r="C46" s="3">
        <v>0</v>
      </c>
      <c r="E46" s="3">
        <v>41515313213</v>
      </c>
      <c r="G46" s="3">
        <v>0</v>
      </c>
      <c r="I46" s="3">
        <f t="shared" si="0"/>
        <v>41515313213</v>
      </c>
      <c r="K46" s="5">
        <f t="shared" si="1"/>
        <v>3.6775742342688655E-2</v>
      </c>
      <c r="M46" s="3">
        <v>0</v>
      </c>
      <c r="O46" s="3">
        <v>60453139544</v>
      </c>
      <c r="Q46" s="3">
        <v>0</v>
      </c>
      <c r="S46" s="3">
        <f t="shared" si="2"/>
        <v>60453139544</v>
      </c>
      <c r="U46" s="5">
        <v>-9.306438844470552E-2</v>
      </c>
    </row>
    <row r="47" spans="1:21" x14ac:dyDescent="0.5">
      <c r="A47" s="1" t="s">
        <v>21</v>
      </c>
      <c r="C47" s="3">
        <v>0</v>
      </c>
      <c r="E47" s="3">
        <v>67694231781</v>
      </c>
      <c r="G47" s="3">
        <v>0</v>
      </c>
      <c r="I47" s="3">
        <f t="shared" si="0"/>
        <v>67694231781</v>
      </c>
      <c r="K47" s="5">
        <f t="shared" si="1"/>
        <v>5.9965960350378482E-2</v>
      </c>
      <c r="M47" s="3">
        <v>0</v>
      </c>
      <c r="O47" s="3">
        <v>-109516310289</v>
      </c>
      <c r="Q47" s="3">
        <v>0</v>
      </c>
      <c r="S47" s="3">
        <f t="shared" si="2"/>
        <v>-109516310289</v>
      </c>
      <c r="U47" s="5">
        <v>0.1685945265811751</v>
      </c>
    </row>
    <row r="48" spans="1:21" x14ac:dyDescent="0.5">
      <c r="A48" s="1" t="s">
        <v>34</v>
      </c>
      <c r="C48" s="3">
        <v>0</v>
      </c>
      <c r="E48" s="3">
        <v>-2092543341</v>
      </c>
      <c r="G48" s="3">
        <v>0</v>
      </c>
      <c r="I48" s="3">
        <f t="shared" si="0"/>
        <v>-2092543341</v>
      </c>
      <c r="K48" s="5">
        <f t="shared" si="1"/>
        <v>-1.8536493836550762E-3</v>
      </c>
      <c r="M48" s="3">
        <v>0</v>
      </c>
      <c r="O48" s="3">
        <v>-13175272895</v>
      </c>
      <c r="Q48" s="3">
        <v>0</v>
      </c>
      <c r="S48" s="3">
        <f t="shared" si="2"/>
        <v>-13175272895</v>
      </c>
      <c r="U48" s="5">
        <v>2.0282630874329431E-2</v>
      </c>
    </row>
    <row r="49" spans="1:21" x14ac:dyDescent="0.5">
      <c r="A49" s="1" t="s">
        <v>43</v>
      </c>
      <c r="C49" s="3">
        <v>0</v>
      </c>
      <c r="E49" s="3">
        <v>11584287641</v>
      </c>
      <c r="G49" s="3">
        <v>0</v>
      </c>
      <c r="I49" s="3">
        <f t="shared" si="0"/>
        <v>11584287641</v>
      </c>
      <c r="K49" s="5">
        <f t="shared" si="1"/>
        <v>1.0261774380052264E-2</v>
      </c>
      <c r="M49" s="3">
        <v>0</v>
      </c>
      <c r="O49" s="3">
        <v>2511637586</v>
      </c>
      <c r="Q49" s="3">
        <v>0</v>
      </c>
      <c r="S49" s="3">
        <f t="shared" si="2"/>
        <v>2511637586</v>
      </c>
      <c r="U49" s="5">
        <v>-3.8665322876357652E-3</v>
      </c>
    </row>
    <row r="50" spans="1:21" x14ac:dyDescent="0.5">
      <c r="A50" s="1" t="s">
        <v>33</v>
      </c>
      <c r="C50" s="3">
        <v>0</v>
      </c>
      <c r="E50" s="3">
        <v>23567919681</v>
      </c>
      <c r="G50" s="3">
        <v>0</v>
      </c>
      <c r="I50" s="3">
        <f t="shared" si="0"/>
        <v>23567919681</v>
      </c>
      <c r="K50" s="5">
        <f t="shared" si="1"/>
        <v>2.0877302244951681E-2</v>
      </c>
      <c r="M50" s="3">
        <v>0</v>
      </c>
      <c r="O50" s="3">
        <v>-6309051515</v>
      </c>
      <c r="Q50" s="3">
        <v>0</v>
      </c>
      <c r="S50" s="3">
        <f t="shared" si="2"/>
        <v>-6309051515</v>
      </c>
      <c r="U50" s="5">
        <v>9.7124487717014287E-3</v>
      </c>
    </row>
    <row r="51" spans="1:21" x14ac:dyDescent="0.5">
      <c r="A51" s="1" t="s">
        <v>64</v>
      </c>
      <c r="C51" s="3">
        <v>0</v>
      </c>
      <c r="E51" s="3">
        <v>24884773263</v>
      </c>
      <c r="G51" s="3">
        <v>0</v>
      </c>
      <c r="I51" s="3">
        <f t="shared" si="0"/>
        <v>24884773263</v>
      </c>
      <c r="K51" s="5">
        <f t="shared" si="1"/>
        <v>2.2043818026398657E-2</v>
      </c>
      <c r="M51" s="3">
        <v>0</v>
      </c>
      <c r="O51" s="3">
        <v>-5990778747</v>
      </c>
      <c r="Q51" s="3">
        <v>0</v>
      </c>
      <c r="S51" s="3">
        <f t="shared" si="2"/>
        <v>-5990778747</v>
      </c>
      <c r="U51" s="5">
        <v>9.2224847973578754E-3</v>
      </c>
    </row>
    <row r="52" spans="1:21" x14ac:dyDescent="0.5">
      <c r="A52" s="1" t="s">
        <v>20</v>
      </c>
      <c r="C52" s="3">
        <v>0</v>
      </c>
      <c r="E52" s="3">
        <v>-3297336842</v>
      </c>
      <c r="G52" s="3">
        <v>0</v>
      </c>
      <c r="I52" s="3">
        <f t="shared" si="0"/>
        <v>-3297336842</v>
      </c>
      <c r="K52" s="5">
        <f t="shared" si="1"/>
        <v>-2.9208983561389832E-3</v>
      </c>
      <c r="M52" s="3">
        <v>0</v>
      </c>
      <c r="O52" s="3">
        <v>-12916840195</v>
      </c>
      <c r="Q52" s="3">
        <v>0</v>
      </c>
      <c r="S52" s="3">
        <f t="shared" si="2"/>
        <v>-12916840195</v>
      </c>
      <c r="U52" s="5">
        <v>1.9884787497442297E-2</v>
      </c>
    </row>
    <row r="53" spans="1:21" x14ac:dyDescent="0.5">
      <c r="A53" s="1" t="s">
        <v>49</v>
      </c>
      <c r="C53" s="3">
        <v>0</v>
      </c>
      <c r="E53" s="3">
        <v>-2872355169</v>
      </c>
      <c r="G53" s="3">
        <v>0</v>
      </c>
      <c r="I53" s="3">
        <f t="shared" si="0"/>
        <v>-2872355169</v>
      </c>
      <c r="K53" s="5">
        <f t="shared" si="1"/>
        <v>-2.5444344613244131E-3</v>
      </c>
      <c r="M53" s="3">
        <v>0</v>
      </c>
      <c r="O53" s="3">
        <v>-4936821872</v>
      </c>
      <c r="Q53" s="3">
        <v>0</v>
      </c>
      <c r="S53" s="3">
        <f t="shared" si="2"/>
        <v>-4936821872</v>
      </c>
      <c r="U53" s="5">
        <v>7.5999743246374721E-3</v>
      </c>
    </row>
    <row r="54" spans="1:21" x14ac:dyDescent="0.5">
      <c r="A54" s="1" t="s">
        <v>48</v>
      </c>
      <c r="C54" s="3">
        <v>0</v>
      </c>
      <c r="E54" s="3">
        <v>965321955</v>
      </c>
      <c r="G54" s="3">
        <v>0</v>
      </c>
      <c r="I54" s="3">
        <f t="shared" si="0"/>
        <v>965321955</v>
      </c>
      <c r="K54" s="5">
        <f t="shared" si="1"/>
        <v>8.5511655211850798E-4</v>
      </c>
      <c r="M54" s="3">
        <v>0</v>
      </c>
      <c r="O54" s="3">
        <v>-8237522</v>
      </c>
      <c r="Q54" s="3">
        <v>0</v>
      </c>
      <c r="S54" s="3">
        <f t="shared" si="2"/>
        <v>-8237522</v>
      </c>
      <c r="U54" s="5">
        <v>1.2681226368265515E-5</v>
      </c>
    </row>
    <row r="55" spans="1:21" x14ac:dyDescent="0.5">
      <c r="A55" s="1" t="s">
        <v>36</v>
      </c>
      <c r="C55" s="3">
        <v>0</v>
      </c>
      <c r="E55" s="3">
        <v>2030500487</v>
      </c>
      <c r="G55" s="3">
        <v>0</v>
      </c>
      <c r="I55" s="3">
        <f t="shared" si="0"/>
        <v>2030500487</v>
      </c>
      <c r="K55" s="5">
        <f t="shared" si="1"/>
        <v>1.7986896149258214E-3</v>
      </c>
      <c r="M55" s="3">
        <v>0</v>
      </c>
      <c r="O55" s="3">
        <v>-2849825244</v>
      </c>
      <c r="Q55" s="3">
        <v>0</v>
      </c>
      <c r="S55" s="3">
        <f t="shared" si="2"/>
        <v>-2849825244</v>
      </c>
      <c r="U55" s="5">
        <v>4.387154174418169E-3</v>
      </c>
    </row>
    <row r="56" spans="1:21" x14ac:dyDescent="0.5">
      <c r="A56" s="1" t="s">
        <v>54</v>
      </c>
      <c r="C56" s="3">
        <v>0</v>
      </c>
      <c r="E56" s="3">
        <v>221176125</v>
      </c>
      <c r="G56" s="3">
        <v>0</v>
      </c>
      <c r="I56" s="3">
        <f t="shared" si="0"/>
        <v>221176125</v>
      </c>
      <c r="K56" s="5">
        <f t="shared" si="1"/>
        <v>1.9592568514711976E-4</v>
      </c>
      <c r="M56" s="3">
        <v>0</v>
      </c>
      <c r="O56" s="3">
        <v>-216095124</v>
      </c>
      <c r="Q56" s="3">
        <v>0</v>
      </c>
      <c r="S56" s="3">
        <f t="shared" si="2"/>
        <v>-216095124</v>
      </c>
      <c r="U56" s="5">
        <v>3.3266693363883049E-4</v>
      </c>
    </row>
    <row r="57" spans="1:21" x14ac:dyDescent="0.5">
      <c r="A57" s="1" t="s">
        <v>44</v>
      </c>
      <c r="C57" s="3">
        <v>0</v>
      </c>
      <c r="E57" s="3">
        <v>6000560260</v>
      </c>
      <c r="G57" s="3">
        <v>0</v>
      </c>
      <c r="I57" s="3">
        <f t="shared" si="0"/>
        <v>6000560260</v>
      </c>
      <c r="K57" s="5">
        <f t="shared" si="1"/>
        <v>5.315509891526851E-3</v>
      </c>
      <c r="M57" s="3">
        <v>0</v>
      </c>
      <c r="O57" s="3">
        <v>-2421402551</v>
      </c>
      <c r="Q57" s="3">
        <v>0</v>
      </c>
      <c r="S57" s="3">
        <f t="shared" si="2"/>
        <v>-2421402551</v>
      </c>
      <c r="U57" s="5">
        <v>3.7276202573937383E-3</v>
      </c>
    </row>
    <row r="58" spans="1:21" x14ac:dyDescent="0.5">
      <c r="A58" s="1" t="s">
        <v>53</v>
      </c>
      <c r="C58" s="3">
        <v>0</v>
      </c>
      <c r="E58" s="3">
        <v>4861666171</v>
      </c>
      <c r="G58" s="3">
        <v>0</v>
      </c>
      <c r="I58" s="3">
        <f t="shared" si="0"/>
        <v>4861666171</v>
      </c>
      <c r="K58" s="5">
        <f t="shared" si="1"/>
        <v>4.3066369641377401E-3</v>
      </c>
      <c r="M58" s="3">
        <v>0</v>
      </c>
      <c r="O58" s="3">
        <v>-21748323063</v>
      </c>
      <c r="Q58" s="3">
        <v>0</v>
      </c>
      <c r="S58" s="3">
        <f t="shared" si="2"/>
        <v>-21748323063</v>
      </c>
      <c r="U58" s="5">
        <v>3.3480384986173346E-2</v>
      </c>
    </row>
    <row r="59" spans="1:21" x14ac:dyDescent="0.5">
      <c r="A59" s="1" t="s">
        <v>31</v>
      </c>
      <c r="C59" s="3">
        <v>0</v>
      </c>
      <c r="E59" s="3">
        <v>5045458908</v>
      </c>
      <c r="G59" s="3">
        <v>0</v>
      </c>
      <c r="I59" s="3">
        <f t="shared" si="0"/>
        <v>5045458908</v>
      </c>
      <c r="K59" s="5">
        <f t="shared" si="1"/>
        <v>4.4694471133877528E-3</v>
      </c>
      <c r="M59" s="3">
        <v>0</v>
      </c>
      <c r="O59" s="3">
        <v>-20534579992</v>
      </c>
      <c r="Q59" s="3">
        <v>0</v>
      </c>
      <c r="S59" s="3">
        <f t="shared" si="2"/>
        <v>-20534579992</v>
      </c>
      <c r="U59" s="5">
        <v>3.1611892175317756E-2</v>
      </c>
    </row>
    <row r="60" spans="1:21" x14ac:dyDescent="0.5">
      <c r="A60" s="1" t="s">
        <v>40</v>
      </c>
      <c r="C60" s="3">
        <v>0</v>
      </c>
      <c r="E60" s="3">
        <v>-2155960133</v>
      </c>
      <c r="G60" s="3">
        <v>0</v>
      </c>
      <c r="I60" s="3">
        <f t="shared" si="0"/>
        <v>-2155960133</v>
      </c>
      <c r="K60" s="5">
        <f t="shared" si="1"/>
        <v>-1.9098262355753835E-3</v>
      </c>
      <c r="M60" s="3">
        <v>0</v>
      </c>
      <c r="O60" s="3">
        <v>-54022202664</v>
      </c>
      <c r="Q60" s="3">
        <v>0</v>
      </c>
      <c r="S60" s="3">
        <f t="shared" si="2"/>
        <v>-54022202664</v>
      </c>
      <c r="U60" s="5">
        <v>8.3164303645501689E-2</v>
      </c>
    </row>
    <row r="61" spans="1:21" x14ac:dyDescent="0.5">
      <c r="A61" s="1" t="s">
        <v>38</v>
      </c>
      <c r="C61" s="3">
        <v>0</v>
      </c>
      <c r="E61" s="3">
        <v>12852746327</v>
      </c>
      <c r="G61" s="3">
        <v>0</v>
      </c>
      <c r="I61" s="3">
        <f t="shared" si="0"/>
        <v>12852746327</v>
      </c>
      <c r="K61" s="5">
        <f t="shared" si="1"/>
        <v>1.1385420239818389E-2</v>
      </c>
      <c r="M61" s="3">
        <v>0</v>
      </c>
      <c r="O61" s="3">
        <v>-90782689249</v>
      </c>
      <c r="Q61" s="3">
        <v>0</v>
      </c>
      <c r="S61" s="3">
        <f t="shared" si="2"/>
        <v>-90782689249</v>
      </c>
      <c r="U61" s="5">
        <v>0.13975511478894662</v>
      </c>
    </row>
    <row r="62" spans="1:21" x14ac:dyDescent="0.5">
      <c r="A62" s="1" t="s">
        <v>41</v>
      </c>
      <c r="C62" s="3">
        <v>0</v>
      </c>
      <c r="E62" s="3">
        <v>28756792946</v>
      </c>
      <c r="G62" s="3">
        <v>0</v>
      </c>
      <c r="I62" s="3">
        <f t="shared" si="0"/>
        <v>28756792946</v>
      </c>
      <c r="K62" s="5">
        <f t="shared" si="1"/>
        <v>2.5473790901160382E-2</v>
      </c>
      <c r="M62" s="3">
        <v>0</v>
      </c>
      <c r="O62" s="3">
        <v>-4734959351</v>
      </c>
      <c r="Q62" s="3">
        <v>0</v>
      </c>
      <c r="S62" s="3">
        <f t="shared" si="2"/>
        <v>-4734959351</v>
      </c>
      <c r="U62" s="5">
        <v>7.2892177252536104E-3</v>
      </c>
    </row>
    <row r="63" spans="1:21" x14ac:dyDescent="0.5">
      <c r="A63" s="1" t="s">
        <v>52</v>
      </c>
      <c r="C63" s="3">
        <v>0</v>
      </c>
      <c r="E63" s="3">
        <v>4661695925</v>
      </c>
      <c r="G63" s="3">
        <v>0</v>
      </c>
      <c r="I63" s="3">
        <f t="shared" si="0"/>
        <v>4661695925</v>
      </c>
      <c r="K63" s="5">
        <f t="shared" si="1"/>
        <v>4.1294962015143415E-3</v>
      </c>
      <c r="M63" s="3">
        <v>0</v>
      </c>
      <c r="O63" s="3">
        <v>-9513515132</v>
      </c>
      <c r="Q63" s="3">
        <v>0</v>
      </c>
      <c r="S63" s="3">
        <f t="shared" si="2"/>
        <v>-9513515132</v>
      </c>
      <c r="U63" s="5">
        <v>1.4645549832438855E-2</v>
      </c>
    </row>
    <row r="64" spans="1:21" x14ac:dyDescent="0.5">
      <c r="A64" s="1" t="s">
        <v>60</v>
      </c>
      <c r="C64" s="3">
        <v>0</v>
      </c>
      <c r="E64" s="3">
        <v>1397168945</v>
      </c>
      <c r="G64" s="3">
        <v>0</v>
      </c>
      <c r="I64" s="3">
        <f t="shared" si="0"/>
        <v>1397168945</v>
      </c>
      <c r="K64" s="5">
        <f t="shared" si="1"/>
        <v>1.2376619891292676E-3</v>
      </c>
      <c r="M64" s="3">
        <v>0</v>
      </c>
      <c r="O64" s="3">
        <v>81671229603</v>
      </c>
      <c r="Q64" s="3">
        <v>0</v>
      </c>
      <c r="S64" s="3">
        <f t="shared" si="2"/>
        <v>81671229603</v>
      </c>
      <c r="U64" s="5">
        <v>-0.12572850796273816</v>
      </c>
    </row>
    <row r="65" spans="1:21" x14ac:dyDescent="0.5">
      <c r="A65" s="1" t="s">
        <v>25</v>
      </c>
      <c r="C65" s="3">
        <v>0</v>
      </c>
      <c r="E65" s="3">
        <v>64639933632</v>
      </c>
      <c r="G65" s="3">
        <v>0</v>
      </c>
      <c r="I65" s="3">
        <f t="shared" si="0"/>
        <v>64639933632</v>
      </c>
      <c r="K65" s="5">
        <f t="shared" si="1"/>
        <v>5.7260354320403932E-2</v>
      </c>
      <c r="M65" s="3">
        <v>0</v>
      </c>
      <c r="O65" s="3">
        <v>128664248849</v>
      </c>
      <c r="Q65" s="3">
        <v>0</v>
      </c>
      <c r="S65" s="3">
        <f t="shared" si="2"/>
        <v>128664248849</v>
      </c>
      <c r="U65" s="5">
        <v>-0.19807175812787081</v>
      </c>
    </row>
    <row r="66" spans="1:21" x14ac:dyDescent="0.5">
      <c r="A66" s="1" t="s">
        <v>22</v>
      </c>
      <c r="C66" s="3">
        <v>0</v>
      </c>
      <c r="E66" s="3">
        <v>27844684307</v>
      </c>
      <c r="G66" s="3">
        <v>0</v>
      </c>
      <c r="I66" s="3">
        <f t="shared" si="0"/>
        <v>27844684307</v>
      </c>
      <c r="K66" s="5">
        <f t="shared" si="1"/>
        <v>2.4665812598689073E-2</v>
      </c>
      <c r="M66" s="3">
        <v>0</v>
      </c>
      <c r="O66" s="3">
        <v>-52250830415</v>
      </c>
      <c r="Q66" s="3">
        <v>0</v>
      </c>
      <c r="S66" s="3">
        <f t="shared" si="2"/>
        <v>-52250830415</v>
      </c>
      <c r="U66" s="5">
        <v>8.0437370415820164E-2</v>
      </c>
    </row>
    <row r="67" spans="1:21" x14ac:dyDescent="0.5">
      <c r="A67" s="1" t="s">
        <v>55</v>
      </c>
      <c r="C67" s="3">
        <v>0</v>
      </c>
      <c r="E67" s="3">
        <v>-1047031284</v>
      </c>
      <c r="G67" s="3">
        <v>0</v>
      </c>
      <c r="I67" s="3">
        <f t="shared" si="0"/>
        <v>-1047031284</v>
      </c>
      <c r="K67" s="5">
        <f t="shared" si="1"/>
        <v>-9.2749758450722723E-4</v>
      </c>
      <c r="M67" s="3">
        <v>0</v>
      </c>
      <c r="O67" s="3">
        <v>-3013357568</v>
      </c>
      <c r="Q67" s="3">
        <v>0</v>
      </c>
      <c r="S67" s="3">
        <f t="shared" si="2"/>
        <v>-3013357568</v>
      </c>
      <c r="U67" s="5">
        <v>4.6389034770813412E-3</v>
      </c>
    </row>
    <row r="68" spans="1:21" x14ac:dyDescent="0.5">
      <c r="A68" s="1" t="s">
        <v>16</v>
      </c>
      <c r="C68" s="3">
        <v>0</v>
      </c>
      <c r="E68" s="3">
        <v>39496385357</v>
      </c>
      <c r="G68" s="3">
        <v>0</v>
      </c>
      <c r="I68" s="3">
        <f t="shared" si="0"/>
        <v>39496385357</v>
      </c>
      <c r="K68" s="5">
        <f t="shared" si="1"/>
        <v>3.4987304176275325E-2</v>
      </c>
      <c r="M68" s="3">
        <v>0</v>
      </c>
      <c r="O68" s="3">
        <v>-191659750455</v>
      </c>
      <c r="Q68" s="3">
        <v>0</v>
      </c>
      <c r="S68" s="3">
        <f t="shared" si="2"/>
        <v>-191659750455</v>
      </c>
      <c r="U68" s="5">
        <v>0.29504997755455276</v>
      </c>
    </row>
    <row r="69" spans="1:21" x14ac:dyDescent="0.5">
      <c r="A69" s="1" t="s">
        <v>47</v>
      </c>
      <c r="C69" s="3">
        <v>0</v>
      </c>
      <c r="E69" s="3">
        <v>1895145669</v>
      </c>
      <c r="G69" s="3">
        <v>0</v>
      </c>
      <c r="I69" s="3">
        <f t="shared" si="0"/>
        <v>1895145669</v>
      </c>
      <c r="K69" s="5">
        <f t="shared" si="1"/>
        <v>1.6787874986616284E-3</v>
      </c>
      <c r="M69" s="3">
        <v>0</v>
      </c>
      <c r="O69" s="3">
        <v>-1415850106</v>
      </c>
      <c r="Q69" s="3">
        <v>0</v>
      </c>
      <c r="S69" s="3">
        <f t="shared" si="2"/>
        <v>-1415850106</v>
      </c>
      <c r="U69" s="5">
        <v>2.1796258265190339E-3</v>
      </c>
    </row>
    <row r="70" spans="1:21" x14ac:dyDescent="0.5">
      <c r="A70" s="1" t="s">
        <v>66</v>
      </c>
      <c r="C70" s="3">
        <v>0</v>
      </c>
      <c r="E70" s="3">
        <v>-118970576</v>
      </c>
      <c r="G70" s="3">
        <v>0</v>
      </c>
      <c r="I70" s="3">
        <f t="shared" si="0"/>
        <v>-118970576</v>
      </c>
      <c r="K70" s="5">
        <f t="shared" si="1"/>
        <v>-1.05388371439944E-4</v>
      </c>
      <c r="M70" s="3">
        <v>0</v>
      </c>
      <c r="O70" s="3">
        <v>-30930112</v>
      </c>
      <c r="Q70" s="3">
        <v>0</v>
      </c>
      <c r="S70" s="3">
        <f t="shared" si="2"/>
        <v>-30930112</v>
      </c>
      <c r="U70" s="5">
        <v>4.7615260009964843E-5</v>
      </c>
    </row>
    <row r="71" spans="1:21" x14ac:dyDescent="0.5">
      <c r="A71" s="1" t="s">
        <v>57</v>
      </c>
      <c r="C71" s="3">
        <v>0</v>
      </c>
      <c r="E71" s="3">
        <v>30476172463</v>
      </c>
      <c r="G71" s="3">
        <v>0</v>
      </c>
      <c r="I71" s="3">
        <f t="shared" si="0"/>
        <v>30476172463</v>
      </c>
      <c r="K71" s="5">
        <f t="shared" si="1"/>
        <v>2.6996878485302425E-2</v>
      </c>
      <c r="M71" s="3">
        <v>0</v>
      </c>
      <c r="O71" s="3">
        <v>-101522121516</v>
      </c>
      <c r="Q71" s="3">
        <v>0</v>
      </c>
      <c r="S71" s="3">
        <f t="shared" si="2"/>
        <v>-101522121516</v>
      </c>
      <c r="U71" s="5">
        <v>0.15628789875534838</v>
      </c>
    </row>
    <row r="72" spans="1:21" x14ac:dyDescent="0.5">
      <c r="A72" s="1" t="s">
        <v>15</v>
      </c>
      <c r="C72" s="3">
        <v>0</v>
      </c>
      <c r="E72" s="3">
        <v>68104923290</v>
      </c>
      <c r="G72" s="3">
        <v>0</v>
      </c>
      <c r="I72" s="3">
        <f t="shared" si="0"/>
        <v>68104923290</v>
      </c>
      <c r="K72" s="5">
        <f t="shared" si="1"/>
        <v>6.032976550920803E-2</v>
      </c>
      <c r="M72" s="3">
        <v>0</v>
      </c>
      <c r="O72" s="3">
        <v>5878530221</v>
      </c>
      <c r="Q72" s="3">
        <v>0</v>
      </c>
      <c r="S72" s="3">
        <f t="shared" si="2"/>
        <v>5878530221</v>
      </c>
      <c r="U72" s="5">
        <v>-9.0496841702141628E-3</v>
      </c>
    </row>
    <row r="73" spans="1:21" x14ac:dyDescent="0.5">
      <c r="A73" s="1" t="s">
        <v>35</v>
      </c>
      <c r="C73" s="3">
        <v>0</v>
      </c>
      <c r="E73" s="3">
        <v>0</v>
      </c>
      <c r="G73" s="3">
        <v>0</v>
      </c>
      <c r="I73" s="3">
        <f t="shared" ref="I73:I83" si="3">C73+E73+G73</f>
        <v>0</v>
      </c>
      <c r="K73" s="5">
        <f t="shared" ref="K73:K83" si="4">I73/$I$84</f>
        <v>0</v>
      </c>
      <c r="M73" s="3">
        <v>0</v>
      </c>
      <c r="O73" s="3">
        <v>-10179072000</v>
      </c>
      <c r="Q73" s="3">
        <v>0</v>
      </c>
      <c r="S73" s="3">
        <f t="shared" ref="S73:S83" si="5">M73+O73+Q73</f>
        <v>-10179072000</v>
      </c>
      <c r="U73" s="5">
        <v>1.5670139181524878E-2</v>
      </c>
    </row>
    <row r="74" spans="1:21" x14ac:dyDescent="0.5">
      <c r="A74" s="1" t="s">
        <v>17</v>
      </c>
      <c r="C74" s="3">
        <v>0</v>
      </c>
      <c r="E74" s="3">
        <v>0</v>
      </c>
      <c r="G74" s="3">
        <v>0</v>
      </c>
      <c r="I74" s="3">
        <f t="shared" si="3"/>
        <v>0</v>
      </c>
      <c r="K74" s="5">
        <f t="shared" si="4"/>
        <v>0</v>
      </c>
      <c r="M74" s="3">
        <v>14894</v>
      </c>
      <c r="O74" s="1">
        <v>0</v>
      </c>
      <c r="Q74" s="1">
        <v>0</v>
      </c>
      <c r="S74" s="3">
        <f t="shared" si="5"/>
        <v>14894</v>
      </c>
      <c r="U74" s="5">
        <v>-2.2928519708833138E-8</v>
      </c>
    </row>
    <row r="75" spans="1:21" x14ac:dyDescent="0.5">
      <c r="A75" s="1" t="s">
        <v>43</v>
      </c>
      <c r="C75" s="3">
        <v>1390</v>
      </c>
      <c r="E75" s="3">
        <v>0</v>
      </c>
      <c r="G75" s="3">
        <v>0</v>
      </c>
      <c r="I75" s="3">
        <f t="shared" si="3"/>
        <v>1390</v>
      </c>
      <c r="K75" s="5">
        <f t="shared" si="4"/>
        <v>1.2313114824418615E-9</v>
      </c>
      <c r="M75" s="3">
        <v>1390</v>
      </c>
      <c r="O75" s="1">
        <v>0</v>
      </c>
      <c r="Q75" s="1">
        <v>0</v>
      </c>
      <c r="S75" s="3">
        <f t="shared" si="5"/>
        <v>1390</v>
      </c>
      <c r="U75" s="5">
        <v>-2.1398309651724226E-9</v>
      </c>
    </row>
    <row r="76" spans="1:21" x14ac:dyDescent="0.5">
      <c r="A76" s="1" t="s">
        <v>209</v>
      </c>
      <c r="C76" s="3">
        <v>0</v>
      </c>
      <c r="E76" s="3">
        <v>0</v>
      </c>
      <c r="G76" s="3">
        <v>0</v>
      </c>
      <c r="I76" s="3">
        <f t="shared" si="3"/>
        <v>0</v>
      </c>
      <c r="K76" s="5">
        <f t="shared" si="4"/>
        <v>0</v>
      </c>
      <c r="M76" s="3">
        <v>2000</v>
      </c>
      <c r="O76" s="1">
        <v>0</v>
      </c>
      <c r="Q76" s="1">
        <v>0</v>
      </c>
      <c r="S76" s="3">
        <f t="shared" si="5"/>
        <v>2000</v>
      </c>
      <c r="U76" s="5">
        <v>-3.0788934750682339E-9</v>
      </c>
    </row>
    <row r="77" spans="1:21" x14ac:dyDescent="0.5">
      <c r="A77" s="1" t="s">
        <v>184</v>
      </c>
      <c r="C77" s="3">
        <v>1838</v>
      </c>
      <c r="E77" s="3">
        <v>0</v>
      </c>
      <c r="G77" s="3">
        <v>0</v>
      </c>
      <c r="I77" s="3">
        <f t="shared" si="3"/>
        <v>1838</v>
      </c>
      <c r="K77" s="5">
        <f t="shared" si="4"/>
        <v>1.6281658307396703E-9</v>
      </c>
      <c r="M77" s="3">
        <v>1838</v>
      </c>
      <c r="O77" s="1">
        <v>0</v>
      </c>
      <c r="Q77" s="1">
        <v>0</v>
      </c>
      <c r="S77" s="3">
        <f t="shared" si="5"/>
        <v>1838</v>
      </c>
      <c r="U77" s="5">
        <v>-2.8295031035877073E-9</v>
      </c>
    </row>
    <row r="78" spans="1:21" x14ac:dyDescent="0.5">
      <c r="A78" s="1" t="s">
        <v>210</v>
      </c>
      <c r="C78" s="3">
        <v>0</v>
      </c>
      <c r="E78" s="3">
        <v>0</v>
      </c>
      <c r="G78" s="3">
        <v>0</v>
      </c>
      <c r="I78" s="3">
        <f t="shared" si="3"/>
        <v>0</v>
      </c>
      <c r="K78" s="5">
        <f t="shared" si="4"/>
        <v>0</v>
      </c>
      <c r="M78" s="3">
        <v>6830</v>
      </c>
      <c r="O78" s="1">
        <v>0</v>
      </c>
      <c r="Q78" s="1">
        <v>0</v>
      </c>
      <c r="S78" s="3">
        <f t="shared" si="5"/>
        <v>6830</v>
      </c>
      <c r="U78" s="5">
        <v>-1.0514421217358019E-8</v>
      </c>
    </row>
    <row r="79" spans="1:21" x14ac:dyDescent="0.5">
      <c r="A79" s="1" t="s">
        <v>211</v>
      </c>
      <c r="C79" s="1">
        <v>0</v>
      </c>
      <c r="E79" s="3">
        <v>0</v>
      </c>
      <c r="G79" s="3">
        <v>0</v>
      </c>
      <c r="I79" s="3">
        <f t="shared" si="3"/>
        <v>0</v>
      </c>
      <c r="K79" s="5">
        <f t="shared" si="4"/>
        <v>0</v>
      </c>
      <c r="M79" s="3">
        <v>4807</v>
      </c>
      <c r="O79" s="1">
        <v>0</v>
      </c>
      <c r="Q79" s="1">
        <v>0</v>
      </c>
      <c r="S79" s="3">
        <f t="shared" si="5"/>
        <v>4807</v>
      </c>
      <c r="U79" s="5">
        <v>-7.4001204673265003E-9</v>
      </c>
    </row>
    <row r="80" spans="1:21" x14ac:dyDescent="0.5">
      <c r="A80" s="1" t="s">
        <v>23</v>
      </c>
      <c r="C80" s="1">
        <v>0</v>
      </c>
      <c r="E80" s="3">
        <v>0</v>
      </c>
      <c r="G80" s="3">
        <v>0</v>
      </c>
      <c r="I80" s="3">
        <f t="shared" si="3"/>
        <v>0</v>
      </c>
      <c r="K80" s="5">
        <f t="shared" si="4"/>
        <v>0</v>
      </c>
      <c r="M80" s="3">
        <v>3089</v>
      </c>
      <c r="O80" s="1">
        <v>0</v>
      </c>
      <c r="Q80" s="1">
        <v>0</v>
      </c>
      <c r="S80" s="3">
        <f t="shared" si="5"/>
        <v>3089</v>
      </c>
      <c r="U80" s="5">
        <v>-4.7553509722428871E-9</v>
      </c>
    </row>
    <row r="81" spans="1:21" x14ac:dyDescent="0.5">
      <c r="A81" s="1" t="s">
        <v>212</v>
      </c>
      <c r="C81" s="1">
        <v>0</v>
      </c>
      <c r="E81" s="3">
        <v>0</v>
      </c>
      <c r="G81" s="3">
        <v>0</v>
      </c>
      <c r="I81" s="3">
        <f t="shared" si="3"/>
        <v>0</v>
      </c>
      <c r="K81" s="5">
        <f t="shared" si="4"/>
        <v>0</v>
      </c>
      <c r="M81" s="3">
        <v>102320</v>
      </c>
      <c r="O81" s="1">
        <v>0</v>
      </c>
      <c r="Q81" s="1">
        <v>0</v>
      </c>
      <c r="S81" s="3">
        <f t="shared" si="5"/>
        <v>102320</v>
      </c>
      <c r="U81" s="5">
        <v>-1.5751619018449086E-7</v>
      </c>
    </row>
    <row r="82" spans="1:21" x14ac:dyDescent="0.5">
      <c r="A82" s="1" t="s">
        <v>213</v>
      </c>
      <c r="C82" s="1">
        <v>0</v>
      </c>
      <c r="E82" s="3">
        <v>0</v>
      </c>
      <c r="G82" s="3">
        <v>0</v>
      </c>
      <c r="I82" s="3">
        <f t="shared" si="3"/>
        <v>0</v>
      </c>
      <c r="K82" s="5">
        <f t="shared" si="4"/>
        <v>0</v>
      </c>
      <c r="M82" s="3">
        <v>4473</v>
      </c>
      <c r="O82" s="1">
        <v>0</v>
      </c>
      <c r="Q82" s="1">
        <v>0</v>
      </c>
      <c r="S82" s="3">
        <f t="shared" si="5"/>
        <v>4473</v>
      </c>
      <c r="U82" s="5">
        <v>-6.8859452569901058E-9</v>
      </c>
    </row>
    <row r="83" spans="1:21" x14ac:dyDescent="0.5">
      <c r="A83" s="1" t="s">
        <v>15</v>
      </c>
      <c r="C83" s="1">
        <v>0</v>
      </c>
      <c r="E83" s="3">
        <v>0</v>
      </c>
      <c r="G83" s="3">
        <v>0</v>
      </c>
      <c r="I83" s="3">
        <f t="shared" si="3"/>
        <v>0</v>
      </c>
      <c r="K83" s="5">
        <f t="shared" si="4"/>
        <v>0</v>
      </c>
      <c r="M83" s="3">
        <v>650</v>
      </c>
      <c r="O83" s="1">
        <v>0</v>
      </c>
      <c r="Q83" s="1">
        <v>0</v>
      </c>
      <c r="S83" s="3">
        <f t="shared" si="5"/>
        <v>650</v>
      </c>
      <c r="U83" s="5">
        <v>-1.000640379397176E-9</v>
      </c>
    </row>
    <row r="84" spans="1:21" ht="22.5" thickBot="1" x14ac:dyDescent="0.55000000000000004">
      <c r="C84" s="4">
        <f>SUM(C8:C83)</f>
        <v>112197650843</v>
      </c>
      <c r="E84" s="4">
        <f>SUM(E8:E83)</f>
        <v>1047901053098</v>
      </c>
      <c r="G84" s="4">
        <f>SUM(G8:G83)</f>
        <v>-31221064269</v>
      </c>
      <c r="I84" s="4">
        <f>SUM(I8:I83)</f>
        <v>1128877639672</v>
      </c>
      <c r="K84" s="8">
        <f>SUM(K8:K83)</f>
        <v>1</v>
      </c>
      <c r="M84" s="4">
        <f>SUM(M8:M83)</f>
        <v>447923215272</v>
      </c>
      <c r="O84" s="4">
        <f>SUM(O8:O83)</f>
        <v>-851140156652</v>
      </c>
      <c r="Q84" s="4">
        <f>SUM(Q8:Q83)</f>
        <v>-246367078397</v>
      </c>
      <c r="S84" s="4">
        <f>SUM(S8:S83)</f>
        <v>-649584019777</v>
      </c>
      <c r="U84" s="6">
        <f>SUM(U8:U73)</f>
        <v>1.0000002190494157</v>
      </c>
    </row>
    <row r="85" spans="1:21" ht="22.5" thickTop="1" x14ac:dyDescent="0.5"/>
    <row r="88" spans="1:21" x14ac:dyDescent="0.5">
      <c r="M88" s="3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1"/>
  <sheetViews>
    <sheetView rightToLeft="1" topLeftCell="A19" workbookViewId="0">
      <selection activeCell="M36" sqref="M36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2.5" x14ac:dyDescent="0.5">
      <c r="A3" s="13" t="s">
        <v>138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2.5" x14ac:dyDescent="0.5">
      <c r="A6" s="10" t="s">
        <v>142</v>
      </c>
      <c r="C6" s="11" t="s">
        <v>140</v>
      </c>
      <c r="D6" s="11" t="s">
        <v>140</v>
      </c>
      <c r="E6" s="11" t="s">
        <v>140</v>
      </c>
      <c r="F6" s="11" t="s">
        <v>140</v>
      </c>
      <c r="G6" s="11" t="s">
        <v>140</v>
      </c>
      <c r="H6" s="11" t="s">
        <v>140</v>
      </c>
      <c r="I6" s="11" t="s">
        <v>140</v>
      </c>
      <c r="K6" s="11" t="s">
        <v>141</v>
      </c>
      <c r="L6" s="11" t="s">
        <v>141</v>
      </c>
      <c r="M6" s="11" t="s">
        <v>141</v>
      </c>
      <c r="N6" s="11" t="s">
        <v>141</v>
      </c>
      <c r="O6" s="11" t="s">
        <v>141</v>
      </c>
      <c r="P6" s="11" t="s">
        <v>141</v>
      </c>
      <c r="Q6" s="11" t="s">
        <v>141</v>
      </c>
    </row>
    <row r="7" spans="1:17" ht="22.5" x14ac:dyDescent="0.5">
      <c r="A7" s="11" t="s">
        <v>142</v>
      </c>
      <c r="C7" s="14" t="s">
        <v>197</v>
      </c>
      <c r="E7" s="14" t="s">
        <v>194</v>
      </c>
      <c r="G7" s="14" t="s">
        <v>195</v>
      </c>
      <c r="I7" s="14" t="s">
        <v>198</v>
      </c>
      <c r="K7" s="14" t="s">
        <v>197</v>
      </c>
      <c r="M7" s="14" t="s">
        <v>194</v>
      </c>
      <c r="O7" s="14" t="s">
        <v>195</v>
      </c>
      <c r="Q7" s="14" t="s">
        <v>198</v>
      </c>
    </row>
    <row r="8" spans="1:17" x14ac:dyDescent="0.5">
      <c r="A8" s="1" t="s">
        <v>110</v>
      </c>
      <c r="C8" s="3">
        <v>5883090411</v>
      </c>
      <c r="E8" s="3">
        <v>66375000</v>
      </c>
      <c r="G8" s="3">
        <v>-31375000</v>
      </c>
      <c r="I8" s="3">
        <v>5918090411</v>
      </c>
      <c r="K8" s="3">
        <v>17349090411</v>
      </c>
      <c r="M8" s="3">
        <v>-44250000</v>
      </c>
      <c r="O8" s="3">
        <v>-31375000</v>
      </c>
      <c r="Q8" s="3">
        <v>17273465411</v>
      </c>
    </row>
    <row r="9" spans="1:17" x14ac:dyDescent="0.5">
      <c r="A9" s="1" t="s">
        <v>185</v>
      </c>
      <c r="C9" s="3">
        <v>0</v>
      </c>
      <c r="E9" s="3">
        <v>0</v>
      </c>
      <c r="G9" s="3">
        <v>0</v>
      </c>
      <c r="I9" s="3">
        <v>0</v>
      </c>
      <c r="K9" s="3">
        <v>0</v>
      </c>
      <c r="M9" s="3">
        <v>0</v>
      </c>
      <c r="O9" s="3">
        <v>1123122055</v>
      </c>
      <c r="Q9" s="3">
        <v>1123122055</v>
      </c>
    </row>
    <row r="10" spans="1:17" x14ac:dyDescent="0.5">
      <c r="A10" s="1" t="s">
        <v>186</v>
      </c>
      <c r="C10" s="3">
        <v>0</v>
      </c>
      <c r="E10" s="3">
        <v>0</v>
      </c>
      <c r="G10" s="3">
        <v>0</v>
      </c>
      <c r="I10" s="3">
        <v>0</v>
      </c>
      <c r="K10" s="3">
        <v>0</v>
      </c>
      <c r="M10" s="3">
        <v>0</v>
      </c>
      <c r="O10" s="3">
        <v>10516249685</v>
      </c>
      <c r="Q10" s="3">
        <v>10516249685</v>
      </c>
    </row>
    <row r="11" spans="1:17" x14ac:dyDescent="0.5">
      <c r="A11" s="1" t="s">
        <v>187</v>
      </c>
      <c r="C11" s="3">
        <v>0</v>
      </c>
      <c r="E11" s="3">
        <v>0</v>
      </c>
      <c r="G11" s="3">
        <v>0</v>
      </c>
      <c r="I11" s="3">
        <v>0</v>
      </c>
      <c r="K11" s="3">
        <v>0</v>
      </c>
      <c r="M11" s="3">
        <v>0</v>
      </c>
      <c r="O11" s="3">
        <v>2178589754</v>
      </c>
      <c r="Q11" s="3">
        <v>2178589754</v>
      </c>
    </row>
    <row r="12" spans="1:17" x14ac:dyDescent="0.5">
      <c r="A12" s="1" t="s">
        <v>188</v>
      </c>
      <c r="C12" s="3">
        <v>0</v>
      </c>
      <c r="E12" s="3">
        <v>0</v>
      </c>
      <c r="G12" s="3">
        <v>0</v>
      </c>
      <c r="I12" s="3">
        <v>0</v>
      </c>
      <c r="K12" s="3">
        <v>0</v>
      </c>
      <c r="M12" s="3">
        <v>0</v>
      </c>
      <c r="O12" s="3">
        <v>4826326634</v>
      </c>
      <c r="Q12" s="3">
        <v>4826326634</v>
      </c>
    </row>
    <row r="13" spans="1:17" x14ac:dyDescent="0.5">
      <c r="A13" s="1" t="s">
        <v>189</v>
      </c>
      <c r="C13" s="3">
        <v>0</v>
      </c>
      <c r="E13" s="3">
        <v>0</v>
      </c>
      <c r="G13" s="3">
        <v>0</v>
      </c>
      <c r="I13" s="3">
        <v>0</v>
      </c>
      <c r="K13" s="3">
        <v>0</v>
      </c>
      <c r="M13" s="3">
        <v>0</v>
      </c>
      <c r="O13" s="3">
        <v>2806923230</v>
      </c>
      <c r="Q13" s="3">
        <v>2806923230</v>
      </c>
    </row>
    <row r="14" spans="1:17" x14ac:dyDescent="0.5">
      <c r="A14" s="1" t="s">
        <v>190</v>
      </c>
      <c r="C14" s="3">
        <v>0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5828327032</v>
      </c>
      <c r="Q14" s="3">
        <v>5828327032</v>
      </c>
    </row>
    <row r="15" spans="1:17" x14ac:dyDescent="0.5">
      <c r="A15" s="1" t="s">
        <v>191</v>
      </c>
      <c r="C15" s="3">
        <v>0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693994860</v>
      </c>
      <c r="Q15" s="3">
        <v>693994860</v>
      </c>
    </row>
    <row r="16" spans="1:17" x14ac:dyDescent="0.5">
      <c r="A16" s="1" t="s">
        <v>192</v>
      </c>
      <c r="C16" s="3">
        <v>0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1084168970</v>
      </c>
      <c r="Q16" s="3">
        <v>1084168970</v>
      </c>
    </row>
    <row r="17" spans="1:17" x14ac:dyDescent="0.5">
      <c r="A17" s="1" t="s">
        <v>148</v>
      </c>
      <c r="C17" s="3">
        <v>0</v>
      </c>
      <c r="E17" s="3">
        <v>0</v>
      </c>
      <c r="G17" s="3">
        <v>0</v>
      </c>
      <c r="I17" s="3">
        <v>0</v>
      </c>
      <c r="K17" s="3">
        <v>5964657534</v>
      </c>
      <c r="M17" s="3">
        <v>0</v>
      </c>
      <c r="O17" s="3">
        <v>4035525000</v>
      </c>
      <c r="Q17" s="3">
        <v>10000182534</v>
      </c>
    </row>
    <row r="18" spans="1:17" x14ac:dyDescent="0.5">
      <c r="A18" s="1" t="s">
        <v>113</v>
      </c>
      <c r="C18" s="3">
        <v>2565065457</v>
      </c>
      <c r="E18" s="3">
        <v>-12563722412</v>
      </c>
      <c r="G18" s="3">
        <v>0</v>
      </c>
      <c r="I18" s="3">
        <v>-9998656955</v>
      </c>
      <c r="K18" s="3">
        <v>15691751783</v>
      </c>
      <c r="M18" s="3">
        <v>6778771125</v>
      </c>
      <c r="O18" s="3">
        <v>0</v>
      </c>
      <c r="Q18" s="3">
        <v>22470522908</v>
      </c>
    </row>
    <row r="19" spans="1:17" x14ac:dyDescent="0.5">
      <c r="A19" s="1" t="s">
        <v>119</v>
      </c>
      <c r="C19" s="3">
        <v>112030292</v>
      </c>
      <c r="E19" s="3">
        <v>28548516</v>
      </c>
      <c r="G19" s="3">
        <v>0</v>
      </c>
      <c r="I19" s="3">
        <v>140578808</v>
      </c>
      <c r="K19" s="3">
        <v>112030292</v>
      </c>
      <c r="M19" s="3">
        <v>28548516</v>
      </c>
      <c r="O19" s="3">
        <v>0</v>
      </c>
      <c r="Q19" s="3">
        <v>140578808</v>
      </c>
    </row>
    <row r="20" spans="1:17" x14ac:dyDescent="0.5">
      <c r="A20" s="1" t="s">
        <v>86</v>
      </c>
      <c r="C20" s="3">
        <v>0</v>
      </c>
      <c r="E20" s="3">
        <v>503157226</v>
      </c>
      <c r="G20" s="3">
        <v>0</v>
      </c>
      <c r="I20" s="3">
        <v>503157226</v>
      </c>
      <c r="K20" s="3">
        <v>0</v>
      </c>
      <c r="M20" s="3">
        <v>3067586535</v>
      </c>
      <c r="O20" s="3">
        <v>0</v>
      </c>
      <c r="Q20" s="3">
        <v>3067586535</v>
      </c>
    </row>
    <row r="21" spans="1:17" x14ac:dyDescent="0.5">
      <c r="A21" s="1" t="s">
        <v>89</v>
      </c>
      <c r="C21" s="3">
        <v>0</v>
      </c>
      <c r="E21" s="3">
        <v>120627822</v>
      </c>
      <c r="G21" s="3">
        <v>0</v>
      </c>
      <c r="I21" s="3">
        <v>120627822</v>
      </c>
      <c r="K21" s="3">
        <v>0</v>
      </c>
      <c r="M21" s="3">
        <v>659558312</v>
      </c>
      <c r="O21" s="3">
        <v>0</v>
      </c>
      <c r="Q21" s="3">
        <v>659558312</v>
      </c>
    </row>
    <row r="22" spans="1:17" x14ac:dyDescent="0.5">
      <c r="A22" s="1" t="s">
        <v>82</v>
      </c>
      <c r="C22" s="3">
        <v>0</v>
      </c>
      <c r="E22" s="3">
        <v>2502914384</v>
      </c>
      <c r="G22" s="3">
        <v>0</v>
      </c>
      <c r="I22" s="3">
        <v>2502914384</v>
      </c>
      <c r="K22" s="3">
        <v>0</v>
      </c>
      <c r="M22" s="3">
        <v>9257379115</v>
      </c>
      <c r="O22" s="3">
        <v>0</v>
      </c>
      <c r="Q22" s="3">
        <v>9257379115</v>
      </c>
    </row>
    <row r="23" spans="1:17" x14ac:dyDescent="0.5">
      <c r="A23" s="1" t="s">
        <v>92</v>
      </c>
      <c r="C23" s="3">
        <v>0</v>
      </c>
      <c r="E23" s="3">
        <v>363534097</v>
      </c>
      <c r="G23" s="3">
        <v>0</v>
      </c>
      <c r="I23" s="3">
        <v>363534097</v>
      </c>
      <c r="K23" s="3">
        <v>0</v>
      </c>
      <c r="M23" s="3">
        <v>1576550661</v>
      </c>
      <c r="O23" s="3">
        <v>0</v>
      </c>
      <c r="Q23" s="3">
        <v>1576550661</v>
      </c>
    </row>
    <row r="24" spans="1:17" x14ac:dyDescent="0.5">
      <c r="A24" s="1" t="s">
        <v>95</v>
      </c>
      <c r="C24" s="3">
        <v>0</v>
      </c>
      <c r="E24" s="3">
        <v>2029712548</v>
      </c>
      <c r="G24" s="3">
        <v>0</v>
      </c>
      <c r="I24" s="3">
        <v>2029712548</v>
      </c>
      <c r="K24" s="3">
        <v>0</v>
      </c>
      <c r="M24" s="3">
        <v>7451122587</v>
      </c>
      <c r="O24" s="3">
        <v>0</v>
      </c>
      <c r="Q24" s="3">
        <v>7451122587</v>
      </c>
    </row>
    <row r="25" spans="1:17" x14ac:dyDescent="0.5">
      <c r="A25" s="1" t="s">
        <v>98</v>
      </c>
      <c r="C25" s="3">
        <v>0</v>
      </c>
      <c r="E25" s="3">
        <v>1879051153</v>
      </c>
      <c r="G25" s="3">
        <v>0</v>
      </c>
      <c r="I25" s="3">
        <v>1879051153</v>
      </c>
      <c r="K25" s="3">
        <v>0</v>
      </c>
      <c r="M25" s="3">
        <v>7823788117</v>
      </c>
      <c r="O25" s="3">
        <v>0</v>
      </c>
      <c r="Q25" s="3">
        <v>7823788117</v>
      </c>
    </row>
    <row r="26" spans="1:17" x14ac:dyDescent="0.5">
      <c r="A26" s="1" t="s">
        <v>101</v>
      </c>
      <c r="C26" s="3">
        <v>0</v>
      </c>
      <c r="E26" s="3">
        <v>4569265644</v>
      </c>
      <c r="G26" s="3">
        <v>0</v>
      </c>
      <c r="I26" s="3">
        <v>4569265644</v>
      </c>
      <c r="K26" s="3">
        <v>0</v>
      </c>
      <c r="M26" s="3">
        <v>15091223909</v>
      </c>
      <c r="O26" s="3">
        <v>0</v>
      </c>
      <c r="Q26" s="3">
        <v>15091223909</v>
      </c>
    </row>
    <row r="27" spans="1:17" x14ac:dyDescent="0.5">
      <c r="A27" s="1" t="s">
        <v>104</v>
      </c>
      <c r="C27" s="3">
        <v>0</v>
      </c>
      <c r="E27" s="3">
        <v>5906894179</v>
      </c>
      <c r="G27" s="3">
        <v>0</v>
      </c>
      <c r="I27" s="3">
        <v>5906894179</v>
      </c>
      <c r="K27" s="3">
        <v>0</v>
      </c>
      <c r="M27" s="3">
        <v>9225888257</v>
      </c>
      <c r="O27" s="3">
        <v>0</v>
      </c>
      <c r="Q27" s="3">
        <v>9225888257</v>
      </c>
    </row>
    <row r="28" spans="1:17" x14ac:dyDescent="0.5">
      <c r="A28" s="1" t="s">
        <v>116</v>
      </c>
      <c r="C28" s="3">
        <v>0</v>
      </c>
      <c r="E28" s="3">
        <v>158536125</v>
      </c>
      <c r="G28" s="3">
        <v>0</v>
      </c>
      <c r="I28" s="3">
        <v>158536125</v>
      </c>
      <c r="K28" s="3">
        <v>0</v>
      </c>
      <c r="M28" s="3">
        <v>158536125</v>
      </c>
      <c r="O28" s="3">
        <v>0</v>
      </c>
      <c r="Q28" s="3">
        <v>158536125</v>
      </c>
    </row>
    <row r="29" spans="1:17" x14ac:dyDescent="0.5">
      <c r="A29" s="1" t="s">
        <v>107</v>
      </c>
      <c r="C29" s="3">
        <v>0</v>
      </c>
      <c r="E29" s="3">
        <v>1093285806</v>
      </c>
      <c r="G29" s="3">
        <v>0</v>
      </c>
      <c r="I29" s="3">
        <v>1093285806</v>
      </c>
      <c r="K29" s="3">
        <v>0</v>
      </c>
      <c r="M29" s="3">
        <v>5353092404</v>
      </c>
      <c r="O29" s="3">
        <v>0</v>
      </c>
      <c r="Q29" s="3">
        <v>5353092404</v>
      </c>
    </row>
    <row r="30" spans="1:17" ht="22.5" thickBot="1" x14ac:dyDescent="0.55000000000000004">
      <c r="C30" s="4">
        <f>SUM(C8:C29)</f>
        <v>8560186160</v>
      </c>
      <c r="E30" s="4">
        <f>SUM(E8:E29)</f>
        <v>6658180088</v>
      </c>
      <c r="G30" s="4">
        <f>SUM(G8:G29)</f>
        <v>-31375000</v>
      </c>
      <c r="I30" s="4">
        <f>SUM(I8:I29)</f>
        <v>15186991248</v>
      </c>
      <c r="K30" s="4">
        <f>SUM(K8:K29)</f>
        <v>39117530020</v>
      </c>
      <c r="M30" s="4">
        <f>SUM(M8:M29)</f>
        <v>66427795663</v>
      </c>
      <c r="O30" s="4">
        <f>SUM(O8:O29)</f>
        <v>33061852220</v>
      </c>
      <c r="Q30" s="4">
        <f>SUM(Q8:Q29)</f>
        <v>138607177903</v>
      </c>
    </row>
    <row r="31" spans="1:17" ht="22.5" thickTop="1" x14ac:dyDescent="0.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K11" sqref="K11"/>
    </sheetView>
  </sheetViews>
  <sheetFormatPr defaultRowHeight="21.75" x14ac:dyDescent="0.5"/>
  <cols>
    <col min="1" max="1" width="24.285156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2.5" x14ac:dyDescent="0.5">
      <c r="A3" s="13" t="s">
        <v>138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22.5" x14ac:dyDescent="0.5">
      <c r="A6" s="11" t="s">
        <v>199</v>
      </c>
      <c r="B6" s="11" t="s">
        <v>199</v>
      </c>
      <c r="C6" s="11" t="s">
        <v>199</v>
      </c>
      <c r="E6" s="11" t="s">
        <v>140</v>
      </c>
      <c r="F6" s="11" t="s">
        <v>140</v>
      </c>
      <c r="G6" s="11" t="s">
        <v>140</v>
      </c>
      <c r="I6" s="11" t="s">
        <v>141</v>
      </c>
      <c r="J6" s="11" t="s">
        <v>141</v>
      </c>
      <c r="K6" s="11" t="s">
        <v>141</v>
      </c>
    </row>
    <row r="7" spans="1:11" ht="22.5" x14ac:dyDescent="0.5">
      <c r="A7" s="14" t="s">
        <v>200</v>
      </c>
      <c r="C7" s="14" t="s">
        <v>125</v>
      </c>
      <c r="E7" s="14" t="s">
        <v>201</v>
      </c>
      <c r="G7" s="14" t="s">
        <v>202</v>
      </c>
      <c r="I7" s="14" t="s">
        <v>201</v>
      </c>
      <c r="K7" s="14" t="s">
        <v>202</v>
      </c>
    </row>
    <row r="8" spans="1:11" x14ac:dyDescent="0.5">
      <c r="A8" s="1" t="s">
        <v>131</v>
      </c>
      <c r="C8" s="1" t="s">
        <v>132</v>
      </c>
      <c r="E8" s="3">
        <v>2987626876</v>
      </c>
      <c r="G8" s="5">
        <f>E8/$E$10</f>
        <v>0.73680928997256345</v>
      </c>
      <c r="I8" s="3">
        <v>14129634518</v>
      </c>
      <c r="K8" s="5">
        <f>I8/$I$10</f>
        <v>0.7771204941274843</v>
      </c>
    </row>
    <row r="9" spans="1:11" x14ac:dyDescent="0.5">
      <c r="A9" s="1" t="s">
        <v>135</v>
      </c>
      <c r="C9" s="1" t="s">
        <v>136</v>
      </c>
      <c r="E9" s="3">
        <v>1067190180</v>
      </c>
      <c r="G9" s="5">
        <f>E9/$E$10</f>
        <v>0.26319071002743655</v>
      </c>
      <c r="I9" s="3">
        <v>4052403692</v>
      </c>
      <c r="K9" s="5">
        <f>I9/$I$10</f>
        <v>0.2228795058725157</v>
      </c>
    </row>
    <row r="10" spans="1:11" ht="22.5" thickBot="1" x14ac:dyDescent="0.55000000000000004">
      <c r="E10" s="4">
        <f>SUM(E8:E9)</f>
        <v>4054817056</v>
      </c>
      <c r="G10" s="9">
        <f>SUM(G8:G9)</f>
        <v>1</v>
      </c>
      <c r="I10" s="4">
        <f>SUM(I8:I9)</f>
        <v>18182038210</v>
      </c>
      <c r="K10" s="9">
        <f>SUM(K8:K9)</f>
        <v>1</v>
      </c>
    </row>
    <row r="11" spans="1:11" ht="22.5" thickTop="1" x14ac:dyDescent="0.5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N15" sqref="N15"/>
    </sheetView>
  </sheetViews>
  <sheetFormatPr defaultRowHeight="21.75" x14ac:dyDescent="0.5"/>
  <cols>
    <col min="1" max="1" width="34.140625" style="1" bestFit="1" customWidth="1"/>
    <col min="2" max="2" width="1" style="1" customWidth="1"/>
    <col min="3" max="3" width="16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2.5" x14ac:dyDescent="0.5">
      <c r="A2" s="13" t="s">
        <v>0</v>
      </c>
      <c r="B2" s="13"/>
      <c r="C2" s="13"/>
      <c r="D2" s="13"/>
      <c r="E2" s="13"/>
    </row>
    <row r="3" spans="1:5" ht="22.5" x14ac:dyDescent="0.5">
      <c r="A3" s="13" t="s">
        <v>138</v>
      </c>
      <c r="B3" s="13"/>
      <c r="C3" s="13"/>
      <c r="D3" s="13"/>
      <c r="E3" s="13"/>
    </row>
    <row r="4" spans="1:5" ht="22.5" x14ac:dyDescent="0.5">
      <c r="A4" s="13" t="s">
        <v>2</v>
      </c>
      <c r="B4" s="13"/>
      <c r="C4" s="13"/>
      <c r="D4" s="13"/>
      <c r="E4" s="13"/>
    </row>
    <row r="5" spans="1:5" x14ac:dyDescent="0.5">
      <c r="E5" s="1" t="s">
        <v>222</v>
      </c>
    </row>
    <row r="6" spans="1:5" ht="22.5" x14ac:dyDescent="0.5">
      <c r="A6" s="10" t="s">
        <v>203</v>
      </c>
      <c r="C6" s="11" t="s">
        <v>140</v>
      </c>
      <c r="E6" s="11" t="s">
        <v>223</v>
      </c>
    </row>
    <row r="7" spans="1:5" ht="22.5" x14ac:dyDescent="0.5">
      <c r="A7" s="11" t="s">
        <v>203</v>
      </c>
      <c r="C7" s="11" t="s">
        <v>128</v>
      </c>
      <c r="E7" s="11" t="s">
        <v>128</v>
      </c>
    </row>
    <row r="8" spans="1:5" ht="22.5" x14ac:dyDescent="0.55000000000000004">
      <c r="A8" s="2" t="s">
        <v>224</v>
      </c>
      <c r="C8" s="3">
        <v>1199134771</v>
      </c>
      <c r="E8" s="3">
        <v>38956789059</v>
      </c>
    </row>
    <row r="9" spans="1:5" ht="22.5" x14ac:dyDescent="0.55000000000000004">
      <c r="A9" s="2" t="s">
        <v>225</v>
      </c>
      <c r="C9" s="3">
        <v>20044</v>
      </c>
      <c r="E9" s="3">
        <v>20044</v>
      </c>
    </row>
    <row r="10" spans="1:5" ht="22.5" x14ac:dyDescent="0.55000000000000004">
      <c r="A10" s="2" t="s">
        <v>204</v>
      </c>
      <c r="C10" s="3">
        <v>-32297541</v>
      </c>
      <c r="E10" s="3">
        <v>29162671</v>
      </c>
    </row>
    <row r="11" spans="1:5" ht="23.25" thickBot="1" x14ac:dyDescent="0.6">
      <c r="A11" s="2" t="s">
        <v>147</v>
      </c>
      <c r="C11" s="4">
        <v>1166857274</v>
      </c>
      <c r="E11" s="4">
        <v>38985971774</v>
      </c>
    </row>
    <row r="12" spans="1:5" ht="22.5" thickTop="1" x14ac:dyDescent="0.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5"/>
  <sheetViews>
    <sheetView rightToLeft="1" workbookViewId="0">
      <selection activeCell="Y65" sqref="Y65"/>
    </sheetView>
  </sheetViews>
  <sheetFormatPr defaultRowHeight="21.75" x14ac:dyDescent="0.5"/>
  <cols>
    <col min="1" max="1" width="30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3.140625" style="1" customWidth="1"/>
    <col min="8" max="8" width="1" style="1" customWidth="1"/>
    <col min="9" max="9" width="12.425781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28.8554687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22.5" x14ac:dyDescent="0.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5" ht="22.5" x14ac:dyDescent="0.5">
      <c r="A6" s="10" t="s">
        <v>3</v>
      </c>
      <c r="C6" s="11" t="s">
        <v>208</v>
      </c>
      <c r="D6" s="11" t="s">
        <v>4</v>
      </c>
      <c r="E6" s="11" t="s">
        <v>4</v>
      </c>
      <c r="F6" s="11" t="s">
        <v>4</v>
      </c>
      <c r="G6" s="11" t="s">
        <v>4</v>
      </c>
      <c r="I6" s="11" t="s">
        <v>5</v>
      </c>
      <c r="J6" s="11" t="s">
        <v>5</v>
      </c>
      <c r="K6" s="11" t="s">
        <v>5</v>
      </c>
      <c r="L6" s="11" t="s">
        <v>5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  <c r="T6" s="11" t="s">
        <v>6</v>
      </c>
      <c r="U6" s="11" t="s">
        <v>6</v>
      </c>
      <c r="V6" s="11" t="s">
        <v>6</v>
      </c>
      <c r="W6" s="11" t="s">
        <v>6</v>
      </c>
      <c r="X6" s="11" t="s">
        <v>6</v>
      </c>
      <c r="Y6" s="11" t="s">
        <v>6</v>
      </c>
    </row>
    <row r="7" spans="1:25" ht="22.5" x14ac:dyDescent="0.5">
      <c r="A7" s="10" t="s">
        <v>3</v>
      </c>
      <c r="C7" s="12" t="s">
        <v>7</v>
      </c>
      <c r="E7" s="12" t="s">
        <v>8</v>
      </c>
      <c r="G7" s="12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5" ht="22.5" x14ac:dyDescent="0.5">
      <c r="A8" s="11" t="s">
        <v>3</v>
      </c>
      <c r="C8" s="11" t="s">
        <v>7</v>
      </c>
      <c r="E8" s="11" t="s">
        <v>8</v>
      </c>
      <c r="G8" s="11" t="s">
        <v>9</v>
      </c>
      <c r="I8" s="13" t="s">
        <v>7</v>
      </c>
      <c r="K8" s="14" t="s">
        <v>8</v>
      </c>
      <c r="M8" s="14" t="s">
        <v>7</v>
      </c>
      <c r="O8" s="14" t="s">
        <v>14</v>
      </c>
      <c r="Q8" s="11" t="s">
        <v>7</v>
      </c>
      <c r="S8" s="11" t="s">
        <v>12</v>
      </c>
      <c r="U8" s="11" t="s">
        <v>8</v>
      </c>
      <c r="W8" s="11" t="s">
        <v>9</v>
      </c>
      <c r="Y8" s="11" t="s">
        <v>13</v>
      </c>
    </row>
    <row r="9" spans="1:25" x14ac:dyDescent="0.5">
      <c r="A9" s="1" t="s">
        <v>15</v>
      </c>
      <c r="C9" s="3">
        <v>144236996</v>
      </c>
      <c r="E9" s="3">
        <v>602397292561</v>
      </c>
      <c r="G9" s="3">
        <v>462826720800.62598</v>
      </c>
      <c r="I9" s="3">
        <v>0</v>
      </c>
      <c r="K9" s="3">
        <v>0</v>
      </c>
      <c r="M9" s="3">
        <v>0</v>
      </c>
      <c r="O9" s="3">
        <v>0</v>
      </c>
      <c r="Q9" s="3">
        <v>144236996</v>
      </c>
      <c r="S9" s="3">
        <v>3703</v>
      </c>
      <c r="U9" s="3">
        <v>602397292561</v>
      </c>
      <c r="W9" s="3">
        <v>530931644090.68103</v>
      </c>
      <c r="Y9" s="5">
        <v>2.9541650597992603E-2</v>
      </c>
    </row>
    <row r="10" spans="1:25" x14ac:dyDescent="0.5">
      <c r="A10" s="1" t="s">
        <v>16</v>
      </c>
      <c r="C10" s="3">
        <v>15829799</v>
      </c>
      <c r="E10" s="3">
        <v>720984837685</v>
      </c>
      <c r="G10" s="3">
        <v>340046568749.479</v>
      </c>
      <c r="I10" s="3">
        <v>0</v>
      </c>
      <c r="K10" s="3">
        <v>0</v>
      </c>
      <c r="M10" s="3">
        <v>0</v>
      </c>
      <c r="O10" s="3">
        <v>0</v>
      </c>
      <c r="Q10" s="3">
        <v>15829799</v>
      </c>
      <c r="S10" s="3">
        <v>24120</v>
      </c>
      <c r="U10" s="3">
        <v>720984837685</v>
      </c>
      <c r="W10" s="3">
        <v>379542954106.31403</v>
      </c>
      <c r="Y10" s="5">
        <v>2.1118208835229361E-2</v>
      </c>
    </row>
    <row r="11" spans="1:25" x14ac:dyDescent="0.5">
      <c r="A11" s="1" t="s">
        <v>17</v>
      </c>
      <c r="C11" s="3">
        <v>75671122</v>
      </c>
      <c r="E11" s="3">
        <v>626764798644</v>
      </c>
      <c r="G11" s="3">
        <v>489687921144.89099</v>
      </c>
      <c r="I11" s="3">
        <v>0</v>
      </c>
      <c r="K11" s="3">
        <v>0</v>
      </c>
      <c r="M11" s="3">
        <v>0</v>
      </c>
      <c r="O11" s="3">
        <v>0</v>
      </c>
      <c r="Q11" s="3">
        <v>75671122</v>
      </c>
      <c r="S11" s="3">
        <v>7550</v>
      </c>
      <c r="U11" s="3">
        <v>626764798644</v>
      </c>
      <c r="W11" s="3">
        <v>567917635121.95496</v>
      </c>
      <c r="Y11" s="5">
        <v>3.159959390618948E-2</v>
      </c>
    </row>
    <row r="12" spans="1:25" x14ac:dyDescent="0.5">
      <c r="A12" s="1" t="s">
        <v>18</v>
      </c>
      <c r="C12" s="3">
        <v>27825120</v>
      </c>
      <c r="E12" s="3">
        <v>1114433851063</v>
      </c>
      <c r="G12" s="3">
        <v>943467609882.95996</v>
      </c>
      <c r="I12" s="3">
        <v>0</v>
      </c>
      <c r="K12" s="3">
        <v>0</v>
      </c>
      <c r="M12" s="3">
        <v>0</v>
      </c>
      <c r="O12" s="3">
        <v>0</v>
      </c>
      <c r="Q12" s="3">
        <v>27825120</v>
      </c>
      <c r="S12" s="3">
        <v>37900</v>
      </c>
      <c r="U12" s="3">
        <v>1114433851063</v>
      </c>
      <c r="W12" s="3">
        <v>1048297344314.4</v>
      </c>
      <c r="Y12" s="5">
        <v>5.8328476392810871E-2</v>
      </c>
    </row>
    <row r="13" spans="1:25" x14ac:dyDescent="0.5">
      <c r="A13" s="1" t="s">
        <v>19</v>
      </c>
      <c r="C13" s="3">
        <v>3921979</v>
      </c>
      <c r="E13" s="3">
        <v>289052062493</v>
      </c>
      <c r="G13" s="3">
        <v>502535111696.05499</v>
      </c>
      <c r="I13" s="3">
        <v>0</v>
      </c>
      <c r="K13" s="3">
        <v>0</v>
      </c>
      <c r="M13" s="3">
        <v>0</v>
      </c>
      <c r="O13" s="3">
        <v>0</v>
      </c>
      <c r="Q13" s="3">
        <v>3921979</v>
      </c>
      <c r="S13" s="3">
        <v>157480</v>
      </c>
      <c r="U13" s="3">
        <v>289052062493</v>
      </c>
      <c r="W13" s="3">
        <v>613958335065.12598</v>
      </c>
      <c r="Y13" s="5">
        <v>3.4161351688281431E-2</v>
      </c>
    </row>
    <row r="14" spans="1:25" x14ac:dyDescent="0.5">
      <c r="A14" s="1" t="s">
        <v>20</v>
      </c>
      <c r="C14" s="3">
        <v>2741383</v>
      </c>
      <c r="E14" s="3">
        <v>38559115297</v>
      </c>
      <c r="G14" s="3">
        <v>118649624915.871</v>
      </c>
      <c r="I14" s="3">
        <v>0</v>
      </c>
      <c r="K14" s="3">
        <v>0</v>
      </c>
      <c r="M14" s="3">
        <v>0</v>
      </c>
      <c r="O14" s="3">
        <v>0</v>
      </c>
      <c r="Q14" s="3">
        <v>2741383</v>
      </c>
      <c r="S14" s="3">
        <v>42330</v>
      </c>
      <c r="U14" s="3">
        <v>38559115297</v>
      </c>
      <c r="W14" s="3">
        <v>115352288072.78</v>
      </c>
      <c r="Y14" s="5">
        <v>6.4183346912037413E-3</v>
      </c>
    </row>
    <row r="15" spans="1:25" x14ac:dyDescent="0.5">
      <c r="A15" s="1" t="s">
        <v>21</v>
      </c>
      <c r="C15" s="3">
        <v>1889027</v>
      </c>
      <c r="E15" s="3">
        <v>378844400796</v>
      </c>
      <c r="G15" s="3">
        <v>276128620898.91699</v>
      </c>
      <c r="I15" s="3">
        <v>0</v>
      </c>
      <c r="K15" s="3">
        <v>0</v>
      </c>
      <c r="M15" s="3">
        <v>0</v>
      </c>
      <c r="O15" s="3">
        <v>0</v>
      </c>
      <c r="Q15" s="3">
        <v>1889027</v>
      </c>
      <c r="S15" s="3">
        <v>183100</v>
      </c>
      <c r="U15" s="3">
        <v>378844400796</v>
      </c>
      <c r="W15" s="3">
        <v>343822852679.98499</v>
      </c>
      <c r="Y15" s="5">
        <v>1.913070108841056E-2</v>
      </c>
    </row>
    <row r="16" spans="1:25" x14ac:dyDescent="0.5">
      <c r="A16" s="1" t="s">
        <v>22</v>
      </c>
      <c r="C16" s="3">
        <v>3759913</v>
      </c>
      <c r="E16" s="3">
        <v>236746112846</v>
      </c>
      <c r="G16" s="3">
        <v>206611295095.69199</v>
      </c>
      <c r="I16" s="3">
        <v>0</v>
      </c>
      <c r="K16" s="3">
        <v>0</v>
      </c>
      <c r="M16" s="3">
        <v>0</v>
      </c>
      <c r="O16" s="3">
        <v>0</v>
      </c>
      <c r="Q16" s="3">
        <v>3759913</v>
      </c>
      <c r="S16" s="3">
        <v>62730</v>
      </c>
      <c r="U16" s="3">
        <v>236746112846</v>
      </c>
      <c r="W16" s="3">
        <v>234455979402.185</v>
      </c>
      <c r="Y16" s="5">
        <v>1.3045401797385671E-2</v>
      </c>
    </row>
    <row r="17" spans="1:25" x14ac:dyDescent="0.5">
      <c r="A17" s="1" t="s">
        <v>23</v>
      </c>
      <c r="C17" s="3">
        <v>38802025</v>
      </c>
      <c r="E17" s="3">
        <v>212941413761</v>
      </c>
      <c r="G17" s="3">
        <v>175691601692.944</v>
      </c>
      <c r="I17" s="3">
        <v>0</v>
      </c>
      <c r="K17" s="3">
        <v>0</v>
      </c>
      <c r="M17" s="3">
        <v>-23854370</v>
      </c>
      <c r="O17" s="3">
        <v>100843833767</v>
      </c>
      <c r="Q17" s="3">
        <v>14947655</v>
      </c>
      <c r="S17" s="3">
        <v>4018</v>
      </c>
      <c r="U17" s="3">
        <v>82031151421</v>
      </c>
      <c r="W17" s="3">
        <v>59702322707.149498</v>
      </c>
      <c r="Y17" s="5">
        <v>3.3219062697306028E-3</v>
      </c>
    </row>
    <row r="18" spans="1:25" x14ac:dyDescent="0.5">
      <c r="A18" s="1" t="s">
        <v>24</v>
      </c>
      <c r="C18" s="3">
        <v>32418809</v>
      </c>
      <c r="E18" s="3">
        <v>457213939297</v>
      </c>
      <c r="G18" s="3">
        <v>609714351275.63403</v>
      </c>
      <c r="I18" s="3">
        <v>0</v>
      </c>
      <c r="K18" s="3">
        <v>0</v>
      </c>
      <c r="M18" s="3">
        <v>0</v>
      </c>
      <c r="O18" s="3">
        <v>0</v>
      </c>
      <c r="Q18" s="3">
        <v>32418809</v>
      </c>
      <c r="S18" s="3">
        <v>20400</v>
      </c>
      <c r="U18" s="3">
        <v>457213939297</v>
      </c>
      <c r="W18" s="3">
        <v>657408708563.57996</v>
      </c>
      <c r="Y18" s="5">
        <v>3.657898071177277E-2</v>
      </c>
    </row>
    <row r="19" spans="1:25" x14ac:dyDescent="0.5">
      <c r="A19" s="1" t="s">
        <v>25</v>
      </c>
      <c r="C19" s="3">
        <v>61930327</v>
      </c>
      <c r="E19" s="3">
        <v>636328586196</v>
      </c>
      <c r="G19" s="3">
        <v>672870928189.04602</v>
      </c>
      <c r="I19" s="3">
        <v>0</v>
      </c>
      <c r="K19" s="3">
        <v>0</v>
      </c>
      <c r="M19" s="3">
        <v>0</v>
      </c>
      <c r="O19" s="3">
        <v>0</v>
      </c>
      <c r="Q19" s="3">
        <v>61930327</v>
      </c>
      <c r="S19" s="3">
        <v>11980</v>
      </c>
      <c r="U19" s="3">
        <v>636328586196</v>
      </c>
      <c r="W19" s="3">
        <v>737510861821.11304</v>
      </c>
      <c r="Y19" s="5">
        <v>4.1035957141824723E-2</v>
      </c>
    </row>
    <row r="20" spans="1:25" x14ac:dyDescent="0.5">
      <c r="A20" s="1" t="s">
        <v>26</v>
      </c>
      <c r="C20" s="3">
        <v>3097936</v>
      </c>
      <c r="E20" s="3">
        <v>25108771280</v>
      </c>
      <c r="G20" s="3">
        <v>19031330275.344002</v>
      </c>
      <c r="I20" s="3">
        <v>0</v>
      </c>
      <c r="K20" s="3">
        <v>0</v>
      </c>
      <c r="M20" s="3">
        <v>0</v>
      </c>
      <c r="O20" s="3">
        <v>0</v>
      </c>
      <c r="Q20" s="3">
        <v>3097936</v>
      </c>
      <c r="S20" s="3">
        <v>5670</v>
      </c>
      <c r="U20" s="3">
        <v>25108771280</v>
      </c>
      <c r="W20" s="3">
        <v>17460783602.136002</v>
      </c>
      <c r="Y20" s="5">
        <v>9.7153818967580759E-4</v>
      </c>
    </row>
    <row r="21" spans="1:25" x14ac:dyDescent="0.5">
      <c r="A21" s="1" t="s">
        <v>27</v>
      </c>
      <c r="C21" s="3">
        <v>3226054</v>
      </c>
      <c r="E21" s="3">
        <v>61265991514</v>
      </c>
      <c r="G21" s="3">
        <v>35628203253.357002</v>
      </c>
      <c r="I21" s="3">
        <v>0</v>
      </c>
      <c r="K21" s="3">
        <v>0</v>
      </c>
      <c r="M21" s="3">
        <v>0</v>
      </c>
      <c r="O21" s="3">
        <v>0</v>
      </c>
      <c r="Q21" s="3">
        <v>3226054</v>
      </c>
      <c r="S21" s="3">
        <v>11680</v>
      </c>
      <c r="U21" s="3">
        <v>61265991514</v>
      </c>
      <c r="W21" s="3">
        <v>37456112871.216003</v>
      </c>
      <c r="Y21" s="5">
        <v>2.0841014309771451E-3</v>
      </c>
    </row>
    <row r="22" spans="1:25" x14ac:dyDescent="0.5">
      <c r="A22" s="1" t="s">
        <v>28</v>
      </c>
      <c r="C22" s="3">
        <v>1315999</v>
      </c>
      <c r="E22" s="3">
        <v>9393600862</v>
      </c>
      <c r="G22" s="3">
        <v>6854804543.1780005</v>
      </c>
      <c r="I22" s="3">
        <v>0</v>
      </c>
      <c r="K22" s="3">
        <v>0</v>
      </c>
      <c r="M22" s="3">
        <v>0</v>
      </c>
      <c r="O22" s="3">
        <v>0</v>
      </c>
      <c r="Q22" s="3">
        <v>1315999</v>
      </c>
      <c r="S22" s="3">
        <v>6420</v>
      </c>
      <c r="U22" s="3">
        <v>9393600862</v>
      </c>
      <c r="W22" s="3">
        <v>8398443734.1990004</v>
      </c>
      <c r="Y22" s="5">
        <v>4.6729912056293248E-4</v>
      </c>
    </row>
    <row r="23" spans="1:25" x14ac:dyDescent="0.5">
      <c r="A23" s="1" t="s">
        <v>29</v>
      </c>
      <c r="C23" s="3">
        <v>19294410</v>
      </c>
      <c r="E23" s="3">
        <v>415534958508</v>
      </c>
      <c r="G23" s="3">
        <v>512862724885.77002</v>
      </c>
      <c r="I23" s="3">
        <v>0</v>
      </c>
      <c r="K23" s="3">
        <v>0</v>
      </c>
      <c r="M23" s="3">
        <v>0</v>
      </c>
      <c r="O23" s="3">
        <v>0</v>
      </c>
      <c r="Q23" s="3">
        <v>19294410</v>
      </c>
      <c r="S23" s="3">
        <v>28020</v>
      </c>
      <c r="U23" s="3">
        <v>415534958508</v>
      </c>
      <c r="W23" s="3">
        <v>537412623459.21002</v>
      </c>
      <c r="Y23" s="5">
        <v>2.9902259784069258E-2</v>
      </c>
    </row>
    <row r="24" spans="1:25" x14ac:dyDescent="0.5">
      <c r="A24" s="1" t="s">
        <v>30</v>
      </c>
      <c r="C24" s="3">
        <v>2761729</v>
      </c>
      <c r="E24" s="3">
        <v>33287630729</v>
      </c>
      <c r="G24" s="3">
        <v>65475326591.932503</v>
      </c>
      <c r="I24" s="3">
        <v>0</v>
      </c>
      <c r="K24" s="3">
        <v>0</v>
      </c>
      <c r="M24" s="3">
        <v>0</v>
      </c>
      <c r="O24" s="3">
        <v>0</v>
      </c>
      <c r="Q24" s="3">
        <v>2761729</v>
      </c>
      <c r="S24" s="3">
        <v>23050</v>
      </c>
      <c r="U24" s="3">
        <v>33287630729</v>
      </c>
      <c r="W24" s="3">
        <v>63279089221.972504</v>
      </c>
      <c r="Y24" s="5">
        <v>3.5209216944609737E-3</v>
      </c>
    </row>
    <row r="25" spans="1:25" x14ac:dyDescent="0.5">
      <c r="A25" s="1" t="s">
        <v>31</v>
      </c>
      <c r="C25" s="3">
        <v>4301406</v>
      </c>
      <c r="E25" s="3">
        <v>85994473671</v>
      </c>
      <c r="G25" s="3">
        <v>64479254525.244003</v>
      </c>
      <c r="I25" s="3">
        <v>0</v>
      </c>
      <c r="K25" s="3">
        <v>0</v>
      </c>
      <c r="M25" s="3">
        <v>0</v>
      </c>
      <c r="O25" s="3">
        <v>0</v>
      </c>
      <c r="Q25" s="3">
        <v>4301406</v>
      </c>
      <c r="S25" s="3">
        <v>16260</v>
      </c>
      <c r="U25" s="3">
        <v>85994473671</v>
      </c>
      <c r="W25" s="3">
        <v>69524713433.718002</v>
      </c>
      <c r="Y25" s="5">
        <v>3.8684354474710233E-3</v>
      </c>
    </row>
    <row r="26" spans="1:25" x14ac:dyDescent="0.5">
      <c r="A26" s="1" t="s">
        <v>32</v>
      </c>
      <c r="C26" s="3">
        <v>7825000</v>
      </c>
      <c r="E26" s="3">
        <v>59021827352</v>
      </c>
      <c r="G26" s="3">
        <v>30483711258.75</v>
      </c>
      <c r="I26" s="3">
        <v>0</v>
      </c>
      <c r="K26" s="3">
        <v>0</v>
      </c>
      <c r="M26" s="3">
        <v>0</v>
      </c>
      <c r="O26" s="3">
        <v>0</v>
      </c>
      <c r="Q26" s="3">
        <v>7825000</v>
      </c>
      <c r="S26" s="3">
        <v>3471</v>
      </c>
      <c r="U26" s="3">
        <v>59021827352</v>
      </c>
      <c r="W26" s="3">
        <v>26998969578.75</v>
      </c>
      <c r="Y26" s="5">
        <v>1.5022538865003836E-3</v>
      </c>
    </row>
    <row r="27" spans="1:25" x14ac:dyDescent="0.5">
      <c r="A27" s="1" t="s">
        <v>33</v>
      </c>
      <c r="C27" s="3">
        <v>26942032</v>
      </c>
      <c r="E27" s="3">
        <v>219284659646</v>
      </c>
      <c r="G27" s="3">
        <v>192024981941.832</v>
      </c>
      <c r="I27" s="3">
        <v>0</v>
      </c>
      <c r="K27" s="3">
        <v>0</v>
      </c>
      <c r="M27" s="3">
        <v>0</v>
      </c>
      <c r="O27" s="3">
        <v>0</v>
      </c>
      <c r="Q27" s="3">
        <v>26942032</v>
      </c>
      <c r="S27" s="3">
        <v>8050</v>
      </c>
      <c r="U27" s="3">
        <v>219284659646</v>
      </c>
      <c r="W27" s="3">
        <v>215592901622.28</v>
      </c>
      <c r="Y27" s="5">
        <v>1.1995838338174081E-2</v>
      </c>
    </row>
    <row r="28" spans="1:25" x14ac:dyDescent="0.5">
      <c r="A28" s="1" t="s">
        <v>34</v>
      </c>
      <c r="C28" s="3">
        <v>3898275</v>
      </c>
      <c r="E28" s="3">
        <v>16032414617</v>
      </c>
      <c r="G28" s="3">
        <v>68472668260.462502</v>
      </c>
      <c r="I28" s="3">
        <v>0</v>
      </c>
      <c r="K28" s="3">
        <v>0</v>
      </c>
      <c r="M28" s="3">
        <v>0</v>
      </c>
      <c r="O28" s="3">
        <v>0</v>
      </c>
      <c r="Q28" s="3">
        <v>3898275</v>
      </c>
      <c r="S28" s="3">
        <v>17130</v>
      </c>
      <c r="U28" s="3">
        <v>16032414617</v>
      </c>
      <c r="W28" s="3">
        <v>66380124918.037498</v>
      </c>
      <c r="Y28" s="5">
        <v>3.6934669063440465E-3</v>
      </c>
    </row>
    <row r="29" spans="1:25" x14ac:dyDescent="0.5">
      <c r="A29" s="1" t="s">
        <v>35</v>
      </c>
      <c r="C29" s="3">
        <v>10000000</v>
      </c>
      <c r="E29" s="3">
        <v>76208915637</v>
      </c>
      <c r="G29" s="3">
        <v>56859660000</v>
      </c>
      <c r="I29" s="3">
        <v>0</v>
      </c>
      <c r="K29" s="3">
        <v>0</v>
      </c>
      <c r="M29" s="3">
        <v>0</v>
      </c>
      <c r="O29" s="3">
        <v>0</v>
      </c>
      <c r="Q29" s="3">
        <v>10000000</v>
      </c>
      <c r="S29" s="3">
        <v>5720</v>
      </c>
      <c r="U29" s="3">
        <v>76208915637</v>
      </c>
      <c r="W29" s="3">
        <v>56859660000</v>
      </c>
      <c r="Y29" s="5">
        <v>3.1637372297096782E-3</v>
      </c>
    </row>
    <row r="30" spans="1:25" x14ac:dyDescent="0.5">
      <c r="A30" s="1" t="s">
        <v>36</v>
      </c>
      <c r="C30" s="3">
        <v>3583604</v>
      </c>
      <c r="E30" s="3">
        <v>14606892577</v>
      </c>
      <c r="G30" s="3">
        <v>28640743711.848</v>
      </c>
      <c r="I30" s="3">
        <v>0</v>
      </c>
      <c r="K30" s="3">
        <v>0</v>
      </c>
      <c r="M30" s="3">
        <v>0</v>
      </c>
      <c r="O30" s="3">
        <v>0</v>
      </c>
      <c r="Q30" s="3">
        <v>3583604</v>
      </c>
      <c r="S30" s="3">
        <v>8610</v>
      </c>
      <c r="U30" s="3">
        <v>14606892577</v>
      </c>
      <c r="W30" s="3">
        <v>30671244198.882</v>
      </c>
      <c r="Y30" s="5">
        <v>1.7065834926469833E-3</v>
      </c>
    </row>
    <row r="31" spans="1:25" x14ac:dyDescent="0.5">
      <c r="A31" s="1" t="s">
        <v>37</v>
      </c>
      <c r="C31" s="3">
        <v>5673364</v>
      </c>
      <c r="E31" s="3">
        <v>58342879828</v>
      </c>
      <c r="G31" s="3">
        <v>36206280048.564003</v>
      </c>
      <c r="I31" s="3">
        <v>0</v>
      </c>
      <c r="K31" s="3">
        <v>0</v>
      </c>
      <c r="M31" s="3">
        <v>-1736642</v>
      </c>
      <c r="O31" s="3">
        <v>10657329838</v>
      </c>
      <c r="Q31" s="3">
        <v>3936722</v>
      </c>
      <c r="S31" s="3">
        <v>6600</v>
      </c>
      <c r="U31" s="3">
        <v>40483864345</v>
      </c>
      <c r="W31" s="3">
        <v>25827770127.060001</v>
      </c>
      <c r="Y31" s="5">
        <v>1.4370869947404397E-3</v>
      </c>
    </row>
    <row r="32" spans="1:25" x14ac:dyDescent="0.5">
      <c r="A32" s="1" t="s">
        <v>38</v>
      </c>
      <c r="C32" s="3">
        <v>54555603</v>
      </c>
      <c r="E32" s="3">
        <v>312781242026</v>
      </c>
      <c r="G32" s="3">
        <v>254289145693.32101</v>
      </c>
      <c r="I32" s="3">
        <v>0</v>
      </c>
      <c r="K32" s="3">
        <v>0</v>
      </c>
      <c r="M32" s="3">
        <v>0</v>
      </c>
      <c r="O32" s="3">
        <v>0</v>
      </c>
      <c r="Q32" s="3">
        <v>54555603</v>
      </c>
      <c r="S32" s="3">
        <v>4926</v>
      </c>
      <c r="U32" s="3">
        <v>312781242026</v>
      </c>
      <c r="W32" s="3">
        <v>267141892020.75101</v>
      </c>
      <c r="Y32" s="5">
        <v>1.4864083770482144E-2</v>
      </c>
    </row>
    <row r="33" spans="1:25" x14ac:dyDescent="0.5">
      <c r="A33" s="1" t="s">
        <v>39</v>
      </c>
      <c r="C33" s="3">
        <v>124663271</v>
      </c>
      <c r="E33" s="3">
        <v>997807079964</v>
      </c>
      <c r="G33" s="3">
        <v>840187936364.58899</v>
      </c>
      <c r="I33" s="3">
        <v>0</v>
      </c>
      <c r="K33" s="3">
        <v>0</v>
      </c>
      <c r="M33" s="3">
        <v>0</v>
      </c>
      <c r="O33" s="3">
        <v>0</v>
      </c>
      <c r="Q33" s="3">
        <v>124663271</v>
      </c>
      <c r="S33" s="3">
        <v>7130</v>
      </c>
      <c r="U33" s="3">
        <v>997807079964</v>
      </c>
      <c r="W33" s="3">
        <v>883560469952.73096</v>
      </c>
      <c r="Y33" s="5">
        <v>4.9162326216675128E-2</v>
      </c>
    </row>
    <row r="34" spans="1:25" x14ac:dyDescent="0.5">
      <c r="A34" s="1" t="s">
        <v>40</v>
      </c>
      <c r="C34" s="3">
        <v>38729730</v>
      </c>
      <c r="E34" s="3">
        <v>221551469613</v>
      </c>
      <c r="G34" s="3">
        <v>151918190868.24899</v>
      </c>
      <c r="I34" s="3">
        <v>0</v>
      </c>
      <c r="K34" s="3">
        <v>0</v>
      </c>
      <c r="M34" s="3">
        <v>0</v>
      </c>
      <c r="O34" s="3">
        <v>0</v>
      </c>
      <c r="Q34" s="3">
        <v>38729730</v>
      </c>
      <c r="S34" s="3">
        <v>3890</v>
      </c>
      <c r="U34" s="3">
        <v>221551469613</v>
      </c>
      <c r="W34" s="3">
        <v>149762230734.285</v>
      </c>
      <c r="Y34" s="5">
        <v>8.3329436893999805E-3</v>
      </c>
    </row>
    <row r="35" spans="1:25" x14ac:dyDescent="0.5">
      <c r="A35" s="1" t="s">
        <v>41</v>
      </c>
      <c r="C35" s="3">
        <v>31790022</v>
      </c>
      <c r="E35" s="3">
        <v>105941367488</v>
      </c>
      <c r="G35" s="3">
        <v>340341384645.20697</v>
      </c>
      <c r="I35" s="3">
        <v>0</v>
      </c>
      <c r="K35" s="3">
        <v>0</v>
      </c>
      <c r="M35" s="3">
        <v>0</v>
      </c>
      <c r="O35" s="3">
        <v>0</v>
      </c>
      <c r="Q35" s="3">
        <v>31790022</v>
      </c>
      <c r="S35" s="3">
        <v>11680</v>
      </c>
      <c r="U35" s="3">
        <v>105941367488</v>
      </c>
      <c r="W35" s="3">
        <v>369098177591.08801</v>
      </c>
      <c r="Y35" s="5">
        <v>2.0537049392538042E-2</v>
      </c>
    </row>
    <row r="36" spans="1:25" x14ac:dyDescent="0.5">
      <c r="A36" s="1" t="s">
        <v>42</v>
      </c>
      <c r="C36" s="3">
        <v>44507942</v>
      </c>
      <c r="E36" s="3">
        <v>538419997800</v>
      </c>
      <c r="G36" s="3">
        <v>569408951119.43701</v>
      </c>
      <c r="I36" s="3">
        <v>0</v>
      </c>
      <c r="K36" s="3">
        <v>0</v>
      </c>
      <c r="M36" s="3">
        <v>0</v>
      </c>
      <c r="O36" s="3">
        <v>0</v>
      </c>
      <c r="Q36" s="3">
        <v>44507942</v>
      </c>
      <c r="S36" s="3">
        <v>12630</v>
      </c>
      <c r="U36" s="3">
        <v>538419997800</v>
      </c>
      <c r="W36" s="3">
        <v>558790602380.61304</v>
      </c>
      <c r="Y36" s="5">
        <v>3.1091755250795432E-2</v>
      </c>
    </row>
    <row r="37" spans="1:25" x14ac:dyDescent="0.5">
      <c r="A37" s="1" t="s">
        <v>43</v>
      </c>
      <c r="C37" s="3">
        <v>5156472</v>
      </c>
      <c r="E37" s="3">
        <v>135455130039</v>
      </c>
      <c r="G37" s="3">
        <v>108461737382.256</v>
      </c>
      <c r="I37" s="3">
        <v>0</v>
      </c>
      <c r="K37" s="3">
        <v>0</v>
      </c>
      <c r="M37" s="3">
        <v>0</v>
      </c>
      <c r="O37" s="3">
        <v>0</v>
      </c>
      <c r="Q37" s="3">
        <v>5156472</v>
      </c>
      <c r="S37" s="3">
        <v>23420</v>
      </c>
      <c r="U37" s="3">
        <v>135455130039</v>
      </c>
      <c r="W37" s="3">
        <v>120046025023.272</v>
      </c>
      <c r="Y37" s="5">
        <v>6.6794996425371738E-3</v>
      </c>
    </row>
    <row r="38" spans="1:25" x14ac:dyDescent="0.5">
      <c r="A38" s="1" t="s">
        <v>44</v>
      </c>
      <c r="C38" s="3">
        <v>1014534</v>
      </c>
      <c r="E38" s="3">
        <v>61975579671</v>
      </c>
      <c r="G38" s="3">
        <v>44474740751.07</v>
      </c>
      <c r="I38" s="3">
        <v>0</v>
      </c>
      <c r="K38" s="3">
        <v>0</v>
      </c>
      <c r="M38" s="3">
        <v>0</v>
      </c>
      <c r="O38" s="3">
        <v>0</v>
      </c>
      <c r="Q38" s="3">
        <v>1014534</v>
      </c>
      <c r="S38" s="3">
        <v>50050</v>
      </c>
      <c r="U38" s="3">
        <v>61975579671</v>
      </c>
      <c r="W38" s="3">
        <v>50475301011.135002</v>
      </c>
      <c r="Y38" s="5">
        <v>2.8085041132804938E-3</v>
      </c>
    </row>
    <row r="39" spans="1:25" x14ac:dyDescent="0.5">
      <c r="A39" s="1" t="s">
        <v>45</v>
      </c>
      <c r="C39" s="3">
        <v>19324849</v>
      </c>
      <c r="E39" s="3">
        <v>64866937725</v>
      </c>
      <c r="G39" s="3">
        <v>32138106066.356899</v>
      </c>
      <c r="I39" s="3">
        <v>0</v>
      </c>
      <c r="K39" s="3">
        <v>0</v>
      </c>
      <c r="M39" s="3">
        <v>0</v>
      </c>
      <c r="O39" s="3">
        <v>0</v>
      </c>
      <c r="Q39" s="3">
        <v>19324849</v>
      </c>
      <c r="S39" s="3">
        <v>1745</v>
      </c>
      <c r="U39" s="3">
        <v>64866937725</v>
      </c>
      <c r="W39" s="3">
        <v>33521216429.0453</v>
      </c>
      <c r="Y39" s="5">
        <v>1.8651592429804597E-3</v>
      </c>
    </row>
    <row r="40" spans="1:25" x14ac:dyDescent="0.5">
      <c r="A40" s="1" t="s">
        <v>46</v>
      </c>
      <c r="C40" s="3">
        <v>13771083</v>
      </c>
      <c r="E40" s="3">
        <v>145211430076</v>
      </c>
      <c r="G40" s="3">
        <v>101984130668.31799</v>
      </c>
      <c r="I40" s="3">
        <v>0</v>
      </c>
      <c r="K40" s="3">
        <v>0</v>
      </c>
      <c r="M40" s="3">
        <v>0</v>
      </c>
      <c r="O40" s="3">
        <v>0</v>
      </c>
      <c r="Q40" s="3">
        <v>13771083</v>
      </c>
      <c r="S40" s="3">
        <v>6960</v>
      </c>
      <c r="U40" s="3">
        <v>145211430076</v>
      </c>
      <c r="W40" s="3">
        <v>95276449590.804001</v>
      </c>
      <c r="Y40" s="5">
        <v>5.3012918242033814E-3</v>
      </c>
    </row>
    <row r="41" spans="1:25" x14ac:dyDescent="0.5">
      <c r="A41" s="1" t="s">
        <v>47</v>
      </c>
      <c r="C41" s="3">
        <v>554212</v>
      </c>
      <c r="E41" s="3">
        <v>23205258193</v>
      </c>
      <c r="G41" s="3">
        <v>18064484441.694</v>
      </c>
      <c r="I41" s="3">
        <v>0</v>
      </c>
      <c r="K41" s="3">
        <v>0</v>
      </c>
      <c r="M41" s="3">
        <v>0</v>
      </c>
      <c r="O41" s="3">
        <v>0</v>
      </c>
      <c r="Q41" s="3">
        <v>554212</v>
      </c>
      <c r="S41" s="3">
        <v>36230</v>
      </c>
      <c r="U41" s="3">
        <v>23205258193</v>
      </c>
      <c r="W41" s="3">
        <v>19959630110.478001</v>
      </c>
      <c r="Y41" s="5">
        <v>1.1105768988374806E-3</v>
      </c>
    </row>
    <row r="42" spans="1:25" x14ac:dyDescent="0.5">
      <c r="A42" s="1" t="s">
        <v>48</v>
      </c>
      <c r="C42" s="3">
        <v>585000</v>
      </c>
      <c r="E42" s="3">
        <v>13743722207</v>
      </c>
      <c r="G42" s="3">
        <v>12770162730</v>
      </c>
      <c r="I42" s="3">
        <v>0</v>
      </c>
      <c r="K42" s="3">
        <v>0</v>
      </c>
      <c r="M42" s="3">
        <v>0</v>
      </c>
      <c r="O42" s="3">
        <v>0</v>
      </c>
      <c r="Q42" s="3">
        <v>585000</v>
      </c>
      <c r="S42" s="3">
        <v>23620</v>
      </c>
      <c r="U42" s="3">
        <v>13743722207</v>
      </c>
      <c r="W42" s="3">
        <v>13735484685</v>
      </c>
      <c r="Y42" s="5">
        <v>7.6425825033145833E-4</v>
      </c>
    </row>
    <row r="43" spans="1:25" x14ac:dyDescent="0.5">
      <c r="A43" s="1" t="s">
        <v>49</v>
      </c>
      <c r="C43" s="3">
        <v>8756206</v>
      </c>
      <c r="E43" s="3">
        <v>68041594536</v>
      </c>
      <c r="G43" s="3">
        <v>65977127833.194</v>
      </c>
      <c r="I43" s="3">
        <v>0</v>
      </c>
      <c r="K43" s="3">
        <v>0</v>
      </c>
      <c r="M43" s="3">
        <v>0</v>
      </c>
      <c r="O43" s="3">
        <v>0</v>
      </c>
      <c r="Q43" s="3">
        <v>8756206</v>
      </c>
      <c r="S43" s="3">
        <v>7250</v>
      </c>
      <c r="U43" s="3">
        <v>68041594536</v>
      </c>
      <c r="W43" s="3">
        <v>63104772663.675003</v>
      </c>
      <c r="Y43" s="5">
        <v>3.5112225195935778E-3</v>
      </c>
    </row>
    <row r="44" spans="1:25" x14ac:dyDescent="0.5">
      <c r="A44" s="1" t="s">
        <v>50</v>
      </c>
      <c r="C44" s="3">
        <v>20000000</v>
      </c>
      <c r="E44" s="3">
        <v>221987595152</v>
      </c>
      <c r="G44" s="3">
        <v>219088620000</v>
      </c>
      <c r="I44" s="3">
        <v>14111497</v>
      </c>
      <c r="K44" s="3">
        <v>0</v>
      </c>
      <c r="M44" s="3">
        <v>0</v>
      </c>
      <c r="O44" s="3">
        <v>0</v>
      </c>
      <c r="Q44" s="3">
        <v>34111497</v>
      </c>
      <c r="S44" s="3">
        <v>6643</v>
      </c>
      <c r="U44" s="3">
        <v>221987595152</v>
      </c>
      <c r="W44" s="3">
        <v>225254388657.30301</v>
      </c>
      <c r="Y44" s="5">
        <v>1.2533414648462599E-2</v>
      </c>
    </row>
    <row r="45" spans="1:25" x14ac:dyDescent="0.5">
      <c r="A45" s="1" t="s">
        <v>51</v>
      </c>
      <c r="C45" s="3">
        <v>7691309</v>
      </c>
      <c r="E45" s="3">
        <v>367179685244</v>
      </c>
      <c r="G45" s="3">
        <v>358270272038.547</v>
      </c>
      <c r="I45" s="3">
        <v>0</v>
      </c>
      <c r="K45" s="3">
        <v>0</v>
      </c>
      <c r="M45" s="3">
        <v>0</v>
      </c>
      <c r="O45" s="3">
        <v>0</v>
      </c>
      <c r="Q45" s="3">
        <v>7691309</v>
      </c>
      <c r="S45" s="3">
        <v>52290</v>
      </c>
      <c r="U45" s="3">
        <v>367179685244</v>
      </c>
      <c r="W45" s="3">
        <v>399785585251.72101</v>
      </c>
      <c r="Y45" s="5">
        <v>2.22445322388868E-2</v>
      </c>
    </row>
    <row r="46" spans="1:25" x14ac:dyDescent="0.5">
      <c r="A46" s="1" t="s">
        <v>52</v>
      </c>
      <c r="C46" s="3">
        <v>11165712</v>
      </c>
      <c r="E46" s="3">
        <v>152250204667</v>
      </c>
      <c r="G46" s="3">
        <v>138074993609.18399</v>
      </c>
      <c r="I46" s="3">
        <v>0</v>
      </c>
      <c r="K46" s="3">
        <v>0</v>
      </c>
      <c r="M46" s="3">
        <v>0</v>
      </c>
      <c r="O46" s="3">
        <v>0</v>
      </c>
      <c r="Q46" s="3">
        <v>11165712</v>
      </c>
      <c r="S46" s="3">
        <v>12860</v>
      </c>
      <c r="U46" s="3">
        <v>152250204667</v>
      </c>
      <c r="W46" s="3">
        <v>142736689534.896</v>
      </c>
      <c r="Y46" s="5">
        <v>7.9420344533727826E-3</v>
      </c>
    </row>
    <row r="47" spans="1:25" x14ac:dyDescent="0.5">
      <c r="A47" s="1" t="s">
        <v>53</v>
      </c>
      <c r="C47" s="3">
        <v>2362689</v>
      </c>
      <c r="E47" s="3">
        <v>70830565870</v>
      </c>
      <c r="G47" s="3">
        <v>76964637884.746506</v>
      </c>
      <c r="I47" s="3">
        <v>0</v>
      </c>
      <c r="K47" s="3">
        <v>0</v>
      </c>
      <c r="M47" s="3">
        <v>0</v>
      </c>
      <c r="O47" s="3">
        <v>0</v>
      </c>
      <c r="Q47" s="3">
        <v>2362689</v>
      </c>
      <c r="S47" s="3">
        <v>34840</v>
      </c>
      <c r="U47" s="3">
        <v>70830565870</v>
      </c>
      <c r="W47" s="3">
        <v>81826304055.677994</v>
      </c>
      <c r="Y47" s="5">
        <v>4.5529101741110037E-3</v>
      </c>
    </row>
    <row r="48" spans="1:25" x14ac:dyDescent="0.5">
      <c r="A48" s="1" t="s">
        <v>54</v>
      </c>
      <c r="C48" s="3">
        <v>250000</v>
      </c>
      <c r="E48" s="3">
        <v>3138602124</v>
      </c>
      <c r="G48" s="3">
        <v>2701330875</v>
      </c>
      <c r="I48" s="3">
        <v>0</v>
      </c>
      <c r="K48" s="3">
        <v>0</v>
      </c>
      <c r="M48" s="3">
        <v>0</v>
      </c>
      <c r="O48" s="3">
        <v>0</v>
      </c>
      <c r="Q48" s="3">
        <v>250000</v>
      </c>
      <c r="S48" s="3">
        <v>11760</v>
      </c>
      <c r="U48" s="3">
        <v>3138602124</v>
      </c>
      <c r="W48" s="3">
        <v>2922507000</v>
      </c>
      <c r="Y48" s="5">
        <v>1.6261166879976316E-4</v>
      </c>
    </row>
    <row r="49" spans="1:25" x14ac:dyDescent="0.5">
      <c r="A49" s="1" t="s">
        <v>55</v>
      </c>
      <c r="C49" s="3">
        <v>2065291</v>
      </c>
      <c r="E49" s="3">
        <v>18804708394</v>
      </c>
      <c r="G49" s="3">
        <v>14740558083.188999</v>
      </c>
      <c r="I49" s="3">
        <v>0</v>
      </c>
      <c r="K49" s="3">
        <v>0</v>
      </c>
      <c r="M49" s="3">
        <v>0</v>
      </c>
      <c r="O49" s="3">
        <v>0</v>
      </c>
      <c r="Q49" s="3">
        <v>2065291</v>
      </c>
      <c r="S49" s="3">
        <v>6670</v>
      </c>
      <c r="U49" s="3">
        <v>18804708394</v>
      </c>
      <c r="W49" s="3">
        <v>13693526798.7285</v>
      </c>
      <c r="Y49" s="5">
        <v>7.6192366502305048E-4</v>
      </c>
    </row>
    <row r="50" spans="1:25" x14ac:dyDescent="0.5">
      <c r="A50" s="1" t="s">
        <v>56</v>
      </c>
      <c r="C50" s="3">
        <v>8990376</v>
      </c>
      <c r="E50" s="3">
        <v>588497614907</v>
      </c>
      <c r="G50" s="3">
        <v>374544777543.948</v>
      </c>
      <c r="I50" s="3">
        <v>0</v>
      </c>
      <c r="K50" s="3">
        <v>0</v>
      </c>
      <c r="M50" s="3">
        <v>0</v>
      </c>
      <c r="O50" s="3">
        <v>0</v>
      </c>
      <c r="Q50" s="3">
        <v>8990376</v>
      </c>
      <c r="S50" s="3">
        <v>42320</v>
      </c>
      <c r="U50" s="3">
        <v>588497614907</v>
      </c>
      <c r="W50" s="3">
        <v>378208899681.69598</v>
      </c>
      <c r="Y50" s="5">
        <v>2.1043980504465105E-2</v>
      </c>
    </row>
    <row r="51" spans="1:25" x14ac:dyDescent="0.5">
      <c r="A51" s="1" t="s">
        <v>57</v>
      </c>
      <c r="C51" s="3">
        <v>78611772</v>
      </c>
      <c r="E51" s="3">
        <v>521993755100</v>
      </c>
      <c r="G51" s="3">
        <v>389938719463.43402</v>
      </c>
      <c r="I51" s="3">
        <v>0</v>
      </c>
      <c r="K51" s="3">
        <v>0</v>
      </c>
      <c r="M51" s="3">
        <v>0</v>
      </c>
      <c r="O51" s="3">
        <v>0</v>
      </c>
      <c r="Q51" s="3">
        <v>78611772</v>
      </c>
      <c r="S51" s="3">
        <v>5380</v>
      </c>
      <c r="U51" s="3">
        <v>521993755100</v>
      </c>
      <c r="W51" s="3">
        <v>420414891926.508</v>
      </c>
      <c r="Y51" s="5">
        <v>2.3392370716115152E-2</v>
      </c>
    </row>
    <row r="52" spans="1:25" x14ac:dyDescent="0.5">
      <c r="A52" s="1" t="s">
        <v>58</v>
      </c>
      <c r="C52" s="3">
        <v>139006557</v>
      </c>
      <c r="E52" s="3">
        <v>1194239956538</v>
      </c>
      <c r="G52" s="3">
        <v>1449502619171.5701</v>
      </c>
      <c r="I52" s="3">
        <v>0</v>
      </c>
      <c r="K52" s="3">
        <v>0</v>
      </c>
      <c r="M52" s="3">
        <v>-5000000</v>
      </c>
      <c r="O52" s="3">
        <v>51665749289</v>
      </c>
      <c r="Q52" s="3">
        <v>134006557</v>
      </c>
      <c r="S52" s="3">
        <v>10940</v>
      </c>
      <c r="U52" s="3">
        <v>1151283711089</v>
      </c>
      <c r="W52" s="3">
        <v>1457308844765.2</v>
      </c>
      <c r="Y52" s="5">
        <v>8.1086349221378834E-2</v>
      </c>
    </row>
    <row r="53" spans="1:25" x14ac:dyDescent="0.5">
      <c r="A53" s="1" t="s">
        <v>59</v>
      </c>
      <c r="C53" s="3">
        <v>10000000</v>
      </c>
      <c r="E53" s="3">
        <v>178712776272</v>
      </c>
      <c r="G53" s="3">
        <v>129127095000</v>
      </c>
      <c r="I53" s="3">
        <v>0</v>
      </c>
      <c r="K53" s="3">
        <v>0</v>
      </c>
      <c r="M53" s="3">
        <v>0</v>
      </c>
      <c r="O53" s="3">
        <v>0</v>
      </c>
      <c r="Q53" s="3">
        <v>10000000</v>
      </c>
      <c r="S53" s="3">
        <v>13890</v>
      </c>
      <c r="U53" s="3">
        <v>178712776272</v>
      </c>
      <c r="W53" s="3">
        <v>138073545000</v>
      </c>
      <c r="Y53" s="5">
        <v>7.6825716994173825E-3</v>
      </c>
    </row>
    <row r="54" spans="1:25" x14ac:dyDescent="0.5">
      <c r="A54" s="1" t="s">
        <v>60</v>
      </c>
      <c r="C54" s="3">
        <v>46851062</v>
      </c>
      <c r="E54" s="3">
        <v>614665227317</v>
      </c>
      <c r="G54" s="3">
        <v>649683559626.34497</v>
      </c>
      <c r="I54" s="3">
        <v>0</v>
      </c>
      <c r="K54" s="3">
        <v>0</v>
      </c>
      <c r="M54" s="3">
        <v>0</v>
      </c>
      <c r="O54" s="3">
        <v>0</v>
      </c>
      <c r="Q54" s="3">
        <v>46851062</v>
      </c>
      <c r="S54" s="3">
        <v>13980</v>
      </c>
      <c r="U54" s="3">
        <v>614665227317</v>
      </c>
      <c r="W54" s="3">
        <v>651080728571.77795</v>
      </c>
      <c r="Y54" s="5">
        <v>3.6226884587931683E-2</v>
      </c>
    </row>
    <row r="55" spans="1:25" x14ac:dyDescent="0.5">
      <c r="A55" s="1" t="s">
        <v>61</v>
      </c>
      <c r="C55" s="3">
        <v>47100791</v>
      </c>
      <c r="E55" s="3">
        <v>1007939408723</v>
      </c>
      <c r="G55" s="3">
        <v>1160681218667.1001</v>
      </c>
      <c r="I55" s="3">
        <v>0</v>
      </c>
      <c r="K55" s="3">
        <v>0</v>
      </c>
      <c r="M55" s="3">
        <v>0</v>
      </c>
      <c r="O55" s="3">
        <v>0</v>
      </c>
      <c r="Q55" s="3">
        <v>47100791</v>
      </c>
      <c r="S55" s="3">
        <v>27090</v>
      </c>
      <c r="U55" s="3">
        <v>1007939408723</v>
      </c>
      <c r="W55" s="3">
        <v>1268368463642.27</v>
      </c>
      <c r="Y55" s="5">
        <v>7.0573487942325291E-2</v>
      </c>
    </row>
    <row r="56" spans="1:25" x14ac:dyDescent="0.5">
      <c r="A56" s="1" t="s">
        <v>62</v>
      </c>
      <c r="C56" s="3">
        <v>30485496</v>
      </c>
      <c r="E56" s="3">
        <v>394777531861</v>
      </c>
      <c r="G56" s="3">
        <v>121761903126.578</v>
      </c>
      <c r="I56" s="3">
        <v>0</v>
      </c>
      <c r="K56" s="3">
        <v>0</v>
      </c>
      <c r="M56" s="3">
        <v>0</v>
      </c>
      <c r="O56" s="3">
        <v>0</v>
      </c>
      <c r="Q56" s="3">
        <v>30485496</v>
      </c>
      <c r="S56" s="3">
        <v>3881</v>
      </c>
      <c r="U56" s="3">
        <v>394777531861</v>
      </c>
      <c r="W56" s="3">
        <v>117610240426.64301</v>
      </c>
      <c r="Y56" s="5">
        <v>6.5439697710622385E-3</v>
      </c>
    </row>
    <row r="57" spans="1:25" x14ac:dyDescent="0.5">
      <c r="A57" s="1" t="s">
        <v>63</v>
      </c>
      <c r="C57" s="3">
        <v>4179296</v>
      </c>
      <c r="E57" s="3">
        <v>103818948042</v>
      </c>
      <c r="G57" s="3">
        <v>62690336458.991997</v>
      </c>
      <c r="I57" s="3">
        <v>0</v>
      </c>
      <c r="K57" s="3">
        <v>0</v>
      </c>
      <c r="M57" s="3">
        <v>0</v>
      </c>
      <c r="O57" s="3">
        <v>0</v>
      </c>
      <c r="Q57" s="3">
        <v>4179296</v>
      </c>
      <c r="S57" s="3">
        <v>17320</v>
      </c>
      <c r="U57" s="3">
        <v>103818948042</v>
      </c>
      <c r="W57" s="3">
        <v>71954713550.016006</v>
      </c>
      <c r="Y57" s="5">
        <v>4.0036434637716984E-3</v>
      </c>
    </row>
    <row r="58" spans="1:25" x14ac:dyDescent="0.5">
      <c r="A58" s="1" t="s">
        <v>64</v>
      </c>
      <c r="C58" s="3">
        <v>11589687</v>
      </c>
      <c r="E58" s="3">
        <v>150068256910</v>
      </c>
      <c r="G58" s="3">
        <v>224999824916.69601</v>
      </c>
      <c r="I58" s="3">
        <v>0</v>
      </c>
      <c r="K58" s="3">
        <v>0</v>
      </c>
      <c r="M58" s="3">
        <v>0</v>
      </c>
      <c r="O58" s="3">
        <v>0</v>
      </c>
      <c r="Q58" s="3">
        <v>11589687</v>
      </c>
      <c r="S58" s="3">
        <v>21690</v>
      </c>
      <c r="U58" s="3">
        <v>150068256910</v>
      </c>
      <c r="W58" s="3">
        <v>249884598179.371</v>
      </c>
      <c r="Y58" s="5">
        <v>1.3903867986391746E-2</v>
      </c>
    </row>
    <row r="59" spans="1:25" x14ac:dyDescent="0.5">
      <c r="A59" s="1" t="s">
        <v>65</v>
      </c>
      <c r="C59" s="3">
        <v>18769593</v>
      </c>
      <c r="E59" s="3">
        <v>844454278420</v>
      </c>
      <c r="G59" s="3">
        <v>266248431661.94601</v>
      </c>
      <c r="I59" s="3">
        <v>0</v>
      </c>
      <c r="K59" s="3">
        <v>0</v>
      </c>
      <c r="M59" s="3">
        <v>0</v>
      </c>
      <c r="O59" s="3">
        <v>0</v>
      </c>
      <c r="Q59" s="3">
        <v>18769593</v>
      </c>
      <c r="S59" s="3">
        <v>13890</v>
      </c>
      <c r="U59" s="3">
        <v>844454278420</v>
      </c>
      <c r="W59" s="3">
        <v>259158424371.71899</v>
      </c>
      <c r="Y59" s="5">
        <v>1.4419874399138289E-2</v>
      </c>
    </row>
    <row r="60" spans="1:25" x14ac:dyDescent="0.5">
      <c r="A60" s="1" t="s">
        <v>66</v>
      </c>
      <c r="C60" s="3">
        <v>113548</v>
      </c>
      <c r="E60" s="3">
        <v>366902065</v>
      </c>
      <c r="G60" s="3">
        <v>2500123425.21</v>
      </c>
      <c r="I60" s="3">
        <v>68129</v>
      </c>
      <c r="K60" s="3">
        <v>0</v>
      </c>
      <c r="M60" s="3">
        <v>0</v>
      </c>
      <c r="O60" s="3">
        <v>0</v>
      </c>
      <c r="Q60" s="3">
        <v>181677</v>
      </c>
      <c r="S60" s="3">
        <v>12980</v>
      </c>
      <c r="U60" s="3">
        <v>329885580</v>
      </c>
      <c r="W60" s="3">
        <v>2344136363.6129999</v>
      </c>
      <c r="Y60" s="5">
        <v>1.304304578162921E-4</v>
      </c>
    </row>
    <row r="61" spans="1:25" x14ac:dyDescent="0.5">
      <c r="A61" s="1" t="s">
        <v>67</v>
      </c>
      <c r="C61" s="3">
        <v>0</v>
      </c>
      <c r="E61" s="3">
        <v>0</v>
      </c>
      <c r="G61" s="3">
        <v>0</v>
      </c>
      <c r="I61" s="3">
        <v>45419</v>
      </c>
      <c r="K61" s="3">
        <v>0</v>
      </c>
      <c r="M61" s="3">
        <v>0</v>
      </c>
      <c r="O61" s="3">
        <v>0</v>
      </c>
      <c r="Q61" s="3">
        <v>45419</v>
      </c>
      <c r="S61" s="3">
        <v>9660</v>
      </c>
      <c r="U61" s="3">
        <v>37016485</v>
      </c>
      <c r="W61" s="3">
        <v>436136992.13700002</v>
      </c>
      <c r="Y61" s="5">
        <v>2.4267166551425459E-5</v>
      </c>
    </row>
    <row r="62" spans="1:25" ht="22.5" thickBot="1" x14ac:dyDescent="0.55000000000000004">
      <c r="E62" s="4">
        <f>SUM(E9:E61)</f>
        <v>15511076253804</v>
      </c>
      <c r="G62" s="4">
        <f>SUM(G9:G61)</f>
        <v>14096785163754.576</v>
      </c>
      <c r="K62" s="4">
        <f>SUM(K9:K61)</f>
        <v>0</v>
      </c>
      <c r="O62" s="4">
        <f>SUM(O9:O61)</f>
        <v>163166912894</v>
      </c>
      <c r="U62" s="4">
        <f>SUM(U9:U61)</f>
        <v>15319350730532</v>
      </c>
      <c r="W62" s="4">
        <f>SUM(W9:W61)</f>
        <v>14950298239674.883</v>
      </c>
      <c r="Y62" s="7">
        <f>SUM(Y9:Y61)</f>
        <v>0.83185188121284015</v>
      </c>
    </row>
    <row r="63" spans="1:25" ht="22.5" thickTop="1" x14ac:dyDescent="0.5"/>
    <row r="65" spans="25:25" x14ac:dyDescent="0.5">
      <c r="Y65" s="3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Q9" sqref="Q9"/>
    </sheetView>
  </sheetViews>
  <sheetFormatPr defaultRowHeight="21.75" x14ac:dyDescent="0.5"/>
  <cols>
    <col min="1" max="1" width="33.28515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2.5" x14ac:dyDescent="0.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2.5" x14ac:dyDescent="0.5">
      <c r="A6" s="10" t="s">
        <v>3</v>
      </c>
      <c r="C6" s="11" t="s">
        <v>208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22.5" x14ac:dyDescent="0.5">
      <c r="A7" s="11" t="s">
        <v>3</v>
      </c>
      <c r="C7" s="14" t="s">
        <v>68</v>
      </c>
      <c r="E7" s="14" t="s">
        <v>69</v>
      </c>
      <c r="G7" s="14" t="s">
        <v>70</v>
      </c>
      <c r="I7" s="14" t="s">
        <v>71</v>
      </c>
      <c r="K7" s="14" t="s">
        <v>68</v>
      </c>
      <c r="M7" s="14" t="s">
        <v>69</v>
      </c>
      <c r="O7" s="14" t="s">
        <v>70</v>
      </c>
      <c r="Q7" s="14" t="s">
        <v>71</v>
      </c>
    </row>
    <row r="8" spans="1:17" x14ac:dyDescent="0.5">
      <c r="A8" s="1" t="s">
        <v>72</v>
      </c>
      <c r="C8" s="3">
        <v>2362689</v>
      </c>
      <c r="E8" s="3">
        <v>34200</v>
      </c>
      <c r="G8" s="1" t="s">
        <v>73</v>
      </c>
      <c r="I8" s="3">
        <v>1</v>
      </c>
      <c r="K8" s="3">
        <v>2362689</v>
      </c>
      <c r="M8" s="3">
        <v>34200</v>
      </c>
      <c r="O8" s="1" t="s">
        <v>73</v>
      </c>
      <c r="Q8" s="3">
        <v>1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4"/>
  <sheetViews>
    <sheetView rightToLeft="1" topLeftCell="J1" workbookViewId="0">
      <selection activeCell="AK22" sqref="AK22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5703125" style="1" bestFit="1" customWidth="1"/>
    <col min="22" max="22" width="1" style="1" customWidth="1"/>
    <col min="23" max="23" width="18.7109375" style="1" bestFit="1" customWidth="1"/>
    <col min="24" max="24" width="1" style="1" customWidth="1"/>
    <col min="25" max="25" width="9.5703125" style="1" bestFit="1" customWidth="1"/>
    <col min="26" max="26" width="1" style="1" customWidth="1"/>
    <col min="27" max="27" width="18.7109375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20.85546875" style="1" customWidth="1"/>
    <col min="32" max="32" width="1" style="1" customWidth="1"/>
    <col min="33" max="33" width="18.710937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29.14062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22.5" x14ac:dyDescent="0.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6" spans="1:37" ht="22.5" x14ac:dyDescent="0.5">
      <c r="A6" s="11" t="s">
        <v>74</v>
      </c>
      <c r="B6" s="11" t="s">
        <v>74</v>
      </c>
      <c r="C6" s="11" t="s">
        <v>74</v>
      </c>
      <c r="D6" s="11" t="s">
        <v>74</v>
      </c>
      <c r="E6" s="11" t="s">
        <v>74</v>
      </c>
      <c r="F6" s="11" t="s">
        <v>74</v>
      </c>
      <c r="G6" s="11" t="s">
        <v>74</v>
      </c>
      <c r="H6" s="11" t="s">
        <v>74</v>
      </c>
      <c r="I6" s="11" t="s">
        <v>74</v>
      </c>
      <c r="J6" s="11" t="s">
        <v>74</v>
      </c>
      <c r="K6" s="11" t="s">
        <v>74</v>
      </c>
      <c r="L6" s="11" t="s">
        <v>74</v>
      </c>
      <c r="M6" s="11" t="s">
        <v>74</v>
      </c>
      <c r="O6" s="11" t="s">
        <v>208</v>
      </c>
      <c r="P6" s="11" t="s">
        <v>4</v>
      </c>
      <c r="Q6" s="11" t="s">
        <v>4</v>
      </c>
      <c r="R6" s="11" t="s">
        <v>4</v>
      </c>
      <c r="S6" s="11" t="s">
        <v>4</v>
      </c>
      <c r="U6" s="11" t="s">
        <v>5</v>
      </c>
      <c r="V6" s="11" t="s">
        <v>5</v>
      </c>
      <c r="W6" s="11" t="s">
        <v>5</v>
      </c>
      <c r="X6" s="11" t="s">
        <v>5</v>
      </c>
      <c r="Y6" s="11" t="s">
        <v>5</v>
      </c>
      <c r="Z6" s="11" t="s">
        <v>5</v>
      </c>
      <c r="AA6" s="11" t="s">
        <v>5</v>
      </c>
      <c r="AC6" s="11" t="s">
        <v>6</v>
      </c>
      <c r="AD6" s="11" t="s">
        <v>6</v>
      </c>
      <c r="AE6" s="11" t="s">
        <v>6</v>
      </c>
      <c r="AF6" s="11" t="s">
        <v>6</v>
      </c>
      <c r="AG6" s="11" t="s">
        <v>6</v>
      </c>
      <c r="AH6" s="11" t="s">
        <v>6</v>
      </c>
      <c r="AI6" s="11" t="s">
        <v>6</v>
      </c>
      <c r="AJ6" s="11" t="s">
        <v>6</v>
      </c>
      <c r="AK6" s="11" t="s">
        <v>6</v>
      </c>
    </row>
    <row r="7" spans="1:37" ht="22.5" x14ac:dyDescent="0.5">
      <c r="A7" s="12" t="s">
        <v>75</v>
      </c>
      <c r="C7" s="12" t="s">
        <v>76</v>
      </c>
      <c r="E7" s="12" t="s">
        <v>77</v>
      </c>
      <c r="G7" s="12" t="s">
        <v>78</v>
      </c>
      <c r="I7" s="12" t="s">
        <v>79</v>
      </c>
      <c r="K7" s="12" t="s">
        <v>80</v>
      </c>
      <c r="M7" s="12" t="s">
        <v>71</v>
      </c>
      <c r="O7" s="12" t="s">
        <v>7</v>
      </c>
      <c r="Q7" s="12" t="s">
        <v>8</v>
      </c>
      <c r="S7" s="12" t="s">
        <v>9</v>
      </c>
      <c r="U7" s="14" t="s">
        <v>10</v>
      </c>
      <c r="V7" s="14" t="s">
        <v>10</v>
      </c>
      <c r="W7" s="14" t="s">
        <v>10</v>
      </c>
      <c r="Y7" s="14" t="s">
        <v>11</v>
      </c>
      <c r="Z7" s="14" t="s">
        <v>11</v>
      </c>
      <c r="AA7" s="14" t="s">
        <v>11</v>
      </c>
      <c r="AC7" s="12" t="s">
        <v>7</v>
      </c>
      <c r="AE7" s="12" t="s">
        <v>81</v>
      </c>
      <c r="AG7" s="12" t="s">
        <v>8</v>
      </c>
      <c r="AI7" s="12" t="s">
        <v>9</v>
      </c>
      <c r="AK7" s="12" t="s">
        <v>13</v>
      </c>
    </row>
    <row r="8" spans="1:37" ht="22.5" x14ac:dyDescent="0.5">
      <c r="A8" s="11" t="s">
        <v>75</v>
      </c>
      <c r="C8" s="11" t="s">
        <v>76</v>
      </c>
      <c r="E8" s="11" t="s">
        <v>77</v>
      </c>
      <c r="G8" s="11" t="s">
        <v>78</v>
      </c>
      <c r="I8" s="11" t="s">
        <v>79</v>
      </c>
      <c r="K8" s="11" t="s">
        <v>80</v>
      </c>
      <c r="M8" s="11" t="s">
        <v>71</v>
      </c>
      <c r="O8" s="11" t="s">
        <v>7</v>
      </c>
      <c r="Q8" s="11" t="s">
        <v>8</v>
      </c>
      <c r="S8" s="11" t="s">
        <v>9</v>
      </c>
      <c r="U8" s="14" t="s">
        <v>7</v>
      </c>
      <c r="W8" s="14" t="s">
        <v>8</v>
      </c>
      <c r="Y8" s="14" t="s">
        <v>7</v>
      </c>
      <c r="AA8" s="14" t="s">
        <v>14</v>
      </c>
      <c r="AC8" s="11" t="s">
        <v>7</v>
      </c>
      <c r="AE8" s="11" t="s">
        <v>81</v>
      </c>
      <c r="AG8" s="11" t="s">
        <v>8</v>
      </c>
      <c r="AI8" s="11" t="s">
        <v>9</v>
      </c>
      <c r="AK8" s="11" t="s">
        <v>13</v>
      </c>
    </row>
    <row r="9" spans="1:37" x14ac:dyDescent="0.5">
      <c r="A9" s="1" t="s">
        <v>82</v>
      </c>
      <c r="C9" s="1" t="s">
        <v>83</v>
      </c>
      <c r="E9" s="1" t="s">
        <v>83</v>
      </c>
      <c r="G9" s="1" t="s">
        <v>84</v>
      </c>
      <c r="I9" s="1" t="s">
        <v>85</v>
      </c>
      <c r="K9" s="3">
        <v>0</v>
      </c>
      <c r="M9" s="3">
        <v>0</v>
      </c>
      <c r="O9" s="3">
        <v>89598</v>
      </c>
      <c r="Q9" s="3">
        <v>67771980165</v>
      </c>
      <c r="S9" s="3">
        <v>85685849604</v>
      </c>
      <c r="U9" s="3">
        <v>0</v>
      </c>
      <c r="W9" s="3">
        <v>0</v>
      </c>
      <c r="Y9" s="3">
        <v>0</v>
      </c>
      <c r="AA9" s="3">
        <v>0</v>
      </c>
      <c r="AC9" s="3">
        <v>89598</v>
      </c>
      <c r="AE9" s="3">
        <v>984450</v>
      </c>
      <c r="AG9" s="3">
        <v>67771980165</v>
      </c>
      <c r="AI9" s="3">
        <v>88188763988</v>
      </c>
      <c r="AK9" s="5">
        <v>4.9069248017120709E-3</v>
      </c>
    </row>
    <row r="10" spans="1:37" x14ac:dyDescent="0.5">
      <c r="A10" s="1" t="s">
        <v>86</v>
      </c>
      <c r="C10" s="1" t="s">
        <v>83</v>
      </c>
      <c r="E10" s="1" t="s">
        <v>83</v>
      </c>
      <c r="G10" s="1" t="s">
        <v>87</v>
      </c>
      <c r="I10" s="1" t="s">
        <v>88</v>
      </c>
      <c r="K10" s="3">
        <v>0</v>
      </c>
      <c r="M10" s="3">
        <v>0</v>
      </c>
      <c r="O10" s="3">
        <v>34851</v>
      </c>
      <c r="Q10" s="3">
        <v>25628458926</v>
      </c>
      <c r="S10" s="3">
        <v>32466533624</v>
      </c>
      <c r="U10" s="3">
        <v>0</v>
      </c>
      <c r="W10" s="3">
        <v>0</v>
      </c>
      <c r="Y10" s="3">
        <v>0</v>
      </c>
      <c r="AA10" s="3">
        <v>0</v>
      </c>
      <c r="AC10" s="3">
        <v>34851</v>
      </c>
      <c r="AE10" s="3">
        <v>946190</v>
      </c>
      <c r="AG10" s="3">
        <v>25628458926</v>
      </c>
      <c r="AI10" s="3">
        <v>32969690850</v>
      </c>
      <c r="AK10" s="5">
        <v>1.8344717220286496E-3</v>
      </c>
    </row>
    <row r="11" spans="1:37" x14ac:dyDescent="0.5">
      <c r="A11" s="1" t="s">
        <v>89</v>
      </c>
      <c r="C11" s="1" t="s">
        <v>83</v>
      </c>
      <c r="E11" s="1" t="s">
        <v>83</v>
      </c>
      <c r="G11" s="1" t="s">
        <v>90</v>
      </c>
      <c r="I11" s="1" t="s">
        <v>91</v>
      </c>
      <c r="K11" s="3">
        <v>0</v>
      </c>
      <c r="M11" s="3">
        <v>0</v>
      </c>
      <c r="O11" s="3">
        <v>7729</v>
      </c>
      <c r="Q11" s="3">
        <v>6543250945</v>
      </c>
      <c r="S11" s="3">
        <v>7073303301</v>
      </c>
      <c r="U11" s="3">
        <v>0</v>
      </c>
      <c r="W11" s="3">
        <v>0</v>
      </c>
      <c r="Y11" s="3">
        <v>0</v>
      </c>
      <c r="AA11" s="3">
        <v>0</v>
      </c>
      <c r="AC11" s="3">
        <v>7729</v>
      </c>
      <c r="AE11" s="3">
        <v>930940</v>
      </c>
      <c r="AG11" s="3">
        <v>6543250945</v>
      </c>
      <c r="AI11" s="3">
        <v>7193931123</v>
      </c>
      <c r="AK11" s="5">
        <v>4.0027864608761739E-4</v>
      </c>
    </row>
    <row r="12" spans="1:37" x14ac:dyDescent="0.5">
      <c r="A12" s="1" t="s">
        <v>92</v>
      </c>
      <c r="C12" s="1" t="s">
        <v>83</v>
      </c>
      <c r="E12" s="1" t="s">
        <v>83</v>
      </c>
      <c r="G12" s="1" t="s">
        <v>93</v>
      </c>
      <c r="I12" s="1" t="s">
        <v>94</v>
      </c>
      <c r="K12" s="3">
        <v>0</v>
      </c>
      <c r="M12" s="3">
        <v>0</v>
      </c>
      <c r="O12" s="3">
        <v>20000</v>
      </c>
      <c r="Q12" s="3">
        <v>17002881206</v>
      </c>
      <c r="S12" s="3">
        <v>18215897770</v>
      </c>
      <c r="U12" s="3">
        <v>0</v>
      </c>
      <c r="W12" s="3">
        <v>0</v>
      </c>
      <c r="Y12" s="3">
        <v>0</v>
      </c>
      <c r="AA12" s="3">
        <v>0</v>
      </c>
      <c r="AC12" s="3">
        <v>20000</v>
      </c>
      <c r="AE12" s="3">
        <v>929140</v>
      </c>
      <c r="AG12" s="3">
        <v>17002881206</v>
      </c>
      <c r="AI12" s="3">
        <v>18579431867</v>
      </c>
      <c r="AK12" s="5">
        <v>1.0337810726353674E-3</v>
      </c>
    </row>
    <row r="13" spans="1:37" x14ac:dyDescent="0.5">
      <c r="A13" s="1" t="s">
        <v>95</v>
      </c>
      <c r="C13" s="1" t="s">
        <v>83</v>
      </c>
      <c r="E13" s="1" t="s">
        <v>83</v>
      </c>
      <c r="G13" s="1" t="s">
        <v>96</v>
      </c>
      <c r="I13" s="1" t="s">
        <v>97</v>
      </c>
      <c r="K13" s="3">
        <v>0</v>
      </c>
      <c r="M13" s="3">
        <v>0</v>
      </c>
      <c r="O13" s="3">
        <v>101150</v>
      </c>
      <c r="Q13" s="3">
        <v>84826333652</v>
      </c>
      <c r="S13" s="3">
        <v>90390472256</v>
      </c>
      <c r="U13" s="3">
        <v>0</v>
      </c>
      <c r="W13" s="3">
        <v>0</v>
      </c>
      <c r="Y13" s="3">
        <v>0</v>
      </c>
      <c r="AA13" s="3">
        <v>0</v>
      </c>
      <c r="AC13" s="3">
        <v>101150</v>
      </c>
      <c r="AE13" s="3">
        <v>913860</v>
      </c>
      <c r="AG13" s="3">
        <v>84826333652</v>
      </c>
      <c r="AI13" s="3">
        <v>92420184804</v>
      </c>
      <c r="AK13" s="5">
        <v>5.1423659487422795E-3</v>
      </c>
    </row>
    <row r="14" spans="1:37" x14ac:dyDescent="0.5">
      <c r="A14" s="1" t="s">
        <v>98</v>
      </c>
      <c r="C14" s="1" t="s">
        <v>83</v>
      </c>
      <c r="E14" s="1" t="s">
        <v>83</v>
      </c>
      <c r="G14" s="1" t="s">
        <v>99</v>
      </c>
      <c r="I14" s="1" t="s">
        <v>100</v>
      </c>
      <c r="K14" s="3">
        <v>0</v>
      </c>
      <c r="M14" s="3">
        <v>0</v>
      </c>
      <c r="O14" s="3">
        <v>95842</v>
      </c>
      <c r="Q14" s="3">
        <v>74136273148</v>
      </c>
      <c r="S14" s="3">
        <v>80083516891</v>
      </c>
      <c r="U14" s="3">
        <v>127567</v>
      </c>
      <c r="W14" s="3">
        <v>107614751318</v>
      </c>
      <c r="Y14" s="3">
        <v>0</v>
      </c>
      <c r="AA14" s="3">
        <v>0</v>
      </c>
      <c r="AC14" s="3">
        <v>223409</v>
      </c>
      <c r="AE14" s="3">
        <v>848720</v>
      </c>
      <c r="AG14" s="3">
        <v>181751024465</v>
      </c>
      <c r="AI14" s="3">
        <v>189577319361</v>
      </c>
      <c r="AK14" s="5">
        <v>1.0548301259116868E-2</v>
      </c>
    </row>
    <row r="15" spans="1:37" x14ac:dyDescent="0.5">
      <c r="A15" s="1" t="s">
        <v>101</v>
      </c>
      <c r="C15" s="1" t="s">
        <v>83</v>
      </c>
      <c r="E15" s="1" t="s">
        <v>83</v>
      </c>
      <c r="G15" s="1" t="s">
        <v>102</v>
      </c>
      <c r="I15" s="1" t="s">
        <v>103</v>
      </c>
      <c r="K15" s="3">
        <v>0</v>
      </c>
      <c r="M15" s="3">
        <v>0</v>
      </c>
      <c r="O15" s="3">
        <v>168668</v>
      </c>
      <c r="Q15" s="3">
        <v>128747651499</v>
      </c>
      <c r="S15" s="3">
        <v>139286084420</v>
      </c>
      <c r="U15" s="3">
        <v>223818</v>
      </c>
      <c r="W15" s="3">
        <v>186483404842</v>
      </c>
      <c r="Y15" s="3">
        <v>0</v>
      </c>
      <c r="AA15" s="3">
        <v>0</v>
      </c>
      <c r="AC15" s="3">
        <v>392486</v>
      </c>
      <c r="AE15" s="3">
        <v>841810</v>
      </c>
      <c r="AG15" s="3">
        <v>315231056341</v>
      </c>
      <c r="AI15" s="3">
        <v>330338754906</v>
      </c>
      <c r="AK15" s="5">
        <v>1.8380430296488809E-2</v>
      </c>
    </row>
    <row r="16" spans="1:37" x14ac:dyDescent="0.5">
      <c r="A16" s="1" t="s">
        <v>104</v>
      </c>
      <c r="C16" s="1" t="s">
        <v>83</v>
      </c>
      <c r="E16" s="1" t="s">
        <v>83</v>
      </c>
      <c r="G16" s="1" t="s">
        <v>105</v>
      </c>
      <c r="I16" s="1" t="s">
        <v>106</v>
      </c>
      <c r="K16" s="3">
        <v>0</v>
      </c>
      <c r="M16" s="3">
        <v>0</v>
      </c>
      <c r="O16" s="3">
        <v>431680</v>
      </c>
      <c r="Q16" s="3">
        <v>346238261508</v>
      </c>
      <c r="S16" s="3">
        <v>349554263804</v>
      </c>
      <c r="U16" s="3">
        <v>101321</v>
      </c>
      <c r="W16" s="3">
        <v>82905996166</v>
      </c>
      <c r="Y16" s="3">
        <v>0</v>
      </c>
      <c r="AA16" s="3">
        <v>0</v>
      </c>
      <c r="AC16" s="3">
        <v>533001</v>
      </c>
      <c r="AE16" s="3">
        <v>822600</v>
      </c>
      <c r="AG16" s="3">
        <v>429144257674</v>
      </c>
      <c r="AI16" s="3">
        <v>438367154149</v>
      </c>
      <c r="AK16" s="5">
        <v>2.4391255344528486E-2</v>
      </c>
    </row>
    <row r="17" spans="1:37" x14ac:dyDescent="0.5">
      <c r="A17" s="1" t="s">
        <v>107</v>
      </c>
      <c r="C17" s="1" t="s">
        <v>83</v>
      </c>
      <c r="E17" s="1" t="s">
        <v>83</v>
      </c>
      <c r="G17" s="1" t="s">
        <v>108</v>
      </c>
      <c r="I17" s="1" t="s">
        <v>109</v>
      </c>
      <c r="K17" s="3">
        <v>0</v>
      </c>
      <c r="M17" s="3">
        <v>0</v>
      </c>
      <c r="O17" s="3">
        <v>78106</v>
      </c>
      <c r="Q17" s="3">
        <v>56469619517</v>
      </c>
      <c r="S17" s="3">
        <v>60755454077</v>
      </c>
      <c r="U17" s="3">
        <v>0</v>
      </c>
      <c r="W17" s="3">
        <v>0</v>
      </c>
      <c r="Y17" s="3">
        <v>0</v>
      </c>
      <c r="AA17" s="3">
        <v>0</v>
      </c>
      <c r="AC17" s="3">
        <v>78106</v>
      </c>
      <c r="AE17" s="3">
        <v>792000</v>
      </c>
      <c r="AG17" s="3">
        <v>56469619517</v>
      </c>
      <c r="AI17" s="3">
        <v>61848739883</v>
      </c>
      <c r="AK17" s="5">
        <v>3.4413354033154069E-3</v>
      </c>
    </row>
    <row r="18" spans="1:37" x14ac:dyDescent="0.5">
      <c r="A18" s="1" t="s">
        <v>110</v>
      </c>
      <c r="C18" s="1" t="s">
        <v>83</v>
      </c>
      <c r="E18" s="1" t="s">
        <v>83</v>
      </c>
      <c r="G18" s="1" t="s">
        <v>111</v>
      </c>
      <c r="I18" s="1" t="s">
        <v>112</v>
      </c>
      <c r="K18" s="3">
        <v>18</v>
      </c>
      <c r="M18" s="3">
        <v>18</v>
      </c>
      <c r="O18" s="3">
        <v>500000</v>
      </c>
      <c r="Q18" s="3">
        <v>500020000000</v>
      </c>
      <c r="S18" s="3">
        <v>499909375000</v>
      </c>
      <c r="U18" s="3">
        <v>0</v>
      </c>
      <c r="W18" s="3">
        <v>0</v>
      </c>
      <c r="Y18" s="3">
        <v>300000</v>
      </c>
      <c r="AA18" s="3">
        <v>299980625000</v>
      </c>
      <c r="AC18" s="3">
        <v>200000</v>
      </c>
      <c r="AE18" s="3">
        <v>1000000</v>
      </c>
      <c r="AG18" s="3">
        <v>200008000000</v>
      </c>
      <c r="AI18" s="3">
        <v>199963750000</v>
      </c>
      <c r="AK18" s="5">
        <v>1.1126214269789138E-2</v>
      </c>
    </row>
    <row r="19" spans="1:37" x14ac:dyDescent="0.5">
      <c r="A19" s="1" t="s">
        <v>113</v>
      </c>
      <c r="C19" s="1" t="s">
        <v>83</v>
      </c>
      <c r="E19" s="1" t="s">
        <v>83</v>
      </c>
      <c r="G19" s="1" t="s">
        <v>114</v>
      </c>
      <c r="I19" s="1" t="s">
        <v>115</v>
      </c>
      <c r="K19" s="3">
        <v>16</v>
      </c>
      <c r="M19" s="3">
        <v>16</v>
      </c>
      <c r="O19" s="3">
        <v>200000</v>
      </c>
      <c r="Q19" s="3">
        <v>187082000000</v>
      </c>
      <c r="S19" s="3">
        <v>206528559912</v>
      </c>
      <c r="U19" s="3">
        <v>0</v>
      </c>
      <c r="W19" s="3">
        <v>0</v>
      </c>
      <c r="Y19" s="3">
        <v>0</v>
      </c>
      <c r="AA19" s="3">
        <v>0</v>
      </c>
      <c r="AC19" s="3">
        <v>200000</v>
      </c>
      <c r="AE19" s="3">
        <v>970000</v>
      </c>
      <c r="AG19" s="3">
        <v>187082000000</v>
      </c>
      <c r="AI19" s="3">
        <v>193964837500</v>
      </c>
      <c r="AK19" s="5">
        <v>1.0792427841695464E-2</v>
      </c>
    </row>
    <row r="20" spans="1:37" x14ac:dyDescent="0.5">
      <c r="A20" s="1" t="s">
        <v>116</v>
      </c>
      <c r="C20" s="1" t="s">
        <v>83</v>
      </c>
      <c r="E20" s="1" t="s">
        <v>83</v>
      </c>
      <c r="G20" s="1" t="s">
        <v>117</v>
      </c>
      <c r="I20" s="1" t="s">
        <v>118</v>
      </c>
      <c r="K20" s="3">
        <v>0</v>
      </c>
      <c r="M20" s="3">
        <v>0</v>
      </c>
      <c r="O20" s="3">
        <v>0</v>
      </c>
      <c r="Q20" s="3">
        <v>0</v>
      </c>
      <c r="S20" s="3">
        <v>0</v>
      </c>
      <c r="U20" s="3">
        <v>9389</v>
      </c>
      <c r="W20" s="3">
        <v>8389631528</v>
      </c>
      <c r="Y20" s="3">
        <v>0</v>
      </c>
      <c r="AA20" s="3">
        <v>0</v>
      </c>
      <c r="AC20" s="3">
        <v>9389</v>
      </c>
      <c r="AE20" s="3">
        <v>910610</v>
      </c>
      <c r="AG20" s="3">
        <v>8389631528</v>
      </c>
      <c r="AI20" s="3">
        <v>8548167653</v>
      </c>
      <c r="AK20" s="5">
        <v>4.7562993253206403E-4</v>
      </c>
    </row>
    <row r="21" spans="1:37" x14ac:dyDescent="0.5">
      <c r="A21" s="1" t="s">
        <v>119</v>
      </c>
      <c r="C21" s="1" t="s">
        <v>83</v>
      </c>
      <c r="E21" s="1" t="s">
        <v>83</v>
      </c>
      <c r="G21" s="1" t="s">
        <v>120</v>
      </c>
      <c r="I21" s="1" t="s">
        <v>121</v>
      </c>
      <c r="K21" s="3">
        <v>15</v>
      </c>
      <c r="M21" s="3">
        <v>15</v>
      </c>
      <c r="O21" s="3">
        <v>0</v>
      </c>
      <c r="Q21" s="3">
        <v>0</v>
      </c>
      <c r="S21" s="3">
        <v>0</v>
      </c>
      <c r="U21" s="3">
        <v>25000</v>
      </c>
      <c r="W21" s="3">
        <v>24679472343</v>
      </c>
      <c r="Y21" s="3">
        <v>0</v>
      </c>
      <c r="AA21" s="3">
        <v>0</v>
      </c>
      <c r="AC21" s="3">
        <v>25000</v>
      </c>
      <c r="AE21" s="3">
        <v>988500</v>
      </c>
      <c r="AG21" s="3">
        <v>24679472343</v>
      </c>
      <c r="AI21" s="3">
        <v>24708020859</v>
      </c>
      <c r="AK21" s="5">
        <v>1.3747828506899549E-3</v>
      </c>
    </row>
    <row r="22" spans="1:37" ht="22.5" thickBot="1" x14ac:dyDescent="0.55000000000000004">
      <c r="Q22" s="4">
        <f>SUM(Q9:Q21)</f>
        <v>1494466710566</v>
      </c>
      <c r="S22" s="4">
        <f>SUM(S9:S21)</f>
        <v>1569949310659</v>
      </c>
      <c r="W22" s="4">
        <f>SUM(W9:W21)</f>
        <v>410073256197</v>
      </c>
      <c r="AA22" s="4">
        <f>SUM(AA9:AA21)</f>
        <v>299980625000</v>
      </c>
      <c r="AG22" s="4">
        <f>SUM(AG9:AG21)</f>
        <v>1604527966762</v>
      </c>
      <c r="AI22" s="4">
        <f>SUM(AI9:AI21)</f>
        <v>1686668746943</v>
      </c>
      <c r="AK22" s="7">
        <f>SUM(AK9:AK21)</f>
        <v>9.3848199389362189E-2</v>
      </c>
    </row>
    <row r="23" spans="1:37" ht="22.5" thickTop="1" x14ac:dyDescent="0.5"/>
    <row r="24" spans="1:37" x14ac:dyDescent="0.5">
      <c r="AK24" s="3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S12" sqref="S12"/>
    </sheetView>
  </sheetViews>
  <sheetFormatPr defaultRowHeight="21.75" x14ac:dyDescent="0.5"/>
  <cols>
    <col min="1" max="1" width="24.285156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2.5" x14ac:dyDescent="0.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1.75" customHeight="1" x14ac:dyDescent="0.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2.5" x14ac:dyDescent="0.5">
      <c r="A6" s="10" t="s">
        <v>123</v>
      </c>
      <c r="C6" s="11" t="s">
        <v>124</v>
      </c>
      <c r="D6" s="11" t="s">
        <v>124</v>
      </c>
      <c r="E6" s="11" t="s">
        <v>124</v>
      </c>
      <c r="F6" s="11" t="s">
        <v>124</v>
      </c>
      <c r="G6" s="11" t="s">
        <v>124</v>
      </c>
      <c r="H6" s="11" t="s">
        <v>124</v>
      </c>
      <c r="I6" s="11" t="s">
        <v>124</v>
      </c>
      <c r="K6" s="11" t="s">
        <v>208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</row>
    <row r="7" spans="1:19" ht="22.5" x14ac:dyDescent="0.5">
      <c r="A7" s="11" t="s">
        <v>123</v>
      </c>
      <c r="C7" s="14" t="s">
        <v>125</v>
      </c>
      <c r="E7" s="14" t="s">
        <v>126</v>
      </c>
      <c r="G7" s="14" t="s">
        <v>127</v>
      </c>
      <c r="I7" s="14" t="s">
        <v>80</v>
      </c>
      <c r="K7" s="14" t="s">
        <v>128</v>
      </c>
      <c r="M7" s="14" t="s">
        <v>129</v>
      </c>
      <c r="O7" s="14" t="s">
        <v>130</v>
      </c>
      <c r="Q7" s="14" t="s">
        <v>128</v>
      </c>
      <c r="S7" s="14" t="s">
        <v>122</v>
      </c>
    </row>
    <row r="8" spans="1:19" x14ac:dyDescent="0.5">
      <c r="A8" s="1" t="s">
        <v>131</v>
      </c>
      <c r="C8" s="1" t="s">
        <v>132</v>
      </c>
      <c r="E8" s="1" t="s">
        <v>133</v>
      </c>
      <c r="G8" s="1" t="s">
        <v>134</v>
      </c>
      <c r="I8" s="3">
        <v>8</v>
      </c>
      <c r="K8" s="3">
        <v>491581059920</v>
      </c>
      <c r="M8" s="3">
        <v>187522915814</v>
      </c>
      <c r="O8" s="3">
        <v>453830114000</v>
      </c>
      <c r="Q8" s="3">
        <v>225273861734</v>
      </c>
      <c r="S8" s="5">
        <v>1.2534498152966905E-2</v>
      </c>
    </row>
    <row r="9" spans="1:19" x14ac:dyDescent="0.5">
      <c r="A9" s="1" t="s">
        <v>135</v>
      </c>
      <c r="C9" s="1" t="s">
        <v>136</v>
      </c>
      <c r="E9" s="1" t="s">
        <v>133</v>
      </c>
      <c r="G9" s="1" t="s">
        <v>137</v>
      </c>
      <c r="I9" s="3">
        <v>10</v>
      </c>
      <c r="K9" s="3">
        <v>167947686950</v>
      </c>
      <c r="M9" s="3">
        <v>567900368273</v>
      </c>
      <c r="O9" s="3">
        <v>409474215892</v>
      </c>
      <c r="Q9" s="3">
        <v>326373839331</v>
      </c>
      <c r="S9" s="5">
        <v>1.8159817809230122E-2</v>
      </c>
    </row>
    <row r="10" spans="1:19" ht="22.5" thickBot="1" x14ac:dyDescent="0.55000000000000004">
      <c r="K10" s="4">
        <f>SUM(K8:K9)</f>
        <v>659528746870</v>
      </c>
      <c r="M10" s="4">
        <f>SUM(M8:M9)</f>
        <v>755423284087</v>
      </c>
      <c r="O10" s="4">
        <f>SUM(O8:O9)</f>
        <v>863304329892</v>
      </c>
      <c r="Q10" s="4">
        <f>SUM(Q8:Q9)</f>
        <v>551647701065</v>
      </c>
      <c r="S10" s="7">
        <f>SUM(S8:S9)</f>
        <v>3.0694315962197027E-2</v>
      </c>
    </row>
    <row r="11" spans="1:19" ht="22.5" thickTop="1" x14ac:dyDescent="0.5"/>
    <row r="12" spans="1:19" x14ac:dyDescent="0.5">
      <c r="S12" s="3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G23" sqref="G23"/>
    </sheetView>
  </sheetViews>
  <sheetFormatPr defaultRowHeight="21.75" x14ac:dyDescent="0.5"/>
  <cols>
    <col min="1" max="1" width="24.28515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2.5" x14ac:dyDescent="0.5">
      <c r="A2" s="13" t="s">
        <v>0</v>
      </c>
      <c r="B2" s="13"/>
      <c r="C2" s="13"/>
      <c r="D2" s="13"/>
      <c r="E2" s="13"/>
      <c r="F2" s="13"/>
      <c r="G2" s="13"/>
    </row>
    <row r="3" spans="1:7" ht="22.5" x14ac:dyDescent="0.5">
      <c r="A3" s="13" t="s">
        <v>138</v>
      </c>
      <c r="B3" s="13"/>
      <c r="C3" s="13"/>
      <c r="D3" s="13"/>
      <c r="E3" s="13"/>
      <c r="F3" s="13"/>
      <c r="G3" s="13"/>
    </row>
    <row r="4" spans="1:7" ht="22.5" x14ac:dyDescent="0.5">
      <c r="A4" s="13" t="s">
        <v>2</v>
      </c>
      <c r="B4" s="13"/>
      <c r="C4" s="13"/>
      <c r="D4" s="13"/>
      <c r="E4" s="13"/>
      <c r="F4" s="13"/>
      <c r="G4" s="13"/>
    </row>
    <row r="6" spans="1:7" ht="22.5" x14ac:dyDescent="0.5">
      <c r="A6" s="11" t="s">
        <v>142</v>
      </c>
      <c r="C6" s="11" t="s">
        <v>128</v>
      </c>
      <c r="E6" s="11" t="s">
        <v>196</v>
      </c>
      <c r="G6" s="11" t="s">
        <v>13</v>
      </c>
    </row>
    <row r="7" spans="1:7" x14ac:dyDescent="0.5">
      <c r="A7" s="1" t="s">
        <v>205</v>
      </c>
      <c r="C7" s="3">
        <f>'سرمایه‌گذاری در سهام'!I84</f>
        <v>1128877639672</v>
      </c>
      <c r="E7" s="5">
        <v>0.98224231378658899</v>
      </c>
      <c r="G7" s="5">
        <v>6.2812057202190325E-2</v>
      </c>
    </row>
    <row r="8" spans="1:7" x14ac:dyDescent="0.5">
      <c r="A8" s="1" t="s">
        <v>206</v>
      </c>
      <c r="C8" s="3">
        <f>'سرمایه‌گذاری در اوراق بهادار'!I30</f>
        <v>15186991248</v>
      </c>
      <c r="E8" s="5">
        <v>1.3214280182949217E-2</v>
      </c>
      <c r="G8" s="5">
        <v>8.4502175388619365E-4</v>
      </c>
    </row>
    <row r="9" spans="1:7" x14ac:dyDescent="0.5">
      <c r="A9" s="1" t="s">
        <v>207</v>
      </c>
      <c r="C9" s="3">
        <f>'درآمد سپرده بانکی'!E10</f>
        <v>4054817056</v>
      </c>
      <c r="E9" s="5">
        <v>3.5281174390379348E-3</v>
      </c>
      <c r="G9" s="5">
        <v>2.256147096153757E-4</v>
      </c>
    </row>
    <row r="10" spans="1:7" x14ac:dyDescent="0.5">
      <c r="A10" s="1" t="s">
        <v>203</v>
      </c>
      <c r="C10" s="3">
        <f>'سایر درآمدها'!C11</f>
        <v>1166857274</v>
      </c>
      <c r="E10" s="5">
        <v>1.0152885914238557E-3</v>
      </c>
      <c r="G10" s="5">
        <v>6.4925287972375268E-5</v>
      </c>
    </row>
    <row r="11" spans="1:7" ht="22.5" thickBot="1" x14ac:dyDescent="0.55000000000000004">
      <c r="C11" s="4">
        <f>SUM(C7:C10)</f>
        <v>1149286305250</v>
      </c>
      <c r="E11" s="9">
        <f>SUM(E7:E10)</f>
        <v>1</v>
      </c>
      <c r="G11" s="9">
        <f>SUM(G7:G10)</f>
        <v>6.394761895366427E-2</v>
      </c>
    </row>
    <row r="12" spans="1:7" ht="22.5" thickTop="1" x14ac:dyDescent="0.5"/>
    <row r="13" spans="1:7" x14ac:dyDescent="0.5">
      <c r="G13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5"/>
  <sheetViews>
    <sheetView rightToLeft="1" workbookViewId="0">
      <selection activeCell="O12" sqref="O12:O13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2.5" x14ac:dyDescent="0.5">
      <c r="A3" s="13" t="s">
        <v>138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2.5" x14ac:dyDescent="0.5">
      <c r="A6" s="11" t="s">
        <v>139</v>
      </c>
      <c r="B6" s="11" t="s">
        <v>139</v>
      </c>
      <c r="C6" s="11" t="s">
        <v>139</v>
      </c>
      <c r="D6" s="11" t="s">
        <v>139</v>
      </c>
      <c r="E6" s="11" t="s">
        <v>139</v>
      </c>
      <c r="F6" s="11" t="s">
        <v>139</v>
      </c>
      <c r="G6" s="11" t="s">
        <v>139</v>
      </c>
      <c r="I6" s="11" t="s">
        <v>140</v>
      </c>
      <c r="J6" s="11" t="s">
        <v>140</v>
      </c>
      <c r="K6" s="11" t="s">
        <v>140</v>
      </c>
      <c r="L6" s="11" t="s">
        <v>140</v>
      </c>
      <c r="M6" s="11" t="s">
        <v>140</v>
      </c>
      <c r="O6" s="11" t="s">
        <v>141</v>
      </c>
      <c r="P6" s="11" t="s">
        <v>141</v>
      </c>
      <c r="Q6" s="11" t="s">
        <v>141</v>
      </c>
      <c r="R6" s="11" t="s">
        <v>141</v>
      </c>
      <c r="S6" s="11" t="s">
        <v>141</v>
      </c>
    </row>
    <row r="7" spans="1:19" ht="22.5" x14ac:dyDescent="0.5">
      <c r="A7" s="14" t="s">
        <v>142</v>
      </c>
      <c r="C7" s="14" t="s">
        <v>143</v>
      </c>
      <c r="E7" s="14" t="s">
        <v>79</v>
      </c>
      <c r="G7" s="14" t="s">
        <v>80</v>
      </c>
      <c r="I7" s="14" t="s">
        <v>144</v>
      </c>
      <c r="K7" s="14" t="s">
        <v>145</v>
      </c>
      <c r="M7" s="14" t="s">
        <v>146</v>
      </c>
      <c r="O7" s="14" t="s">
        <v>144</v>
      </c>
      <c r="Q7" s="14" t="s">
        <v>145</v>
      </c>
      <c r="S7" s="14" t="s">
        <v>146</v>
      </c>
    </row>
    <row r="8" spans="1:19" x14ac:dyDescent="0.5">
      <c r="A8" s="1" t="s">
        <v>113</v>
      </c>
      <c r="C8" s="1" t="s">
        <v>147</v>
      </c>
      <c r="E8" s="1" t="s">
        <v>115</v>
      </c>
      <c r="G8" s="3">
        <v>16</v>
      </c>
      <c r="I8" s="3">
        <v>2565065457</v>
      </c>
      <c r="K8" s="1" t="s">
        <v>147</v>
      </c>
      <c r="M8" s="3">
        <v>2565065457</v>
      </c>
      <c r="O8" s="3">
        <v>15691751783</v>
      </c>
      <c r="Q8" s="1" t="s">
        <v>147</v>
      </c>
      <c r="S8" s="3">
        <v>15691751783</v>
      </c>
    </row>
    <row r="9" spans="1:19" x14ac:dyDescent="0.5">
      <c r="A9" s="1" t="s">
        <v>110</v>
      </c>
      <c r="C9" s="1" t="s">
        <v>147</v>
      </c>
      <c r="E9" s="1" t="s">
        <v>112</v>
      </c>
      <c r="G9" s="3">
        <v>18</v>
      </c>
      <c r="I9" s="3">
        <v>5883090411</v>
      </c>
      <c r="K9" s="1" t="s">
        <v>147</v>
      </c>
      <c r="M9" s="3">
        <v>5883090411</v>
      </c>
      <c r="O9" s="3">
        <v>17349090411</v>
      </c>
      <c r="Q9" s="1" t="s">
        <v>147</v>
      </c>
      <c r="S9" s="3">
        <v>17349090411</v>
      </c>
    </row>
    <row r="10" spans="1:19" x14ac:dyDescent="0.5">
      <c r="A10" s="1" t="s">
        <v>148</v>
      </c>
      <c r="C10" s="1" t="s">
        <v>147</v>
      </c>
      <c r="E10" s="1" t="s">
        <v>149</v>
      </c>
      <c r="G10" s="3">
        <v>15</v>
      </c>
      <c r="I10" s="3">
        <v>0</v>
      </c>
      <c r="K10" s="1" t="s">
        <v>147</v>
      </c>
      <c r="M10" s="3">
        <v>0</v>
      </c>
      <c r="O10" s="3">
        <v>5964657534</v>
      </c>
      <c r="Q10" s="1" t="s">
        <v>147</v>
      </c>
      <c r="S10" s="3">
        <v>5964657534</v>
      </c>
    </row>
    <row r="11" spans="1:19" x14ac:dyDescent="0.5">
      <c r="A11" s="1" t="s">
        <v>119</v>
      </c>
      <c r="C11" s="1" t="s">
        <v>147</v>
      </c>
      <c r="E11" s="1" t="s">
        <v>121</v>
      </c>
      <c r="G11" s="3">
        <v>15</v>
      </c>
      <c r="I11" s="3">
        <v>112030292</v>
      </c>
      <c r="K11" s="1" t="s">
        <v>147</v>
      </c>
      <c r="M11" s="3">
        <v>112030292</v>
      </c>
      <c r="O11" s="3">
        <v>112030292</v>
      </c>
      <c r="Q11" s="1" t="s">
        <v>147</v>
      </c>
      <c r="S11" s="3">
        <v>112030292</v>
      </c>
    </row>
    <row r="12" spans="1:19" x14ac:dyDescent="0.5">
      <c r="A12" s="1" t="s">
        <v>131</v>
      </c>
      <c r="C12" s="3">
        <v>1</v>
      </c>
      <c r="E12" s="1" t="s">
        <v>147</v>
      </c>
      <c r="G12" s="3">
        <v>0</v>
      </c>
      <c r="I12" s="3">
        <v>2987626876</v>
      </c>
      <c r="K12" s="3">
        <v>0</v>
      </c>
      <c r="M12" s="3">
        <v>2987626876</v>
      </c>
      <c r="O12" s="3">
        <v>14129634518</v>
      </c>
      <c r="Q12" s="3">
        <v>0</v>
      </c>
      <c r="S12" s="3">
        <v>14129634518</v>
      </c>
    </row>
    <row r="13" spans="1:19" x14ac:dyDescent="0.5">
      <c r="A13" s="1" t="s">
        <v>135</v>
      </c>
      <c r="C13" s="3">
        <v>17</v>
      </c>
      <c r="E13" s="1" t="s">
        <v>147</v>
      </c>
      <c r="G13" s="3">
        <v>0</v>
      </c>
      <c r="I13" s="3">
        <v>1067190180</v>
      </c>
      <c r="K13" s="3">
        <v>0</v>
      </c>
      <c r="M13" s="3">
        <v>1067190180</v>
      </c>
      <c r="O13" s="3">
        <v>4052403692</v>
      </c>
      <c r="Q13" s="3">
        <v>0</v>
      </c>
      <c r="S13" s="3">
        <v>4052403692</v>
      </c>
    </row>
    <row r="14" spans="1:19" ht="22.5" thickBot="1" x14ac:dyDescent="0.55000000000000004">
      <c r="I14" s="4">
        <f>SUM(I8:I13)</f>
        <v>12615003216</v>
      </c>
      <c r="K14" s="4">
        <f>SUM(K8:K13)</f>
        <v>0</v>
      </c>
      <c r="M14" s="4">
        <f>SUM(M8:M13)</f>
        <v>12615003216</v>
      </c>
      <c r="O14" s="4">
        <f>SUM(O8:O13)</f>
        <v>57299568230</v>
      </c>
      <c r="Q14" s="4">
        <f>SUM(Q8:Q13)</f>
        <v>0</v>
      </c>
      <c r="S14" s="4">
        <f>SUM(S8:S13)</f>
        <v>57299568230</v>
      </c>
    </row>
    <row r="15" spans="1:19" ht="22.5" thickTop="1" x14ac:dyDescent="0.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2"/>
  <sheetViews>
    <sheetView rightToLeft="1" topLeftCell="A7" workbookViewId="0">
      <selection activeCell="G27" sqref="G27:G29"/>
    </sheetView>
  </sheetViews>
  <sheetFormatPr defaultRowHeight="21.75" x14ac:dyDescent="0.5"/>
  <cols>
    <col min="1" max="1" width="31.28515625" style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2.5" x14ac:dyDescent="0.5">
      <c r="A3" s="13" t="s">
        <v>138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2.5" x14ac:dyDescent="0.5">
      <c r="A6" s="10" t="s">
        <v>3</v>
      </c>
      <c r="C6" s="11" t="s">
        <v>150</v>
      </c>
      <c r="D6" s="11" t="s">
        <v>150</v>
      </c>
      <c r="E6" s="11" t="s">
        <v>150</v>
      </c>
      <c r="F6" s="11" t="s">
        <v>150</v>
      </c>
      <c r="G6" s="11" t="s">
        <v>150</v>
      </c>
      <c r="I6" s="11" t="s">
        <v>140</v>
      </c>
      <c r="J6" s="11" t="s">
        <v>140</v>
      </c>
      <c r="K6" s="11" t="s">
        <v>140</v>
      </c>
      <c r="L6" s="11" t="s">
        <v>140</v>
      </c>
      <c r="M6" s="11" t="s">
        <v>140</v>
      </c>
      <c r="O6" s="11" t="s">
        <v>141</v>
      </c>
      <c r="P6" s="11" t="s">
        <v>141</v>
      </c>
      <c r="Q6" s="11" t="s">
        <v>141</v>
      </c>
      <c r="R6" s="11" t="s">
        <v>141</v>
      </c>
      <c r="S6" s="11" t="s">
        <v>141</v>
      </c>
    </row>
    <row r="7" spans="1:19" ht="22.5" x14ac:dyDescent="0.5">
      <c r="A7" s="11" t="s">
        <v>3</v>
      </c>
      <c r="C7" s="14" t="s">
        <v>151</v>
      </c>
      <c r="E7" s="14" t="s">
        <v>152</v>
      </c>
      <c r="G7" s="14" t="s">
        <v>153</v>
      </c>
      <c r="I7" s="14" t="s">
        <v>154</v>
      </c>
      <c r="K7" s="14" t="s">
        <v>145</v>
      </c>
      <c r="M7" s="14" t="s">
        <v>155</v>
      </c>
      <c r="O7" s="14" t="s">
        <v>154</v>
      </c>
      <c r="Q7" s="14" t="s">
        <v>145</v>
      </c>
      <c r="S7" s="14" t="s">
        <v>155</v>
      </c>
    </row>
    <row r="8" spans="1:19" x14ac:dyDescent="0.5">
      <c r="A8" s="1" t="s">
        <v>39</v>
      </c>
      <c r="C8" s="1" t="s">
        <v>156</v>
      </c>
      <c r="E8" s="3">
        <v>124663271</v>
      </c>
      <c r="G8" s="3">
        <v>1100</v>
      </c>
      <c r="I8" s="3">
        <v>0</v>
      </c>
      <c r="K8" s="3">
        <v>0</v>
      </c>
      <c r="M8" s="3">
        <v>0</v>
      </c>
      <c r="O8" s="3">
        <v>137129599282</v>
      </c>
      <c r="Q8" s="3">
        <v>16956000725</v>
      </c>
      <c r="S8" s="3">
        <f>O8-Q8</f>
        <v>120173598557</v>
      </c>
    </row>
    <row r="9" spans="1:19" x14ac:dyDescent="0.5">
      <c r="A9" s="1" t="s">
        <v>59</v>
      </c>
      <c r="C9" s="1" t="s">
        <v>157</v>
      </c>
      <c r="E9" s="3">
        <v>10000000</v>
      </c>
      <c r="G9" s="3">
        <v>150</v>
      </c>
      <c r="I9" s="3">
        <v>0</v>
      </c>
      <c r="K9" s="3">
        <v>0</v>
      </c>
      <c r="M9" s="3">
        <v>0</v>
      </c>
      <c r="O9" s="3">
        <v>1500000000</v>
      </c>
      <c r="Q9" s="3">
        <v>0</v>
      </c>
      <c r="S9" s="3">
        <f t="shared" ref="S9:S29" si="0">O9-Q9</f>
        <v>1500000000</v>
      </c>
    </row>
    <row r="10" spans="1:19" x14ac:dyDescent="0.5">
      <c r="A10" s="1" t="s">
        <v>42</v>
      </c>
      <c r="C10" s="1" t="s">
        <v>158</v>
      </c>
      <c r="E10" s="3">
        <v>44507942</v>
      </c>
      <c r="G10" s="3">
        <v>1930</v>
      </c>
      <c r="I10" s="3">
        <v>85900328060</v>
      </c>
      <c r="K10" s="3">
        <v>12083683582</v>
      </c>
      <c r="M10" s="3">
        <v>73816644478</v>
      </c>
      <c r="O10" s="3">
        <v>85900328060</v>
      </c>
      <c r="Q10" s="3">
        <v>12083683582</v>
      </c>
      <c r="S10" s="3">
        <f t="shared" si="0"/>
        <v>73816644478</v>
      </c>
    </row>
    <row r="11" spans="1:19" x14ac:dyDescent="0.5">
      <c r="A11" s="1" t="s">
        <v>62</v>
      </c>
      <c r="C11" s="1" t="s">
        <v>159</v>
      </c>
      <c r="E11" s="3">
        <v>30485496</v>
      </c>
      <c r="G11" s="3">
        <v>250</v>
      </c>
      <c r="I11" s="3">
        <v>7621374000</v>
      </c>
      <c r="K11" s="3">
        <v>998037071</v>
      </c>
      <c r="M11" s="3">
        <v>6623336929</v>
      </c>
      <c r="O11" s="3">
        <v>7621374000</v>
      </c>
      <c r="Q11" s="3">
        <v>998037071</v>
      </c>
      <c r="S11" s="3">
        <f t="shared" si="0"/>
        <v>6623336929</v>
      </c>
    </row>
    <row r="12" spans="1:19" x14ac:dyDescent="0.5">
      <c r="A12" s="1" t="s">
        <v>46</v>
      </c>
      <c r="C12" s="1" t="s">
        <v>160</v>
      </c>
      <c r="E12" s="3">
        <v>13771083</v>
      </c>
      <c r="G12" s="3">
        <v>880</v>
      </c>
      <c r="I12" s="3">
        <v>12118553040</v>
      </c>
      <c r="K12" s="3">
        <v>1362876786</v>
      </c>
      <c r="M12" s="3">
        <v>10755676254</v>
      </c>
      <c r="O12" s="3">
        <v>12118553040</v>
      </c>
      <c r="Q12" s="3">
        <v>1362876786</v>
      </c>
      <c r="S12" s="3">
        <f t="shared" si="0"/>
        <v>10755676254</v>
      </c>
    </row>
    <row r="13" spans="1:19" x14ac:dyDescent="0.5">
      <c r="A13" s="1" t="s">
        <v>45</v>
      </c>
      <c r="C13" s="1" t="s">
        <v>161</v>
      </c>
      <c r="E13" s="3">
        <v>19324849</v>
      </c>
      <c r="G13" s="3">
        <v>100</v>
      </c>
      <c r="I13" s="3">
        <v>1932484900</v>
      </c>
      <c r="K13" s="3">
        <v>264974289</v>
      </c>
      <c r="M13" s="3">
        <v>1667510611</v>
      </c>
      <c r="O13" s="3">
        <v>1932484900</v>
      </c>
      <c r="Q13" s="3">
        <v>264974289</v>
      </c>
      <c r="S13" s="3">
        <f t="shared" si="0"/>
        <v>1667510611</v>
      </c>
    </row>
    <row r="14" spans="1:19" x14ac:dyDescent="0.5">
      <c r="A14" s="1" t="s">
        <v>61</v>
      </c>
      <c r="C14" s="1" t="s">
        <v>162</v>
      </c>
      <c r="E14" s="3">
        <v>47100791</v>
      </c>
      <c r="G14" s="3">
        <v>3530</v>
      </c>
      <c r="I14" s="3">
        <v>0</v>
      </c>
      <c r="K14" s="3">
        <v>0</v>
      </c>
      <c r="M14" s="3">
        <v>0</v>
      </c>
      <c r="O14" s="3">
        <v>166265792230</v>
      </c>
      <c r="Q14" s="3">
        <v>18518953121</v>
      </c>
      <c r="S14" s="3">
        <f t="shared" si="0"/>
        <v>147746839109</v>
      </c>
    </row>
    <row r="15" spans="1:19" x14ac:dyDescent="0.5">
      <c r="A15" s="1" t="s">
        <v>19</v>
      </c>
      <c r="C15" s="1" t="s">
        <v>163</v>
      </c>
      <c r="E15" s="3">
        <v>3921979</v>
      </c>
      <c r="G15" s="3">
        <v>13500</v>
      </c>
      <c r="I15" s="3">
        <v>0</v>
      </c>
      <c r="K15" s="3">
        <v>0</v>
      </c>
      <c r="M15" s="3">
        <v>0</v>
      </c>
      <c r="O15" s="3">
        <v>52946716500</v>
      </c>
      <c r="Q15" s="3">
        <v>0</v>
      </c>
      <c r="S15" s="3">
        <f t="shared" si="0"/>
        <v>52946716500</v>
      </c>
    </row>
    <row r="16" spans="1:19" x14ac:dyDescent="0.5">
      <c r="A16" s="1" t="s">
        <v>50</v>
      </c>
      <c r="C16" s="1" t="s">
        <v>164</v>
      </c>
      <c r="E16" s="3">
        <v>20000000</v>
      </c>
      <c r="G16" s="3">
        <v>600</v>
      </c>
      <c r="I16" s="3">
        <v>0</v>
      </c>
      <c r="K16" s="3">
        <v>0</v>
      </c>
      <c r="M16" s="3">
        <v>0</v>
      </c>
      <c r="O16" s="3">
        <v>12000000000</v>
      </c>
      <c r="Q16" s="3">
        <v>0</v>
      </c>
      <c r="S16" s="3">
        <f t="shared" si="0"/>
        <v>12000000000</v>
      </c>
    </row>
    <row r="17" spans="1:19" x14ac:dyDescent="0.5">
      <c r="A17" s="1" t="s">
        <v>63</v>
      </c>
      <c r="C17" s="1" t="s">
        <v>165</v>
      </c>
      <c r="E17" s="3">
        <v>522412</v>
      </c>
      <c r="G17" s="3">
        <v>2600</v>
      </c>
      <c r="I17" s="3">
        <v>0</v>
      </c>
      <c r="K17" s="3">
        <v>0</v>
      </c>
      <c r="M17" s="3">
        <v>0</v>
      </c>
      <c r="O17" s="3">
        <v>1358271200</v>
      </c>
      <c r="Q17" s="3">
        <v>0</v>
      </c>
      <c r="S17" s="3">
        <f t="shared" si="0"/>
        <v>1358271200</v>
      </c>
    </row>
    <row r="18" spans="1:19" x14ac:dyDescent="0.5">
      <c r="A18" s="1" t="s">
        <v>65</v>
      </c>
      <c r="C18" s="1" t="s">
        <v>166</v>
      </c>
      <c r="E18" s="3">
        <v>18769593</v>
      </c>
      <c r="G18" s="3">
        <v>1200</v>
      </c>
      <c r="I18" s="3">
        <v>22523511600</v>
      </c>
      <c r="K18" s="3">
        <v>3202520451</v>
      </c>
      <c r="M18" s="3">
        <v>19320991149</v>
      </c>
      <c r="O18" s="3">
        <v>22523511600</v>
      </c>
      <c r="Q18" s="3">
        <v>3202520451</v>
      </c>
      <c r="S18" s="3">
        <f t="shared" si="0"/>
        <v>19320991149</v>
      </c>
    </row>
    <row r="19" spans="1:19" x14ac:dyDescent="0.5">
      <c r="A19" s="1" t="s">
        <v>32</v>
      </c>
      <c r="C19" s="1" t="s">
        <v>167</v>
      </c>
      <c r="E19" s="3">
        <v>7825000</v>
      </c>
      <c r="G19" s="3">
        <v>2</v>
      </c>
      <c r="I19" s="3">
        <v>15650000</v>
      </c>
      <c r="K19" s="3">
        <v>2161806</v>
      </c>
      <c r="M19" s="3">
        <v>13488194</v>
      </c>
      <c r="O19" s="3">
        <v>15650000</v>
      </c>
      <c r="Q19" s="3">
        <v>2161806</v>
      </c>
      <c r="S19" s="3">
        <f t="shared" si="0"/>
        <v>13488194</v>
      </c>
    </row>
    <row r="20" spans="1:19" x14ac:dyDescent="0.5">
      <c r="A20" s="1" t="s">
        <v>17</v>
      </c>
      <c r="C20" s="1" t="s">
        <v>214</v>
      </c>
      <c r="G20" s="3">
        <v>3850</v>
      </c>
      <c r="I20" s="3">
        <v>0</v>
      </c>
      <c r="J20" s="3"/>
      <c r="K20" s="3">
        <v>0</v>
      </c>
      <c r="L20" s="3"/>
      <c r="M20" s="3">
        <v>0</v>
      </c>
      <c r="N20" s="3"/>
      <c r="O20" s="3">
        <v>14894</v>
      </c>
      <c r="P20" s="3"/>
      <c r="Q20" s="3">
        <v>0</v>
      </c>
      <c r="R20" s="3"/>
      <c r="S20" s="3">
        <f t="shared" si="0"/>
        <v>14894</v>
      </c>
    </row>
    <row r="21" spans="1:19" x14ac:dyDescent="0.5">
      <c r="A21" s="1" t="s">
        <v>43</v>
      </c>
      <c r="C21" s="1" t="s">
        <v>215</v>
      </c>
      <c r="G21" s="3">
        <v>2200</v>
      </c>
      <c r="I21" s="3">
        <v>1390</v>
      </c>
      <c r="J21" s="3"/>
      <c r="K21" s="3">
        <v>0</v>
      </c>
      <c r="L21" s="3"/>
      <c r="M21" s="3">
        <v>1390</v>
      </c>
      <c r="N21" s="3"/>
      <c r="O21" s="3">
        <v>1390</v>
      </c>
      <c r="P21" s="3"/>
      <c r="Q21" s="3">
        <v>0</v>
      </c>
      <c r="R21" s="3"/>
      <c r="S21" s="3">
        <f t="shared" si="0"/>
        <v>1390</v>
      </c>
    </row>
    <row r="22" spans="1:19" x14ac:dyDescent="0.5">
      <c r="A22" s="1" t="s">
        <v>209</v>
      </c>
      <c r="C22" s="1" t="s">
        <v>216</v>
      </c>
      <c r="G22" s="3">
        <v>5600</v>
      </c>
      <c r="I22" s="3">
        <v>0</v>
      </c>
      <c r="J22" s="3"/>
      <c r="K22" s="3">
        <v>0</v>
      </c>
      <c r="L22" s="3"/>
      <c r="M22" s="3">
        <v>0</v>
      </c>
      <c r="N22" s="3"/>
      <c r="O22" s="3">
        <v>2000</v>
      </c>
      <c r="P22" s="3"/>
      <c r="Q22" s="3">
        <v>0</v>
      </c>
      <c r="R22" s="3"/>
      <c r="S22" s="3">
        <f t="shared" si="0"/>
        <v>2000</v>
      </c>
    </row>
    <row r="23" spans="1:19" x14ac:dyDescent="0.5">
      <c r="A23" s="1" t="s">
        <v>184</v>
      </c>
      <c r="C23" s="1" t="s">
        <v>217</v>
      </c>
      <c r="G23" s="3">
        <v>1400</v>
      </c>
      <c r="I23" s="3">
        <v>1838</v>
      </c>
      <c r="J23" s="3"/>
      <c r="K23" s="3">
        <v>0</v>
      </c>
      <c r="L23" s="3"/>
      <c r="M23" s="3">
        <v>1838</v>
      </c>
      <c r="N23" s="3"/>
      <c r="O23" s="3">
        <v>1838</v>
      </c>
      <c r="P23" s="3"/>
      <c r="Q23" s="3">
        <v>0</v>
      </c>
      <c r="R23" s="3"/>
      <c r="S23" s="3">
        <f t="shared" si="0"/>
        <v>1838</v>
      </c>
    </row>
    <row r="24" spans="1:19" x14ac:dyDescent="0.5">
      <c r="A24" s="1" t="s">
        <v>210</v>
      </c>
      <c r="C24" s="1" t="s">
        <v>218</v>
      </c>
      <c r="G24" s="3">
        <v>200</v>
      </c>
      <c r="I24" s="3">
        <v>0</v>
      </c>
      <c r="J24" s="3"/>
      <c r="K24" s="3">
        <v>0</v>
      </c>
      <c r="L24" s="3"/>
      <c r="M24" s="3">
        <v>0</v>
      </c>
      <c r="N24" s="3"/>
      <c r="O24" s="3">
        <v>6830</v>
      </c>
      <c r="P24" s="3"/>
      <c r="Q24" s="3">
        <v>0</v>
      </c>
      <c r="R24" s="3"/>
      <c r="S24" s="3">
        <f t="shared" si="0"/>
        <v>6830</v>
      </c>
    </row>
    <row r="25" spans="1:19" x14ac:dyDescent="0.5">
      <c r="A25" s="1" t="s">
        <v>211</v>
      </c>
      <c r="C25" s="1" t="s">
        <v>219</v>
      </c>
      <c r="G25" s="3">
        <v>867</v>
      </c>
      <c r="I25" s="3">
        <v>0</v>
      </c>
      <c r="J25" s="3"/>
      <c r="K25" s="3">
        <v>0</v>
      </c>
      <c r="L25" s="3"/>
      <c r="M25" s="3">
        <v>0</v>
      </c>
      <c r="N25" s="3"/>
      <c r="O25" s="3">
        <v>4807</v>
      </c>
      <c r="P25" s="3"/>
      <c r="Q25" s="3">
        <v>0</v>
      </c>
      <c r="R25" s="3"/>
      <c r="S25" s="3">
        <f t="shared" si="0"/>
        <v>4807</v>
      </c>
    </row>
    <row r="26" spans="1:19" x14ac:dyDescent="0.5">
      <c r="A26" s="1" t="s">
        <v>23</v>
      </c>
      <c r="C26" s="1" t="s">
        <v>220</v>
      </c>
      <c r="G26" s="3">
        <v>84</v>
      </c>
      <c r="I26" s="3">
        <v>0</v>
      </c>
      <c r="J26" s="3"/>
      <c r="K26" s="3">
        <v>0</v>
      </c>
      <c r="L26" s="3"/>
      <c r="M26" s="3">
        <v>0</v>
      </c>
      <c r="N26" s="3"/>
      <c r="O26" s="3">
        <v>3089</v>
      </c>
      <c r="P26" s="3"/>
      <c r="Q26" s="3">
        <v>0</v>
      </c>
      <c r="R26" s="3"/>
      <c r="S26" s="3">
        <f t="shared" si="0"/>
        <v>3089</v>
      </c>
    </row>
    <row r="27" spans="1:19" x14ac:dyDescent="0.5">
      <c r="A27" s="1" t="s">
        <v>212</v>
      </c>
      <c r="C27" s="1" t="s">
        <v>221</v>
      </c>
      <c r="G27" s="3">
        <v>354</v>
      </c>
      <c r="I27" s="1">
        <v>0</v>
      </c>
      <c r="K27" s="1">
        <v>0</v>
      </c>
      <c r="M27" s="1">
        <v>0</v>
      </c>
      <c r="O27" s="3">
        <v>102320</v>
      </c>
      <c r="Q27" s="1">
        <v>0</v>
      </c>
      <c r="S27" s="3">
        <f t="shared" si="0"/>
        <v>102320</v>
      </c>
    </row>
    <row r="28" spans="1:19" x14ac:dyDescent="0.5">
      <c r="A28" s="1" t="s">
        <v>213</v>
      </c>
      <c r="C28" s="1" t="s">
        <v>218</v>
      </c>
      <c r="G28" s="3">
        <v>280</v>
      </c>
      <c r="I28" s="1">
        <v>0</v>
      </c>
      <c r="K28" s="1">
        <v>0</v>
      </c>
      <c r="M28" s="1">
        <v>0</v>
      </c>
      <c r="O28" s="1">
        <v>4473</v>
      </c>
      <c r="Q28" s="1">
        <v>0</v>
      </c>
      <c r="S28" s="3">
        <f t="shared" si="0"/>
        <v>4473</v>
      </c>
    </row>
    <row r="29" spans="1:19" x14ac:dyDescent="0.5">
      <c r="A29" s="1" t="s">
        <v>15</v>
      </c>
      <c r="C29" s="1" t="s">
        <v>218</v>
      </c>
      <c r="G29" s="1">
        <v>66</v>
      </c>
      <c r="I29" s="1">
        <v>0</v>
      </c>
      <c r="K29" s="1">
        <v>0</v>
      </c>
      <c r="M29" s="1">
        <v>0</v>
      </c>
      <c r="O29" s="1">
        <v>650</v>
      </c>
      <c r="Q29" s="1">
        <v>0</v>
      </c>
      <c r="S29" s="3">
        <f t="shared" si="0"/>
        <v>650</v>
      </c>
    </row>
    <row r="30" spans="1:19" ht="22.5" thickBot="1" x14ac:dyDescent="0.55000000000000004">
      <c r="I30" s="4">
        <f>SUM(I8:I29)</f>
        <v>130111904828</v>
      </c>
      <c r="K30" s="4">
        <f>SUM(K8:K29)</f>
        <v>17914253985</v>
      </c>
      <c r="M30" s="4">
        <f>SUM(M8:M29)</f>
        <v>112197650843</v>
      </c>
      <c r="O30" s="4">
        <f>SUM(O8:O29)</f>
        <v>501312423103</v>
      </c>
      <c r="Q30" s="4">
        <f>SUM(Q8:Q29)</f>
        <v>53389207831</v>
      </c>
      <c r="S30" s="4">
        <f>SUM(S8:S29)</f>
        <v>447923215272</v>
      </c>
    </row>
    <row r="31" spans="1:19" ht="22.5" thickTop="1" x14ac:dyDescent="0.5"/>
    <row r="32" spans="1:19" x14ac:dyDescent="0.5">
      <c r="S32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76"/>
  <sheetViews>
    <sheetView rightToLeft="1" topLeftCell="A55" workbookViewId="0">
      <selection activeCell="Q61" sqref="Q61:Q73"/>
    </sheetView>
  </sheetViews>
  <sheetFormatPr defaultRowHeight="21.75" x14ac:dyDescent="0.5"/>
  <cols>
    <col min="1" max="1" width="30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0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20" ht="22.5" x14ac:dyDescent="0.5">
      <c r="A3" s="13" t="s">
        <v>138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20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20" ht="22.5" x14ac:dyDescent="0.5">
      <c r="A6" s="10" t="s">
        <v>3</v>
      </c>
      <c r="C6" s="11" t="s">
        <v>140</v>
      </c>
      <c r="D6" s="11" t="s">
        <v>140</v>
      </c>
      <c r="E6" s="11" t="s">
        <v>140</v>
      </c>
      <c r="F6" s="11" t="s">
        <v>140</v>
      </c>
      <c r="G6" s="11" t="s">
        <v>140</v>
      </c>
      <c r="H6" s="11" t="s">
        <v>140</v>
      </c>
      <c r="I6" s="11" t="s">
        <v>140</v>
      </c>
      <c r="K6" s="11" t="s">
        <v>141</v>
      </c>
      <c r="L6" s="11" t="s">
        <v>141</v>
      </c>
      <c r="M6" s="11" t="s">
        <v>141</v>
      </c>
      <c r="N6" s="11" t="s">
        <v>141</v>
      </c>
      <c r="O6" s="11" t="s">
        <v>141</v>
      </c>
      <c r="P6" s="11" t="s">
        <v>141</v>
      </c>
      <c r="Q6" s="11" t="s">
        <v>141</v>
      </c>
    </row>
    <row r="7" spans="1:20" ht="22.5" x14ac:dyDescent="0.5">
      <c r="A7" s="11" t="s">
        <v>3</v>
      </c>
      <c r="C7" s="14" t="s">
        <v>7</v>
      </c>
      <c r="E7" s="14" t="s">
        <v>168</v>
      </c>
      <c r="G7" s="14" t="s">
        <v>169</v>
      </c>
      <c r="I7" s="14" t="s">
        <v>170</v>
      </c>
      <c r="K7" s="14" t="s">
        <v>7</v>
      </c>
      <c r="M7" s="14" t="s">
        <v>168</v>
      </c>
      <c r="O7" s="14" t="s">
        <v>169</v>
      </c>
      <c r="Q7" s="14" t="s">
        <v>170</v>
      </c>
    </row>
    <row r="8" spans="1:20" x14ac:dyDescent="0.5">
      <c r="A8" s="1" t="s">
        <v>28</v>
      </c>
      <c r="C8" s="3">
        <v>1315999</v>
      </c>
      <c r="E8" s="3">
        <v>8398443734</v>
      </c>
      <c r="G8" s="3">
        <v>6854804543</v>
      </c>
      <c r="I8" s="3">
        <v>1543639191</v>
      </c>
      <c r="K8" s="3">
        <v>1315999</v>
      </c>
      <c r="M8" s="3">
        <v>8398443734</v>
      </c>
      <c r="O8" s="3">
        <v>9393600861</v>
      </c>
      <c r="Q8" s="3">
        <v>-995157127</v>
      </c>
      <c r="S8" s="3"/>
      <c r="T8" s="3"/>
    </row>
    <row r="9" spans="1:20" x14ac:dyDescent="0.5">
      <c r="A9" s="1" t="s">
        <v>27</v>
      </c>
      <c r="C9" s="3">
        <v>3226054</v>
      </c>
      <c r="E9" s="3">
        <v>37456112871</v>
      </c>
      <c r="G9" s="3">
        <v>35628203253</v>
      </c>
      <c r="I9" s="3">
        <v>1827909618</v>
      </c>
      <c r="K9" s="3">
        <v>3226054</v>
      </c>
      <c r="M9" s="3">
        <v>37456112871</v>
      </c>
      <c r="O9" s="3">
        <v>61265991513</v>
      </c>
      <c r="Q9" s="3">
        <v>-23809878642</v>
      </c>
      <c r="S9" s="3"/>
      <c r="T9" s="3"/>
    </row>
    <row r="10" spans="1:20" x14ac:dyDescent="0.5">
      <c r="A10" s="1" t="s">
        <v>26</v>
      </c>
      <c r="C10" s="3">
        <v>3097936</v>
      </c>
      <c r="E10" s="3">
        <v>17460783602</v>
      </c>
      <c r="G10" s="3">
        <v>19031330274</v>
      </c>
      <c r="I10" s="3">
        <v>-1570546672</v>
      </c>
      <c r="K10" s="3">
        <v>3097936</v>
      </c>
      <c r="M10" s="3">
        <v>17460783602</v>
      </c>
      <c r="O10" s="3">
        <v>25108771279</v>
      </c>
      <c r="Q10" s="3">
        <v>-7647987677</v>
      </c>
      <c r="S10" s="3"/>
      <c r="T10" s="3"/>
    </row>
    <row r="11" spans="1:20" x14ac:dyDescent="0.5">
      <c r="A11" s="1" t="s">
        <v>67</v>
      </c>
      <c r="C11" s="3">
        <v>45419</v>
      </c>
      <c r="E11" s="3">
        <v>436136992</v>
      </c>
      <c r="G11" s="3">
        <v>37016485</v>
      </c>
      <c r="I11" s="3">
        <v>399120507</v>
      </c>
      <c r="K11" s="3">
        <v>45419</v>
      </c>
      <c r="M11" s="3">
        <v>436136992</v>
      </c>
      <c r="O11" s="3">
        <v>37016485</v>
      </c>
      <c r="Q11" s="3">
        <v>399120507</v>
      </c>
      <c r="S11" s="3"/>
      <c r="T11" s="3"/>
    </row>
    <row r="12" spans="1:20" x14ac:dyDescent="0.5">
      <c r="A12" s="1" t="s">
        <v>17</v>
      </c>
      <c r="C12" s="3">
        <v>75671122</v>
      </c>
      <c r="E12" s="3">
        <v>567917635121</v>
      </c>
      <c r="G12" s="3">
        <v>489687921144</v>
      </c>
      <c r="I12" s="3">
        <v>78229713977</v>
      </c>
      <c r="K12" s="3">
        <v>75671122</v>
      </c>
      <c r="M12" s="3">
        <v>567917635121</v>
      </c>
      <c r="O12" s="3">
        <v>449068646358</v>
      </c>
      <c r="Q12" s="3">
        <v>118848988763</v>
      </c>
      <c r="S12" s="3"/>
      <c r="T12" s="3"/>
    </row>
    <row r="13" spans="1:20" x14ac:dyDescent="0.5">
      <c r="A13" s="1" t="s">
        <v>61</v>
      </c>
      <c r="C13" s="3">
        <v>47100791</v>
      </c>
      <c r="E13" s="3">
        <v>1268368463642</v>
      </c>
      <c r="G13" s="3">
        <v>1160681218667</v>
      </c>
      <c r="I13" s="3">
        <v>107687244975</v>
      </c>
      <c r="K13" s="3">
        <v>47100791</v>
      </c>
      <c r="M13" s="3">
        <v>1268368463642</v>
      </c>
      <c r="O13" s="3">
        <v>1348899794666</v>
      </c>
      <c r="Q13" s="3">
        <v>-80531331024</v>
      </c>
      <c r="S13" s="3"/>
      <c r="T13" s="3"/>
    </row>
    <row r="14" spans="1:20" x14ac:dyDescent="0.5">
      <c r="A14" s="1" t="s">
        <v>19</v>
      </c>
      <c r="C14" s="3">
        <v>3921979</v>
      </c>
      <c r="E14" s="3">
        <v>613958335065</v>
      </c>
      <c r="G14" s="3">
        <v>502535111696</v>
      </c>
      <c r="I14" s="3">
        <v>111423223369</v>
      </c>
      <c r="K14" s="3">
        <v>3921979</v>
      </c>
      <c r="M14" s="3">
        <v>613958335065</v>
      </c>
      <c r="O14" s="3">
        <v>603431998357</v>
      </c>
      <c r="Q14" s="3">
        <v>10526336708</v>
      </c>
      <c r="S14" s="3"/>
      <c r="T14" s="3"/>
    </row>
    <row r="15" spans="1:20" x14ac:dyDescent="0.5">
      <c r="A15" s="1" t="s">
        <v>51</v>
      </c>
      <c r="C15" s="3">
        <v>7691309</v>
      </c>
      <c r="E15" s="3">
        <v>399785585251</v>
      </c>
      <c r="G15" s="3">
        <v>358270272038</v>
      </c>
      <c r="I15" s="3">
        <v>41515313213</v>
      </c>
      <c r="K15" s="3">
        <v>7691309</v>
      </c>
      <c r="M15" s="3">
        <v>399785585251</v>
      </c>
      <c r="O15" s="3">
        <v>339332445707</v>
      </c>
      <c r="Q15" s="3">
        <v>60453139544</v>
      </c>
      <c r="S15" s="3"/>
      <c r="T15" s="3"/>
    </row>
    <row r="16" spans="1:20" x14ac:dyDescent="0.5">
      <c r="A16" s="1" t="s">
        <v>21</v>
      </c>
      <c r="C16" s="3">
        <v>1889027</v>
      </c>
      <c r="E16" s="3">
        <v>343822852679</v>
      </c>
      <c r="G16" s="3">
        <v>276128620898</v>
      </c>
      <c r="I16" s="3">
        <v>67694231781</v>
      </c>
      <c r="K16" s="3">
        <v>1889027</v>
      </c>
      <c r="M16" s="3">
        <v>343822852679</v>
      </c>
      <c r="O16" s="3">
        <v>453339162968</v>
      </c>
      <c r="Q16" s="3">
        <v>-109516310289</v>
      </c>
      <c r="S16" s="3"/>
      <c r="T16" s="3"/>
    </row>
    <row r="17" spans="1:20" x14ac:dyDescent="0.5">
      <c r="A17" s="1" t="s">
        <v>34</v>
      </c>
      <c r="C17" s="3">
        <v>3898275</v>
      </c>
      <c r="E17" s="3">
        <v>66380124918</v>
      </c>
      <c r="G17" s="3">
        <v>68472668259</v>
      </c>
      <c r="I17" s="3">
        <v>-2092543341</v>
      </c>
      <c r="K17" s="3">
        <v>3898275</v>
      </c>
      <c r="M17" s="3">
        <v>66380124918</v>
      </c>
      <c r="O17" s="3">
        <v>79555397813</v>
      </c>
      <c r="Q17" s="3">
        <v>-13175272895</v>
      </c>
      <c r="S17" s="3"/>
      <c r="T17" s="3"/>
    </row>
    <row r="18" spans="1:20" x14ac:dyDescent="0.5">
      <c r="A18" s="1" t="s">
        <v>37</v>
      </c>
      <c r="C18" s="3">
        <v>3936722</v>
      </c>
      <c r="E18" s="3">
        <v>25827770127</v>
      </c>
      <c r="G18" s="3">
        <v>9558974619</v>
      </c>
      <c r="I18" s="3">
        <v>16268795508</v>
      </c>
      <c r="K18" s="3">
        <v>3936722</v>
      </c>
      <c r="M18" s="3">
        <v>25827770127</v>
      </c>
      <c r="O18" s="3">
        <v>60405675718</v>
      </c>
      <c r="Q18" s="3">
        <v>-34577905591</v>
      </c>
      <c r="S18" s="3"/>
      <c r="T18" s="3"/>
    </row>
    <row r="19" spans="1:20" x14ac:dyDescent="0.5">
      <c r="A19" s="1" t="s">
        <v>43</v>
      </c>
      <c r="C19" s="3">
        <v>5156472</v>
      </c>
      <c r="E19" s="3">
        <v>120046025023</v>
      </c>
      <c r="G19" s="3">
        <v>108461737382</v>
      </c>
      <c r="I19" s="3">
        <v>11584287641</v>
      </c>
      <c r="K19" s="3">
        <v>5156472</v>
      </c>
      <c r="M19" s="3">
        <v>120046025023</v>
      </c>
      <c r="O19" s="3">
        <v>117534387437</v>
      </c>
      <c r="Q19" s="3">
        <v>2511637586</v>
      </c>
      <c r="S19" s="3"/>
      <c r="T19" s="3"/>
    </row>
    <row r="20" spans="1:20" x14ac:dyDescent="0.5">
      <c r="A20" s="1" t="s">
        <v>24</v>
      </c>
      <c r="C20" s="3">
        <v>32418809</v>
      </c>
      <c r="E20" s="3">
        <v>657408708563</v>
      </c>
      <c r="G20" s="3">
        <v>609714351275</v>
      </c>
      <c r="I20" s="3">
        <v>47694357288</v>
      </c>
      <c r="K20" s="3">
        <v>32418809</v>
      </c>
      <c r="M20" s="3">
        <v>657408708563</v>
      </c>
      <c r="O20" s="3">
        <v>471919330976</v>
      </c>
      <c r="Q20" s="3">
        <v>185489377587</v>
      </c>
      <c r="S20" s="3"/>
      <c r="T20" s="3"/>
    </row>
    <row r="21" spans="1:20" x14ac:dyDescent="0.5">
      <c r="A21" s="1" t="s">
        <v>63</v>
      </c>
      <c r="C21" s="3">
        <v>4179296</v>
      </c>
      <c r="E21" s="3">
        <v>71954713550</v>
      </c>
      <c r="G21" s="3">
        <v>62690336458</v>
      </c>
      <c r="I21" s="3">
        <v>9264377092</v>
      </c>
      <c r="K21" s="3">
        <v>4179296</v>
      </c>
      <c r="M21" s="3">
        <v>71954713550</v>
      </c>
      <c r="O21" s="3">
        <v>83686821578</v>
      </c>
      <c r="Q21" s="3">
        <v>-11732108028</v>
      </c>
      <c r="S21" s="3"/>
      <c r="T21" s="3"/>
    </row>
    <row r="22" spans="1:20" x14ac:dyDescent="0.5">
      <c r="A22" s="1" t="s">
        <v>33</v>
      </c>
      <c r="C22" s="3">
        <v>26942032</v>
      </c>
      <c r="E22" s="3">
        <v>215592901622</v>
      </c>
      <c r="G22" s="3">
        <v>192024981941</v>
      </c>
      <c r="I22" s="3">
        <v>23567919681</v>
      </c>
      <c r="K22" s="3">
        <v>26942032</v>
      </c>
      <c r="M22" s="3">
        <v>215592901622</v>
      </c>
      <c r="O22" s="3">
        <v>221901953137</v>
      </c>
      <c r="Q22" s="3">
        <v>-6309051515</v>
      </c>
      <c r="S22" s="3"/>
      <c r="T22" s="3"/>
    </row>
    <row r="23" spans="1:20" x14ac:dyDescent="0.5">
      <c r="A23" s="1" t="s">
        <v>30</v>
      </c>
      <c r="C23" s="3">
        <v>2761729</v>
      </c>
      <c r="E23" s="3">
        <v>63279089221</v>
      </c>
      <c r="G23" s="3">
        <v>65475326590</v>
      </c>
      <c r="I23" s="3">
        <v>-2196237369</v>
      </c>
      <c r="K23" s="3">
        <v>2761729</v>
      </c>
      <c r="M23" s="3">
        <v>63279089221</v>
      </c>
      <c r="O23" s="3">
        <v>28387460936</v>
      </c>
      <c r="Q23" s="3">
        <v>34891628285</v>
      </c>
      <c r="S23" s="3"/>
      <c r="T23" s="3"/>
    </row>
    <row r="24" spans="1:20" x14ac:dyDescent="0.5">
      <c r="A24" s="1" t="s">
        <v>64</v>
      </c>
      <c r="C24" s="3">
        <v>11589687</v>
      </c>
      <c r="E24" s="3">
        <v>249884598179</v>
      </c>
      <c r="G24" s="3">
        <v>224999824916</v>
      </c>
      <c r="I24" s="3">
        <v>24884773263</v>
      </c>
      <c r="K24" s="3">
        <v>11589687</v>
      </c>
      <c r="M24" s="3">
        <v>249884598179</v>
      </c>
      <c r="O24" s="3">
        <v>255875376926</v>
      </c>
      <c r="Q24" s="3">
        <v>-5990778747</v>
      </c>
      <c r="S24" s="3"/>
      <c r="T24" s="3"/>
    </row>
    <row r="25" spans="1:20" x14ac:dyDescent="0.5">
      <c r="A25" s="1" t="s">
        <v>20</v>
      </c>
      <c r="C25" s="3">
        <v>2741383</v>
      </c>
      <c r="E25" s="3">
        <v>115352288072</v>
      </c>
      <c r="G25" s="3">
        <v>118649624914</v>
      </c>
      <c r="I25" s="3">
        <v>-3297336842</v>
      </c>
      <c r="K25" s="3">
        <v>2741383</v>
      </c>
      <c r="M25" s="3">
        <v>115352288072</v>
      </c>
      <c r="O25" s="3">
        <v>128269128267</v>
      </c>
      <c r="Q25" s="3">
        <v>-12916840195</v>
      </c>
      <c r="S25" s="3"/>
      <c r="T25" s="3"/>
    </row>
    <row r="26" spans="1:20" x14ac:dyDescent="0.5">
      <c r="A26" s="1" t="s">
        <v>65</v>
      </c>
      <c r="C26" s="3">
        <v>18769593</v>
      </c>
      <c r="E26" s="3">
        <v>259158424371</v>
      </c>
      <c r="G26" s="3">
        <v>266248431660</v>
      </c>
      <c r="I26" s="3">
        <v>-7090007289</v>
      </c>
      <c r="K26" s="3">
        <v>18769593</v>
      </c>
      <c r="M26" s="3">
        <v>259158424371</v>
      </c>
      <c r="O26" s="3">
        <v>393681983745</v>
      </c>
      <c r="Q26" s="3">
        <v>-134523559374</v>
      </c>
      <c r="S26" s="3"/>
      <c r="T26" s="3"/>
    </row>
    <row r="27" spans="1:20" x14ac:dyDescent="0.5">
      <c r="A27" s="1" t="s">
        <v>49</v>
      </c>
      <c r="C27" s="3">
        <v>8756206</v>
      </c>
      <c r="E27" s="3">
        <v>63104772663</v>
      </c>
      <c r="G27" s="3">
        <v>65977127832</v>
      </c>
      <c r="I27" s="3">
        <v>-2872355169</v>
      </c>
      <c r="K27" s="3">
        <v>8756206</v>
      </c>
      <c r="M27" s="3">
        <v>63104772663</v>
      </c>
      <c r="O27" s="3">
        <v>68041594535</v>
      </c>
      <c r="Q27" s="3">
        <v>-4936821872</v>
      </c>
      <c r="S27" s="3"/>
      <c r="T27" s="3"/>
    </row>
    <row r="28" spans="1:20" x14ac:dyDescent="0.5">
      <c r="A28" s="1" t="s">
        <v>56</v>
      </c>
      <c r="C28" s="3">
        <v>8990376</v>
      </c>
      <c r="E28" s="3">
        <v>378208899681</v>
      </c>
      <c r="G28" s="3">
        <v>374544777543</v>
      </c>
      <c r="I28" s="3">
        <v>3664122138</v>
      </c>
      <c r="K28" s="3">
        <v>8990376</v>
      </c>
      <c r="M28" s="3">
        <v>378208899681</v>
      </c>
      <c r="O28" s="3">
        <v>474905976586</v>
      </c>
      <c r="Q28" s="3">
        <v>-96697076905</v>
      </c>
      <c r="S28" s="3"/>
      <c r="T28" s="3"/>
    </row>
    <row r="29" spans="1:20" x14ac:dyDescent="0.5">
      <c r="A29" s="1" t="s">
        <v>48</v>
      </c>
      <c r="C29" s="3">
        <v>585000</v>
      </c>
      <c r="E29" s="3">
        <v>13735484685</v>
      </c>
      <c r="G29" s="3">
        <v>12770162730</v>
      </c>
      <c r="I29" s="3">
        <v>965321955</v>
      </c>
      <c r="K29" s="3">
        <v>585000</v>
      </c>
      <c r="M29" s="3">
        <v>13735484685</v>
      </c>
      <c r="O29" s="3">
        <v>13743722207</v>
      </c>
      <c r="Q29" s="3">
        <v>-8237522</v>
      </c>
      <c r="S29" s="3"/>
      <c r="T29" s="3"/>
    </row>
    <row r="30" spans="1:20" x14ac:dyDescent="0.5">
      <c r="A30" s="1" t="s">
        <v>23</v>
      </c>
      <c r="C30" s="3">
        <v>14947655</v>
      </c>
      <c r="E30" s="3">
        <v>59702322707</v>
      </c>
      <c r="G30" s="3">
        <v>58150454973</v>
      </c>
      <c r="I30" s="3">
        <v>1551867734</v>
      </c>
      <c r="K30" s="3">
        <v>14947655</v>
      </c>
      <c r="M30" s="3">
        <v>59702322707</v>
      </c>
      <c r="O30" s="3">
        <v>73653779563</v>
      </c>
      <c r="Q30" s="3">
        <v>-13951456856</v>
      </c>
      <c r="S30" s="3"/>
      <c r="T30" s="3"/>
    </row>
    <row r="31" spans="1:20" x14ac:dyDescent="0.5">
      <c r="A31" s="1" t="s">
        <v>36</v>
      </c>
      <c r="C31" s="3">
        <v>3583604</v>
      </c>
      <c r="E31" s="3">
        <v>30671244198</v>
      </c>
      <c r="G31" s="3">
        <v>28640743711</v>
      </c>
      <c r="I31" s="3">
        <v>2030500487</v>
      </c>
      <c r="K31" s="3">
        <v>3583604</v>
      </c>
      <c r="M31" s="3">
        <v>30671244198</v>
      </c>
      <c r="O31" s="3">
        <v>33521069442</v>
      </c>
      <c r="Q31" s="3">
        <v>-2849825244</v>
      </c>
      <c r="S31" s="3"/>
      <c r="T31" s="3"/>
    </row>
    <row r="32" spans="1:20" x14ac:dyDescent="0.5">
      <c r="A32" s="1" t="s">
        <v>32</v>
      </c>
      <c r="C32" s="3">
        <v>7825000</v>
      </c>
      <c r="E32" s="3">
        <v>26998969578</v>
      </c>
      <c r="G32" s="3">
        <v>30483711257</v>
      </c>
      <c r="I32" s="3">
        <v>-3484741679</v>
      </c>
      <c r="K32" s="3">
        <v>7825000</v>
      </c>
      <c r="M32" s="3">
        <v>26998969578</v>
      </c>
      <c r="O32" s="3">
        <v>70138204750</v>
      </c>
      <c r="Q32" s="3">
        <v>-43139235172</v>
      </c>
      <c r="S32" s="3"/>
      <c r="T32" s="3"/>
    </row>
    <row r="33" spans="1:20" x14ac:dyDescent="0.5">
      <c r="A33" s="1" t="s">
        <v>54</v>
      </c>
      <c r="C33" s="3">
        <v>250000</v>
      </c>
      <c r="E33" s="3">
        <v>2922507000</v>
      </c>
      <c r="G33" s="3">
        <v>2701330875</v>
      </c>
      <c r="I33" s="3">
        <v>221176125</v>
      </c>
      <c r="K33" s="3">
        <v>250000</v>
      </c>
      <c r="M33" s="3">
        <v>2922507000</v>
      </c>
      <c r="O33" s="3">
        <v>3138602124</v>
      </c>
      <c r="Q33" s="3">
        <v>-216095124</v>
      </c>
      <c r="S33" s="3"/>
      <c r="T33" s="3"/>
    </row>
    <row r="34" spans="1:20" x14ac:dyDescent="0.5">
      <c r="A34" s="1" t="s">
        <v>44</v>
      </c>
      <c r="C34" s="3">
        <v>1014534</v>
      </c>
      <c r="E34" s="3">
        <v>50475301011</v>
      </c>
      <c r="G34" s="3">
        <v>44474740751</v>
      </c>
      <c r="I34" s="3">
        <v>6000560260</v>
      </c>
      <c r="K34" s="3">
        <v>1014534</v>
      </c>
      <c r="M34" s="3">
        <v>50475301011</v>
      </c>
      <c r="O34" s="3">
        <v>52896703562</v>
      </c>
      <c r="Q34" s="3">
        <v>-2421402551</v>
      </c>
      <c r="S34" s="3"/>
      <c r="T34" s="3"/>
    </row>
    <row r="35" spans="1:20" x14ac:dyDescent="0.5">
      <c r="A35" s="1" t="s">
        <v>53</v>
      </c>
      <c r="C35" s="3">
        <v>2362689</v>
      </c>
      <c r="E35" s="3">
        <v>81826304055</v>
      </c>
      <c r="G35" s="3">
        <v>76964637884</v>
      </c>
      <c r="I35" s="3">
        <v>4861666171</v>
      </c>
      <c r="K35" s="3">
        <v>2362689</v>
      </c>
      <c r="M35" s="3">
        <v>81826304055</v>
      </c>
      <c r="O35" s="3">
        <v>103574627118</v>
      </c>
      <c r="Q35" s="3">
        <v>-21748323063</v>
      </c>
      <c r="S35" s="3"/>
      <c r="T35" s="3"/>
    </row>
    <row r="36" spans="1:20" x14ac:dyDescent="0.5">
      <c r="A36" s="1" t="s">
        <v>31</v>
      </c>
      <c r="C36" s="3">
        <v>4301406</v>
      </c>
      <c r="E36" s="3">
        <v>69524713433</v>
      </c>
      <c r="G36" s="3">
        <v>64479254525</v>
      </c>
      <c r="I36" s="3">
        <v>5045458908</v>
      </c>
      <c r="K36" s="3">
        <v>4301406</v>
      </c>
      <c r="M36" s="3">
        <v>69524713433</v>
      </c>
      <c r="O36" s="3">
        <v>90059293425</v>
      </c>
      <c r="Q36" s="3">
        <v>-20534579992</v>
      </c>
      <c r="S36" s="3"/>
      <c r="T36" s="3"/>
    </row>
    <row r="37" spans="1:20" x14ac:dyDescent="0.5">
      <c r="A37" s="1" t="s">
        <v>40</v>
      </c>
      <c r="C37" s="3">
        <v>38729730</v>
      </c>
      <c r="E37" s="3">
        <v>149762230734</v>
      </c>
      <c r="G37" s="3">
        <v>151918190867</v>
      </c>
      <c r="I37" s="3">
        <v>-2155960133</v>
      </c>
      <c r="K37" s="3">
        <v>38729730</v>
      </c>
      <c r="M37" s="3">
        <v>149762230734</v>
      </c>
      <c r="O37" s="3">
        <v>203784433398</v>
      </c>
      <c r="Q37" s="3">
        <v>-54022202664</v>
      </c>
      <c r="S37" s="3"/>
      <c r="T37" s="3"/>
    </row>
    <row r="38" spans="1:20" x14ac:dyDescent="0.5">
      <c r="A38" s="1" t="s">
        <v>39</v>
      </c>
      <c r="C38" s="3">
        <v>124663271</v>
      </c>
      <c r="E38" s="3">
        <v>883560469952</v>
      </c>
      <c r="G38" s="3">
        <v>840187936364</v>
      </c>
      <c r="I38" s="3">
        <v>43372533588</v>
      </c>
      <c r="K38" s="3">
        <v>124663271</v>
      </c>
      <c r="M38" s="3">
        <v>883560469952</v>
      </c>
      <c r="O38" s="3">
        <v>1005003563998</v>
      </c>
      <c r="Q38" s="3">
        <v>-121443094046</v>
      </c>
      <c r="S38" s="3"/>
      <c r="T38" s="3"/>
    </row>
    <row r="39" spans="1:20" x14ac:dyDescent="0.5">
      <c r="A39" s="1" t="s">
        <v>38</v>
      </c>
      <c r="C39" s="3">
        <v>54555603</v>
      </c>
      <c r="E39" s="3">
        <v>267141892020</v>
      </c>
      <c r="G39" s="3">
        <v>254289145693</v>
      </c>
      <c r="I39" s="3">
        <v>12852746327</v>
      </c>
      <c r="K39" s="3">
        <v>54555603</v>
      </c>
      <c r="M39" s="3">
        <v>267141892020</v>
      </c>
      <c r="O39" s="3">
        <v>357924581269</v>
      </c>
      <c r="Q39" s="3">
        <v>-90782689249</v>
      </c>
      <c r="S39" s="3"/>
      <c r="T39" s="3"/>
    </row>
    <row r="40" spans="1:20" x14ac:dyDescent="0.5">
      <c r="A40" s="1" t="s">
        <v>59</v>
      </c>
      <c r="C40" s="3">
        <v>10000000</v>
      </c>
      <c r="E40" s="3">
        <v>138073545000</v>
      </c>
      <c r="G40" s="3">
        <v>129127095000</v>
      </c>
      <c r="I40" s="3">
        <v>8946450000</v>
      </c>
      <c r="K40" s="3">
        <v>10000000</v>
      </c>
      <c r="M40" s="3">
        <v>138073545000</v>
      </c>
      <c r="O40" s="3">
        <v>178233165000</v>
      </c>
      <c r="Q40" s="3">
        <v>-40159620000</v>
      </c>
      <c r="S40" s="3"/>
      <c r="T40" s="3"/>
    </row>
    <row r="41" spans="1:20" x14ac:dyDescent="0.5">
      <c r="A41" s="1" t="s">
        <v>41</v>
      </c>
      <c r="C41" s="3">
        <v>31790022</v>
      </c>
      <c r="E41" s="3">
        <v>369098177591</v>
      </c>
      <c r="G41" s="3">
        <v>340341384645</v>
      </c>
      <c r="I41" s="3">
        <v>28756792946</v>
      </c>
      <c r="K41" s="3">
        <v>31790022</v>
      </c>
      <c r="M41" s="3">
        <v>369098177591</v>
      </c>
      <c r="O41" s="3">
        <v>373833136942</v>
      </c>
      <c r="Q41" s="3">
        <v>-4734959351</v>
      </c>
      <c r="S41" s="3"/>
      <c r="T41" s="3"/>
    </row>
    <row r="42" spans="1:20" x14ac:dyDescent="0.5">
      <c r="A42" s="1" t="s">
        <v>42</v>
      </c>
      <c r="C42" s="3">
        <v>44507942</v>
      </c>
      <c r="E42" s="3">
        <v>558790602380</v>
      </c>
      <c r="G42" s="3">
        <v>569408951118</v>
      </c>
      <c r="I42" s="3">
        <v>-10618348738</v>
      </c>
      <c r="K42" s="3">
        <v>44507942</v>
      </c>
      <c r="M42" s="3">
        <v>558790602380</v>
      </c>
      <c r="O42" s="3">
        <v>610555052481</v>
      </c>
      <c r="Q42" s="3">
        <v>-51764450101</v>
      </c>
      <c r="S42" s="3"/>
      <c r="T42" s="3"/>
    </row>
    <row r="43" spans="1:20" x14ac:dyDescent="0.5">
      <c r="A43" s="1" t="s">
        <v>52</v>
      </c>
      <c r="C43" s="3">
        <v>11165712</v>
      </c>
      <c r="E43" s="3">
        <v>142736689534</v>
      </c>
      <c r="G43" s="3">
        <v>138074993609</v>
      </c>
      <c r="I43" s="3">
        <v>4661695925</v>
      </c>
      <c r="K43" s="3">
        <v>11165712</v>
      </c>
      <c r="M43" s="3">
        <v>142736689534</v>
      </c>
      <c r="O43" s="3">
        <v>152250204666</v>
      </c>
      <c r="Q43" s="3">
        <v>-9513515132</v>
      </c>
      <c r="S43" s="3"/>
      <c r="T43" s="3"/>
    </row>
    <row r="44" spans="1:20" x14ac:dyDescent="0.5">
      <c r="A44" s="1" t="s">
        <v>60</v>
      </c>
      <c r="C44" s="3">
        <v>46851062</v>
      </c>
      <c r="E44" s="3">
        <v>651080728571</v>
      </c>
      <c r="G44" s="3">
        <v>649683559626</v>
      </c>
      <c r="I44" s="3">
        <v>1397168945</v>
      </c>
      <c r="K44" s="3">
        <v>46851062</v>
      </c>
      <c r="M44" s="3">
        <v>651080728571</v>
      </c>
      <c r="O44" s="3">
        <v>569409498968</v>
      </c>
      <c r="Q44" s="3">
        <v>81671229603</v>
      </c>
      <c r="S44" s="3"/>
      <c r="T44" s="3"/>
    </row>
    <row r="45" spans="1:20" x14ac:dyDescent="0.5">
      <c r="A45" s="1" t="s">
        <v>25</v>
      </c>
      <c r="C45" s="3">
        <v>61930327</v>
      </c>
      <c r="E45" s="3">
        <v>737510861821</v>
      </c>
      <c r="G45" s="3">
        <v>672870928189</v>
      </c>
      <c r="I45" s="3">
        <v>64639933632</v>
      </c>
      <c r="K45" s="3">
        <v>61930327</v>
      </c>
      <c r="M45" s="3">
        <v>737510861821</v>
      </c>
      <c r="O45" s="3">
        <v>608846612972</v>
      </c>
      <c r="Q45" s="3">
        <v>128664248849</v>
      </c>
      <c r="S45" s="3"/>
      <c r="T45" s="3"/>
    </row>
    <row r="46" spans="1:20" x14ac:dyDescent="0.5">
      <c r="A46" s="1" t="s">
        <v>62</v>
      </c>
      <c r="C46" s="3">
        <v>30485496</v>
      </c>
      <c r="E46" s="3">
        <v>117610240426</v>
      </c>
      <c r="G46" s="3">
        <v>121761903125</v>
      </c>
      <c r="I46" s="3">
        <v>-4151662699</v>
      </c>
      <c r="K46" s="3">
        <v>30485496</v>
      </c>
      <c r="M46" s="3">
        <v>117610240426</v>
      </c>
      <c r="O46" s="3">
        <v>226977763667</v>
      </c>
      <c r="Q46" s="3">
        <v>-109367523241</v>
      </c>
      <c r="S46" s="3"/>
      <c r="T46" s="3"/>
    </row>
    <row r="47" spans="1:20" x14ac:dyDescent="0.5">
      <c r="A47" s="1" t="s">
        <v>22</v>
      </c>
      <c r="C47" s="3">
        <v>3759913</v>
      </c>
      <c r="E47" s="3">
        <v>234455979402</v>
      </c>
      <c r="G47" s="3">
        <v>206611295095</v>
      </c>
      <c r="I47" s="3">
        <v>27844684307</v>
      </c>
      <c r="K47" s="3">
        <v>3759913</v>
      </c>
      <c r="M47" s="3">
        <v>234455979402</v>
      </c>
      <c r="O47" s="3">
        <v>286706809817</v>
      </c>
      <c r="Q47" s="3">
        <v>-52250830415</v>
      </c>
      <c r="S47" s="3"/>
      <c r="T47" s="3"/>
    </row>
    <row r="48" spans="1:20" x14ac:dyDescent="0.5">
      <c r="A48" s="1" t="s">
        <v>55</v>
      </c>
      <c r="C48" s="3">
        <v>2065291</v>
      </c>
      <c r="E48" s="3">
        <v>13693526798</v>
      </c>
      <c r="G48" s="3">
        <v>14740558082</v>
      </c>
      <c r="I48" s="3">
        <v>-1047031284</v>
      </c>
      <c r="K48" s="3">
        <v>2065291</v>
      </c>
      <c r="M48" s="3">
        <v>13693526798</v>
      </c>
      <c r="O48" s="3">
        <v>16706884366</v>
      </c>
      <c r="Q48" s="3">
        <v>-3013357568</v>
      </c>
      <c r="S48" s="3"/>
      <c r="T48" s="3"/>
    </row>
    <row r="49" spans="1:20" x14ac:dyDescent="0.5">
      <c r="A49" s="1" t="s">
        <v>16</v>
      </c>
      <c r="C49" s="3">
        <v>15829799</v>
      </c>
      <c r="E49" s="3">
        <v>379542954106</v>
      </c>
      <c r="G49" s="3">
        <v>340046568749</v>
      </c>
      <c r="I49" s="3">
        <v>39496385357</v>
      </c>
      <c r="K49" s="3">
        <v>15829799</v>
      </c>
      <c r="M49" s="3">
        <v>379542954106</v>
      </c>
      <c r="O49" s="3">
        <v>571202704561</v>
      </c>
      <c r="Q49" s="3">
        <v>-191659750455</v>
      </c>
      <c r="S49" s="3"/>
      <c r="T49" s="3"/>
    </row>
    <row r="50" spans="1:20" x14ac:dyDescent="0.5">
      <c r="A50" s="1" t="s">
        <v>29</v>
      </c>
      <c r="C50" s="3">
        <v>19294410</v>
      </c>
      <c r="E50" s="3">
        <v>537412623459</v>
      </c>
      <c r="G50" s="3">
        <v>512862724885</v>
      </c>
      <c r="I50" s="3">
        <v>24549898574</v>
      </c>
      <c r="K50" s="3">
        <v>19294410</v>
      </c>
      <c r="M50" s="3">
        <v>537412623459</v>
      </c>
      <c r="O50" s="3">
        <v>537834142568</v>
      </c>
      <c r="Q50" s="3">
        <v>-421519109</v>
      </c>
      <c r="S50" s="3"/>
      <c r="T50" s="3"/>
    </row>
    <row r="51" spans="1:20" x14ac:dyDescent="0.5">
      <c r="A51" s="1" t="s">
        <v>46</v>
      </c>
      <c r="C51" s="3">
        <v>13771083</v>
      </c>
      <c r="E51" s="3">
        <v>95276449590</v>
      </c>
      <c r="G51" s="3">
        <v>101984130667</v>
      </c>
      <c r="I51" s="3">
        <v>-6707681077</v>
      </c>
      <c r="K51" s="3">
        <v>13771083</v>
      </c>
      <c r="M51" s="3">
        <v>95276449590</v>
      </c>
      <c r="O51" s="3">
        <v>130064519513</v>
      </c>
      <c r="Q51" s="3">
        <v>-34788069923</v>
      </c>
      <c r="S51" s="3"/>
      <c r="T51" s="3"/>
    </row>
    <row r="52" spans="1:20" x14ac:dyDescent="0.5">
      <c r="A52" s="1" t="s">
        <v>47</v>
      </c>
      <c r="C52" s="3">
        <v>554212</v>
      </c>
      <c r="E52" s="3">
        <v>19959630110</v>
      </c>
      <c r="G52" s="3">
        <v>18064484441</v>
      </c>
      <c r="I52" s="3">
        <v>1895145669</v>
      </c>
      <c r="K52" s="3">
        <v>554212</v>
      </c>
      <c r="M52" s="3">
        <v>19959630110</v>
      </c>
      <c r="O52" s="3">
        <v>21375480216</v>
      </c>
      <c r="Q52" s="3">
        <v>-1415850106</v>
      </c>
      <c r="S52" s="3"/>
      <c r="T52" s="3"/>
    </row>
    <row r="53" spans="1:20" x14ac:dyDescent="0.5">
      <c r="A53" s="1" t="s">
        <v>18</v>
      </c>
      <c r="C53" s="3">
        <v>27825120</v>
      </c>
      <c r="E53" s="3">
        <v>1048297344314</v>
      </c>
      <c r="G53" s="3">
        <v>943467609882</v>
      </c>
      <c r="I53" s="3">
        <v>104829734432</v>
      </c>
      <c r="K53" s="3">
        <v>27825120</v>
      </c>
      <c r="M53" s="3">
        <v>1048297344314</v>
      </c>
      <c r="O53" s="3">
        <v>1059914359741</v>
      </c>
      <c r="Q53" s="3">
        <v>-11617015427</v>
      </c>
      <c r="S53" s="3"/>
      <c r="T53" s="3"/>
    </row>
    <row r="54" spans="1:20" x14ac:dyDescent="0.5">
      <c r="A54" s="1" t="s">
        <v>66</v>
      </c>
      <c r="C54" s="3">
        <v>181677</v>
      </c>
      <c r="E54" s="3">
        <v>2344136363</v>
      </c>
      <c r="G54" s="3">
        <v>2463106939</v>
      </c>
      <c r="I54" s="3">
        <v>-118970576</v>
      </c>
      <c r="K54" s="3">
        <v>181677</v>
      </c>
      <c r="M54" s="3">
        <v>2344136363</v>
      </c>
      <c r="O54" s="3">
        <v>2375066475</v>
      </c>
      <c r="Q54" s="3">
        <v>-30930112</v>
      </c>
      <c r="S54" s="3"/>
      <c r="T54" s="3"/>
    </row>
    <row r="55" spans="1:20" x14ac:dyDescent="0.5">
      <c r="A55" s="1" t="s">
        <v>58</v>
      </c>
      <c r="C55" s="3">
        <v>134006557</v>
      </c>
      <c r="E55" s="3">
        <v>1457308844765</v>
      </c>
      <c r="G55" s="3">
        <v>1399303094156</v>
      </c>
      <c r="I55" s="3">
        <v>58005750609</v>
      </c>
      <c r="K55" s="3">
        <v>134006557</v>
      </c>
      <c r="M55" s="3">
        <v>1457308844765</v>
      </c>
      <c r="O55" s="3">
        <v>1345413101648</v>
      </c>
      <c r="Q55" s="3">
        <v>111895743117</v>
      </c>
      <c r="S55" s="3"/>
      <c r="T55" s="3"/>
    </row>
    <row r="56" spans="1:20" x14ac:dyDescent="0.5">
      <c r="A56" s="1" t="s">
        <v>57</v>
      </c>
      <c r="C56" s="3">
        <v>78611772</v>
      </c>
      <c r="E56" s="3">
        <v>420414891926</v>
      </c>
      <c r="G56" s="3">
        <v>389938719463</v>
      </c>
      <c r="I56" s="3">
        <v>30476172463</v>
      </c>
      <c r="K56" s="3">
        <v>78611772</v>
      </c>
      <c r="M56" s="3">
        <v>420414891926</v>
      </c>
      <c r="O56" s="3">
        <v>521937013442</v>
      </c>
      <c r="Q56" s="3">
        <v>-101522121516</v>
      </c>
      <c r="S56" s="3"/>
      <c r="T56" s="3"/>
    </row>
    <row r="57" spans="1:20" x14ac:dyDescent="0.5">
      <c r="A57" s="1" t="s">
        <v>15</v>
      </c>
      <c r="C57" s="3">
        <v>144236996</v>
      </c>
      <c r="E57" s="3">
        <v>530931644090</v>
      </c>
      <c r="G57" s="3">
        <v>462826720800</v>
      </c>
      <c r="I57" s="3">
        <v>68104923290</v>
      </c>
      <c r="K57" s="3">
        <v>144236996</v>
      </c>
      <c r="M57" s="3">
        <v>530931644090</v>
      </c>
      <c r="O57" s="3">
        <v>525053113869</v>
      </c>
      <c r="Q57" s="3">
        <v>5878530221</v>
      </c>
      <c r="S57" s="3"/>
      <c r="T57" s="3"/>
    </row>
    <row r="58" spans="1:20" x14ac:dyDescent="0.5">
      <c r="A58" s="1" t="s">
        <v>45</v>
      </c>
      <c r="C58" s="3">
        <v>19324849</v>
      </c>
      <c r="E58" s="3">
        <v>33521216429</v>
      </c>
      <c r="G58" s="3">
        <v>32138106066</v>
      </c>
      <c r="I58" s="3">
        <v>1383110363</v>
      </c>
      <c r="K58" s="3">
        <v>19324849</v>
      </c>
      <c r="M58" s="3">
        <v>33521216429</v>
      </c>
      <c r="O58" s="3">
        <v>73669836689</v>
      </c>
      <c r="Q58" s="3">
        <v>-40148620260</v>
      </c>
      <c r="S58" s="3"/>
      <c r="T58" s="3"/>
    </row>
    <row r="59" spans="1:20" x14ac:dyDescent="0.5">
      <c r="A59" s="1" t="s">
        <v>50</v>
      </c>
      <c r="C59" s="3">
        <v>34111497</v>
      </c>
      <c r="E59" s="3">
        <v>225254388657</v>
      </c>
      <c r="G59" s="3">
        <v>219088620000</v>
      </c>
      <c r="I59" s="3">
        <v>6165768657</v>
      </c>
      <c r="K59" s="3">
        <v>34111497</v>
      </c>
      <c r="M59" s="3">
        <v>225254388658</v>
      </c>
      <c r="O59" s="3">
        <v>240560100000</v>
      </c>
      <c r="Q59" s="3">
        <v>-15305711342</v>
      </c>
      <c r="S59" s="3"/>
      <c r="T59" s="3"/>
    </row>
    <row r="60" spans="1:20" x14ac:dyDescent="0.5">
      <c r="A60" s="1" t="s">
        <v>35</v>
      </c>
      <c r="C60" s="3">
        <v>0</v>
      </c>
      <c r="E60" s="3">
        <v>0</v>
      </c>
      <c r="G60" s="3">
        <v>0</v>
      </c>
      <c r="I60" s="3">
        <v>0</v>
      </c>
      <c r="K60" s="3">
        <v>10000000</v>
      </c>
      <c r="M60" s="3">
        <v>56859660000</v>
      </c>
      <c r="O60" s="3">
        <v>67038732000</v>
      </c>
      <c r="Q60" s="3">
        <v>-10179072000</v>
      </c>
      <c r="S60" s="3"/>
      <c r="T60" s="3"/>
    </row>
    <row r="61" spans="1:20" x14ac:dyDescent="0.5">
      <c r="A61" s="1" t="s">
        <v>86</v>
      </c>
      <c r="C61" s="3">
        <v>34851</v>
      </c>
      <c r="E61" s="3">
        <v>32969690850</v>
      </c>
      <c r="G61" s="3">
        <v>32466533624</v>
      </c>
      <c r="I61" s="3">
        <v>503157226</v>
      </c>
      <c r="K61" s="3">
        <v>34851</v>
      </c>
      <c r="M61" s="3">
        <v>32969690850</v>
      </c>
      <c r="O61" s="3">
        <v>29902104315</v>
      </c>
      <c r="Q61" s="3">
        <v>3067586535</v>
      </c>
      <c r="S61" s="3"/>
      <c r="T61" s="3"/>
    </row>
    <row r="62" spans="1:20" x14ac:dyDescent="0.5">
      <c r="A62" s="1" t="s">
        <v>89</v>
      </c>
      <c r="C62" s="3">
        <v>7729</v>
      </c>
      <c r="E62" s="3">
        <v>7193931123</v>
      </c>
      <c r="G62" s="3">
        <v>7073303301</v>
      </c>
      <c r="I62" s="3">
        <v>120627822</v>
      </c>
      <c r="K62" s="3">
        <v>7729</v>
      </c>
      <c r="M62" s="3">
        <v>7193931123</v>
      </c>
      <c r="O62" s="3">
        <v>6534372811</v>
      </c>
      <c r="Q62" s="3">
        <v>659558312</v>
      </c>
      <c r="S62" s="3"/>
      <c r="T62" s="3"/>
    </row>
    <row r="63" spans="1:20" x14ac:dyDescent="0.5">
      <c r="A63" s="1" t="s">
        <v>82</v>
      </c>
      <c r="C63" s="3">
        <v>89598</v>
      </c>
      <c r="E63" s="3">
        <v>88188763988</v>
      </c>
      <c r="G63" s="3">
        <v>85685849604</v>
      </c>
      <c r="I63" s="3">
        <v>2502914384</v>
      </c>
      <c r="K63" s="3">
        <v>89598</v>
      </c>
      <c r="M63" s="3">
        <v>88188763988</v>
      </c>
      <c r="O63" s="3">
        <v>78931384873</v>
      </c>
      <c r="Q63" s="3">
        <v>9257379115</v>
      </c>
      <c r="S63" s="3"/>
      <c r="T63" s="3"/>
    </row>
    <row r="64" spans="1:20" x14ac:dyDescent="0.5">
      <c r="A64" s="1" t="s">
        <v>92</v>
      </c>
      <c r="C64" s="3">
        <v>20000</v>
      </c>
      <c r="E64" s="3">
        <v>18579431867</v>
      </c>
      <c r="G64" s="3">
        <v>18215897770</v>
      </c>
      <c r="I64" s="3">
        <v>363534097</v>
      </c>
      <c r="K64" s="3">
        <v>20000</v>
      </c>
      <c r="M64" s="3">
        <v>18579431867</v>
      </c>
      <c r="O64" s="3">
        <v>17002881206</v>
      </c>
      <c r="Q64" s="3">
        <v>1576550661</v>
      </c>
      <c r="S64" s="3"/>
      <c r="T64" s="3"/>
    </row>
    <row r="65" spans="1:20" x14ac:dyDescent="0.5">
      <c r="A65" s="1" t="s">
        <v>95</v>
      </c>
      <c r="C65" s="3">
        <v>101150</v>
      </c>
      <c r="E65" s="3">
        <v>92420184804</v>
      </c>
      <c r="G65" s="3">
        <v>90390472256</v>
      </c>
      <c r="I65" s="3">
        <v>2029712548</v>
      </c>
      <c r="K65" s="3">
        <v>101150</v>
      </c>
      <c r="M65" s="3">
        <v>92420184804</v>
      </c>
      <c r="O65" s="3">
        <v>84969062217</v>
      </c>
      <c r="Q65" s="3">
        <v>7451122587</v>
      </c>
      <c r="S65" s="3"/>
      <c r="T65" s="3"/>
    </row>
    <row r="66" spans="1:20" x14ac:dyDescent="0.5">
      <c r="A66" s="1" t="s">
        <v>119</v>
      </c>
      <c r="C66" s="3">
        <v>25000</v>
      </c>
      <c r="E66" s="3">
        <v>24708020859</v>
      </c>
      <c r="G66" s="3">
        <v>24679472343</v>
      </c>
      <c r="I66" s="3">
        <v>28548516</v>
      </c>
      <c r="K66" s="3">
        <v>25000</v>
      </c>
      <c r="M66" s="3">
        <v>24708020859</v>
      </c>
      <c r="O66" s="3">
        <v>24679472343</v>
      </c>
      <c r="Q66" s="3">
        <v>28548516</v>
      </c>
      <c r="S66" s="3"/>
      <c r="T66" s="3"/>
    </row>
    <row r="67" spans="1:20" x14ac:dyDescent="0.5">
      <c r="A67" s="1" t="s">
        <v>98</v>
      </c>
      <c r="C67" s="3">
        <v>223409</v>
      </c>
      <c r="E67" s="3">
        <v>189577319361</v>
      </c>
      <c r="G67" s="3">
        <v>187698268208</v>
      </c>
      <c r="I67" s="3">
        <v>1879051153</v>
      </c>
      <c r="K67" s="3">
        <v>223409</v>
      </c>
      <c r="M67" s="3">
        <v>189577319361</v>
      </c>
      <c r="O67" s="3">
        <v>181753531244</v>
      </c>
      <c r="Q67" s="3">
        <v>7823788117</v>
      </c>
      <c r="S67" s="3"/>
      <c r="T67" s="3"/>
    </row>
    <row r="68" spans="1:20" x14ac:dyDescent="0.5">
      <c r="A68" s="1" t="s">
        <v>101</v>
      </c>
      <c r="C68" s="3">
        <v>392486</v>
      </c>
      <c r="E68" s="3">
        <v>330338754906</v>
      </c>
      <c r="G68" s="3">
        <v>325769489262</v>
      </c>
      <c r="I68" s="3">
        <v>4569265644</v>
      </c>
      <c r="K68" s="3">
        <v>392486</v>
      </c>
      <c r="M68" s="3">
        <v>330338754906</v>
      </c>
      <c r="O68" s="3">
        <v>315247530997</v>
      </c>
      <c r="Q68" s="3">
        <v>15091223909</v>
      </c>
      <c r="S68" s="3"/>
      <c r="T68" s="3"/>
    </row>
    <row r="69" spans="1:20" x14ac:dyDescent="0.5">
      <c r="A69" s="1" t="s">
        <v>104</v>
      </c>
      <c r="C69" s="3">
        <v>533001</v>
      </c>
      <c r="E69" s="3">
        <v>438367154149</v>
      </c>
      <c r="G69" s="3">
        <v>432460259970</v>
      </c>
      <c r="I69" s="3">
        <v>5906894179</v>
      </c>
      <c r="K69" s="3">
        <v>533001</v>
      </c>
      <c r="M69" s="3">
        <v>438367154149</v>
      </c>
      <c r="O69" s="3">
        <v>429141265892</v>
      </c>
      <c r="Q69" s="3">
        <v>9225888257</v>
      </c>
      <c r="S69" s="3"/>
      <c r="T69" s="3"/>
    </row>
    <row r="70" spans="1:20" x14ac:dyDescent="0.5">
      <c r="A70" s="1" t="s">
        <v>116</v>
      </c>
      <c r="C70" s="3">
        <v>9389</v>
      </c>
      <c r="E70" s="3">
        <v>8548167653</v>
      </c>
      <c r="G70" s="3">
        <v>8389631528</v>
      </c>
      <c r="I70" s="3">
        <v>158536125</v>
      </c>
      <c r="K70" s="3">
        <v>9389</v>
      </c>
      <c r="M70" s="3">
        <v>8548167653</v>
      </c>
      <c r="O70" s="3">
        <v>8389631528</v>
      </c>
      <c r="Q70" s="3">
        <v>158536125</v>
      </c>
      <c r="S70" s="3"/>
      <c r="T70" s="3"/>
    </row>
    <row r="71" spans="1:20" x14ac:dyDescent="0.5">
      <c r="A71" s="1" t="s">
        <v>107</v>
      </c>
      <c r="C71" s="3">
        <v>78106</v>
      </c>
      <c r="E71" s="3">
        <v>61848739883</v>
      </c>
      <c r="G71" s="3">
        <v>60755454077</v>
      </c>
      <c r="I71" s="3">
        <v>1093285806</v>
      </c>
      <c r="K71" s="3">
        <v>78106</v>
      </c>
      <c r="M71" s="3">
        <v>61848739883</v>
      </c>
      <c r="O71" s="3">
        <v>56495647479</v>
      </c>
      <c r="Q71" s="3">
        <v>5353092404</v>
      </c>
      <c r="S71" s="3"/>
      <c r="T71" s="3"/>
    </row>
    <row r="72" spans="1:20" x14ac:dyDescent="0.5">
      <c r="A72" s="1" t="s">
        <v>110</v>
      </c>
      <c r="C72" s="3">
        <v>200000</v>
      </c>
      <c r="E72" s="3">
        <v>199963750000</v>
      </c>
      <c r="G72" s="3">
        <v>199897375000</v>
      </c>
      <c r="I72" s="3">
        <v>66375000</v>
      </c>
      <c r="K72" s="3">
        <v>200000</v>
      </c>
      <c r="M72" s="3">
        <v>199963750000</v>
      </c>
      <c r="O72" s="3">
        <v>200008000000</v>
      </c>
      <c r="Q72" s="3">
        <v>-44250000</v>
      </c>
      <c r="S72" s="3"/>
      <c r="T72" s="3"/>
    </row>
    <row r="73" spans="1:20" x14ac:dyDescent="0.5">
      <c r="A73" s="1" t="s">
        <v>113</v>
      </c>
      <c r="C73" s="3">
        <v>200000</v>
      </c>
      <c r="E73" s="3">
        <v>193964837500</v>
      </c>
      <c r="G73" s="3">
        <v>206528559912</v>
      </c>
      <c r="I73" s="3">
        <v>-12563722412</v>
      </c>
      <c r="K73" s="3">
        <v>200000</v>
      </c>
      <c r="M73" s="3">
        <v>193964837500</v>
      </c>
      <c r="O73" s="3">
        <v>187186066375</v>
      </c>
      <c r="Q73" s="3">
        <v>6778771125</v>
      </c>
      <c r="S73" s="3"/>
      <c r="T73" s="3"/>
    </row>
    <row r="74" spans="1:20" ht="22.5" thickBot="1" x14ac:dyDescent="0.55000000000000004">
      <c r="E74" s="4">
        <f>SUM(E8:E73)</f>
        <v>16580107326595</v>
      </c>
      <c r="G74" s="4">
        <f>SUM(G8:G73)</f>
        <v>15525548093409</v>
      </c>
      <c r="I74" s="4">
        <f>SUM(I8:I73)</f>
        <v>1054559233186</v>
      </c>
      <c r="M74" s="4">
        <f>SUM(M8:M73)</f>
        <v>16636966986596</v>
      </c>
      <c r="O74" s="4">
        <f>SUM(O8:O73)</f>
        <v>17421679347585</v>
      </c>
      <c r="Q74" s="4">
        <f>SUM(Q8:Q73)</f>
        <v>-784712360989</v>
      </c>
    </row>
    <row r="75" spans="1:20" ht="22.5" thickTop="1" x14ac:dyDescent="0.5"/>
    <row r="76" spans="1:20" x14ac:dyDescent="0.5">
      <c r="I76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تبعی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Abbas Akrami</cp:lastModifiedBy>
  <dcterms:created xsi:type="dcterms:W3CDTF">2022-03-28T06:51:44Z</dcterms:created>
  <dcterms:modified xsi:type="dcterms:W3CDTF">2022-03-29T08:18:01Z</dcterms:modified>
</cp:coreProperties>
</file>