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اردیبهشت1401\"/>
    </mc:Choice>
  </mc:AlternateContent>
  <xr:revisionPtr revIDLastSave="0" documentId="13_ncr:1_{FDCA0D3E-DB9B-4873-AA97-325521FA58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definedNames>
    <definedName name="_xlnm.Print_Area" localSheetId="8">'درآمد ناشی از تغییر قیمت اوراق'!$A$1:$Q$93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7" i="9" l="1"/>
  <c r="O87" i="9"/>
  <c r="M87" i="9"/>
  <c r="I87" i="9"/>
  <c r="G87" i="9"/>
  <c r="E87" i="9"/>
  <c r="E11" i="14"/>
  <c r="C11" i="14"/>
  <c r="C10" i="15" s="1"/>
  <c r="Q8" i="12"/>
  <c r="I8" i="12"/>
  <c r="U82" i="11"/>
  <c r="S82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" i="11"/>
  <c r="I17" i="11"/>
  <c r="K8" i="13"/>
  <c r="G11" i="15"/>
  <c r="C9" i="15"/>
  <c r="C8" i="15"/>
  <c r="C7" i="15"/>
  <c r="K10" i="13"/>
  <c r="K9" i="13"/>
  <c r="G10" i="13"/>
  <c r="G9" i="13"/>
  <c r="G8" i="13"/>
  <c r="E10" i="13"/>
  <c r="I10" i="13"/>
  <c r="C36" i="12"/>
  <c r="E36" i="12"/>
  <c r="G36" i="12"/>
  <c r="K36" i="12"/>
  <c r="M36" i="12"/>
  <c r="O36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6" i="12" s="1"/>
  <c r="I32" i="12"/>
  <c r="I33" i="12"/>
  <c r="I34" i="12"/>
  <c r="I35" i="12"/>
  <c r="I9" i="11"/>
  <c r="I10" i="11"/>
  <c r="I11" i="11"/>
  <c r="I12" i="11"/>
  <c r="I82" i="11" s="1"/>
  <c r="K12" i="11" s="1"/>
  <c r="I13" i="11"/>
  <c r="I14" i="11"/>
  <c r="I15" i="11"/>
  <c r="I16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" i="11"/>
  <c r="M82" i="11"/>
  <c r="O82" i="11"/>
  <c r="Q82" i="11"/>
  <c r="G82" i="11"/>
  <c r="E82" i="11"/>
  <c r="C82" i="11"/>
  <c r="Q49" i="10"/>
  <c r="I49" i="10"/>
  <c r="M49" i="10"/>
  <c r="O4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8" i="10"/>
  <c r="E49" i="10"/>
  <c r="G49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8" i="10"/>
  <c r="F90" i="9"/>
  <c r="I8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5" i="9"/>
  <c r="I86" i="9"/>
  <c r="I8" i="9"/>
  <c r="K26" i="8"/>
  <c r="M26" i="8"/>
  <c r="O26" i="8"/>
  <c r="S26" i="8"/>
  <c r="Q26" i="8"/>
  <c r="I26" i="8"/>
  <c r="I14" i="7"/>
  <c r="K14" i="7"/>
  <c r="M14" i="7"/>
  <c r="O14" i="7"/>
  <c r="Q14" i="7"/>
  <c r="S14" i="7"/>
  <c r="S10" i="6"/>
  <c r="Q10" i="6"/>
  <c r="O10" i="6"/>
  <c r="M10" i="6"/>
  <c r="K10" i="6"/>
  <c r="AK28" i="3"/>
  <c r="AG28" i="3"/>
  <c r="AI28" i="3"/>
  <c r="AA28" i="3"/>
  <c r="W28" i="3"/>
  <c r="S28" i="3"/>
  <c r="Q28" i="3"/>
  <c r="E69" i="1"/>
  <c r="G69" i="1"/>
  <c r="K69" i="1"/>
  <c r="O69" i="1"/>
  <c r="U69" i="1"/>
  <c r="W69" i="1"/>
  <c r="C11" i="15" l="1"/>
  <c r="U10" i="11"/>
  <c r="U79" i="11"/>
  <c r="U71" i="11"/>
  <c r="U17" i="11"/>
  <c r="U75" i="11"/>
  <c r="U49" i="11"/>
  <c r="U65" i="11"/>
  <c r="U57" i="11"/>
  <c r="U41" i="11"/>
  <c r="U33" i="11"/>
  <c r="U25" i="11"/>
  <c r="U77" i="11"/>
  <c r="U69" i="11"/>
  <c r="U53" i="11"/>
  <c r="U37" i="11"/>
  <c r="U21" i="11"/>
  <c r="U80" i="11"/>
  <c r="U81" i="11"/>
  <c r="U73" i="11"/>
  <c r="U61" i="11"/>
  <c r="U45" i="11"/>
  <c r="U29" i="11"/>
  <c r="U13" i="11"/>
  <c r="U9" i="11"/>
  <c r="Q36" i="12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8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8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E7" i="15" l="1"/>
  <c r="E8" i="15"/>
  <c r="E9" i="15"/>
  <c r="E10" i="15"/>
  <c r="K82" i="11"/>
  <c r="E11" i="15" l="1"/>
</calcChain>
</file>

<file path=xl/sharedStrings.xml><?xml version="1.0" encoding="utf-8"?>
<sst xmlns="http://schemas.openxmlformats.org/spreadsheetml/2006/main" count="844" uniqueCount="244">
  <si>
    <t>صندوق سرمایه‌گذاری مشترک امید توسعه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</si>
  <si>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</si>
  <si>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</si>
  <si>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</si>
  <si>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</si>
  <si>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</si>
  <si>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</si>
  <si>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</si>
  <si>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</si>
  <si>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</si>
  <si>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</si>
  <si>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</si>
  <si>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</si>
  <si>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</si>
  <si>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</si>
  <si>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</si>
  <si>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</si>
  <si>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</si>
  <si>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</si>
  <si>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</si>
  <si>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</si>
  <si>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</si>
  <si>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</si>
  <si>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</si>
  <si>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معدنی و صنعتی صبانور</t>
  </si>
  <si>
    <t>توسعه‌معادن‌وفلزات‌</t>
  </si>
  <si>
    <t>ح . سرمایه گذاری صبا تامین</t>
  </si>
  <si>
    <t>ح . فراورده‌ های‌ نسوزایران‌</t>
  </si>
  <si>
    <t>ح . معدنی و صنعتی گل گهر</t>
  </si>
  <si>
    <t>ح.سرمایه گذاری پارس آریان</t>
  </si>
  <si>
    <t>داروپخش‌ (هلدینگ‌</t>
  </si>
  <si>
    <t>دریایی و کشتیرانی خط دریابندر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</si>
  <si>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</si>
  <si>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</si>
  <si>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</si>
  <si>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</si>
  <si>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</si>
  <si>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</si>
  <si>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</si>
  <si>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</si>
  <si>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</si>
  <si>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</si>
  <si>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</si>
  <si>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</si>
  <si>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</si>
  <si>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</si>
  <si>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</si>
  <si>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</si>
  <si>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</si>
  <si>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سیمرغ</t>
  </si>
  <si>
    <t>شیشه سازی مینا</t>
  </si>
  <si>
    <t>صنایع پتروشیمی خلیج فارس</t>
  </si>
  <si>
    <t>صنایع پتروشیمی کرمانشاه</t>
  </si>
  <si>
    <t>صنایع‌خاک‌چینی‌ایران‌</t>
  </si>
  <si>
    <t>صنعت غذایی کورش</t>
  </si>
  <si>
    <t>فرابورس ایران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</si>
  <si>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</si>
  <si>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</si>
  <si>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</si>
  <si>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</si>
  <si>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</si>
  <si>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</si>
  <si>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</si>
  <si>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</si>
  <si>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</si>
  <si>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</si>
  <si>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</si>
  <si>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</si>
  <si>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کویر تایر</t>
  </si>
  <si>
    <t>سیمان‌ بجنورد</t>
  </si>
  <si>
    <t>حفاری شمال</t>
  </si>
  <si>
    <t>صنایع‌ کاشی‌ و سرامیک‌ سینا</t>
  </si>
  <si>
    <t>بانک تجارت</t>
  </si>
  <si>
    <t>ح . سیمان‌ارومیه‌</t>
  </si>
  <si>
    <t>ح. پالایش نفت تبریز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</si>
  <si>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</si>
  <si>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</si>
  <si>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</si>
  <si>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</si>
  <si>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</si>
  <si>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</si>
  <si>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</si>
  <si>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</si>
  <si>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</si>
  <si>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</si>
  <si>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</si>
  <si>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</si>
  <si>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</si>
  <si>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</si>
  <si>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اسنادخزانه-م13بودجه98-010219</t>
  </si>
  <si>
    <t>بله</t>
  </si>
  <si>
    <t>1398/09/06</t>
  </si>
  <si>
    <t>1401/02/19</t>
  </si>
  <si>
    <t>اسنادخزانه-م15بودجه98-010406</t>
  </si>
  <si>
    <t>1398/07/13</t>
  </si>
  <si>
    <t>1401/04/06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</si>
  <si>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</si>
  <si>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</si>
  <si>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</si>
  <si>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</si>
  <si>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</si>
  <si>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</si>
  <si>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</si>
  <si>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</si>
  <si>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</si>
  <si>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</si>
  <si>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</si>
  <si>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</si>
  <si>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</si>
  <si>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</si>
  <si>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</si>
  <si>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</si>
  <si>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</si>
  <si>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</si>
  <si>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</si>
  <si>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</si>
  <si>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</si>
  <si>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</si>
  <si>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</si>
  <si>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</si>
  <si>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مرابحه عام دولت3-ش.خ 0104</t>
  </si>
  <si>
    <t>1399/04/03</t>
  </si>
  <si>
    <t>1401/04/03</t>
  </si>
  <si>
    <t>مرابحه عام دولت61-ش.خ0309</t>
  </si>
  <si>
    <t>1399/09/26</t>
  </si>
  <si>
    <t>1403/09/26</t>
  </si>
  <si>
    <t>مرابحه عام دولت86-ش.خ020404</t>
  </si>
  <si>
    <t>1400/03/04</t>
  </si>
  <si>
    <t>1402/04/04</t>
  </si>
  <si>
    <t>اسنادخزانه-م11بودجه99-020906</t>
  </si>
  <si>
    <t>1400/01/11</t>
  </si>
  <si>
    <t>1402/09/06</t>
  </si>
  <si>
    <t>اسنادخزانه-م10بودجه99-020807</t>
  </si>
  <si>
    <t>1399/11/21</t>
  </si>
  <si>
    <t>1402/08/07</t>
  </si>
  <si>
    <t>اسنادخزانه-م21بودجه98-020906</t>
  </si>
  <si>
    <t>1399/01/27</t>
  </si>
  <si>
    <t>اسنادخزانه-م8بودجه99-020606</t>
  </si>
  <si>
    <t>1399/09/25</t>
  </si>
  <si>
    <t>1402/06/06</t>
  </si>
  <si>
    <t>اسنادخزانه-م14بودجه99-021025</t>
  </si>
  <si>
    <t>1400/01/08</t>
  </si>
  <si>
    <t>1402/10/25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</si>
  <si>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</si>
  <si>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</si>
  <si>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</si>
  <si>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</si>
  <si>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</si>
  <si>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</si>
  <si>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</si>
  <si>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</si>
  <si>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</si>
  <si>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</si>
  <si>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</si>
  <si>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</si>
  <si>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</si>
  <si>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</si>
  <si>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</si>
  <si>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</si>
  <si>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</si>
  <si>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</si>
  <si>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</si>
  <si>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</si>
  <si>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</si>
  <si>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</si>
  <si>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</si>
  <si>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</si>
  <si>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</si>
  <si>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</si>
  <si>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</si>
  <si>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</si>
  <si>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</si>
  <si>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</si>
  <si>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</si>
  <si>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</si>
  <si>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</si>
  <si>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</si>
  <si>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</si>
  <si>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</si>
  <si>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</si>
  <si>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</si>
  <si>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1400/07/14</t>
  </si>
  <si>
    <t>1400/12/23</t>
  </si>
  <si>
    <t>1401/02/29</t>
  </si>
  <si>
    <t>1400/12/07</t>
  </si>
  <si>
    <t>1400/12/21</t>
  </si>
  <si>
    <t>1401/02/10</t>
  </si>
  <si>
    <t>1401/02/21</t>
  </si>
  <si>
    <t>1400/12/16</t>
  </si>
  <si>
    <t>1400/10/29</t>
  </si>
  <si>
    <t>1400/10/06</t>
  </si>
  <si>
    <t>1400/07/25</t>
  </si>
  <si>
    <t>1400/07/27</t>
  </si>
  <si>
    <t>1400/12/26</t>
  </si>
  <si>
    <t>1401/02/11</t>
  </si>
  <si>
    <t>1400/12/18</t>
  </si>
  <si>
    <t>1401/02/26</t>
  </si>
  <si>
    <t>بهای فروش</t>
  </si>
  <si>
    <t>ارزش دفتری</t>
  </si>
  <si>
    <t>سود و زیان ناشی از تغییر قیمت</t>
  </si>
  <si>
    <t>سود و زیان ناشی از فروش</t>
  </si>
  <si>
    <t>ریل پرداز نو آفرین</t>
  </si>
  <si>
    <t>ح.دریایی وکشتیرانی خط دریابندر</t>
  </si>
  <si>
    <t>ح.زغال سنگ پروده طبس</t>
  </si>
  <si>
    <t>آریان کیمیا تک</t>
  </si>
  <si>
    <t>معدنی‌وصنعتی‌چادرملو</t>
  </si>
  <si>
    <t>ح توسعه معدنی و صنعتی صبانور</t>
  </si>
  <si>
    <t>توسعه سامانه ی نرم افزاری نگین</t>
  </si>
  <si>
    <t>ح . داروپخش‌ (هلدینگ‌</t>
  </si>
  <si>
    <t>فرآورده‌های‌ تزریقی‌ ایران‌</t>
  </si>
  <si>
    <t>گ.مدیریت ارزش سرمایه ص ب کشوری</t>
  </si>
  <si>
    <t>ح.سرمایه گذاری صندوق بازنشستگی</t>
  </si>
  <si>
    <t>ح . صنایع‌خاک‌چینی‌ایران‌</t>
  </si>
  <si>
    <t>ح . شیشه سازی مینا</t>
  </si>
  <si>
    <t>فولاد کاوه جنوب کیش</t>
  </si>
  <si>
    <t>اسنادخزانه-م21بودجه97-000728</t>
  </si>
  <si>
    <t>اسنادخزانه-م12بودجه98-001111</t>
  </si>
  <si>
    <t>اسنادخزانه-م11بودجه98-001013</t>
  </si>
  <si>
    <t>اسنادخزانه-م9بودجه98-000923</t>
  </si>
  <si>
    <t>اسنادخزانه-م8بودجه98-000817</t>
  </si>
  <si>
    <t>اسنادخزانه-م10بودجه98-001006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</si>
  <si>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</si>
  <si>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</si>
  <si>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</si>
  <si>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</si>
  <si>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</si>
  <si>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</si>
  <si>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</si>
  <si>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</si>
  <si>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</si>
  <si>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</si>
  <si>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</si>
  <si>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</si>
  <si>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</si>
  <si>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</si>
  <si>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</si>
  <si>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</si>
  <si>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</si>
  <si>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1401/02/01</t>
  </si>
  <si>
    <t>-</t>
  </si>
  <si>
    <t>سایر درآمدهای تنزیل سود سهام</t>
  </si>
  <si>
    <t xml:space="preserve"> سایر درآمدهای تنزیل سود بانک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</si>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</sst>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/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/>
    <xf numFmtId="10" fontId="2" fillId="0" borderId="2" xfId="1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2" xfId="0" applyNumberFormat="1" applyFont="1" applyFill="1" applyBorder="1"/>
    <xf numFmtId="37" fontId="2" fillId="0" borderId="0" xfId="0" applyNumberFormat="1" applyFont="1" applyFill="1"/>
    <xf numFmtId="10" fontId="2" fillId="0" borderId="2" xfId="1" applyNumberFormat="1" applyFont="1" applyFill="1" applyBorder="1" applyAlignment="1">
      <alignment horizontal="center"/>
    </xf>
    <xf numFmtId="37" fontId="2" fillId="0" borderId="2" xfId="0" applyNumberFormat="1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10</xdr:col>
          <xdr:colOff>276225</xdr:colOff>
          <xdr:row>32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E572D3C-709D-F3EF-D735-1C0797A533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A1C3-4ABC-4AC0-A709-7DA515CFAB84}">
  <dimension ref="A1"/>
  <sheetViews>
    <sheetView rightToLeft="1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47625</xdr:colOff>
                <xdr:row>0</xdr:row>
                <xdr:rowOff>0</xdr:rowOff>
              </from>
              <to>
                <xdr:col>10</xdr:col>
                <xdr:colOff>276225</xdr:colOff>
                <xdr:row>32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5"/>
  <sheetViews>
    <sheetView rightToLeft="1" zoomScaleNormal="100" workbookViewId="0">
      <selection activeCell="I55" sqref="I55"/>
    </sheetView>
  </sheetViews>
  <sheetFormatPr defaultRowHeight="24"/>
  <cols>
    <col min="1" max="1" width="32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3</v>
      </c>
      <c r="C6" s="20" t="s">
        <v>164</v>
      </c>
      <c r="D6" s="20" t="s">
        <v>164</v>
      </c>
      <c r="E6" s="20" t="s">
        <v>164</v>
      </c>
      <c r="F6" s="20" t="s">
        <v>164</v>
      </c>
      <c r="G6" s="20" t="s">
        <v>164</v>
      </c>
      <c r="H6" s="20" t="s">
        <v>164</v>
      </c>
      <c r="I6" s="20" t="s">
        <v>164</v>
      </c>
      <c r="K6" s="20" t="s">
        <v>165</v>
      </c>
      <c r="L6" s="20" t="s">
        <v>165</v>
      </c>
      <c r="M6" s="20" t="s">
        <v>165</v>
      </c>
      <c r="N6" s="20" t="s">
        <v>165</v>
      </c>
      <c r="O6" s="20" t="s">
        <v>165</v>
      </c>
      <c r="P6" s="20" t="s">
        <v>165</v>
      </c>
      <c r="Q6" s="20" t="s">
        <v>165</v>
      </c>
    </row>
    <row r="7" spans="1:17" ht="24.75">
      <c r="A7" s="20" t="s">
        <v>3</v>
      </c>
      <c r="C7" s="20" t="s">
        <v>7</v>
      </c>
      <c r="E7" s="20" t="s">
        <v>197</v>
      </c>
      <c r="F7" s="5"/>
      <c r="G7" s="20" t="s">
        <v>198</v>
      </c>
      <c r="I7" s="20" t="s">
        <v>200</v>
      </c>
      <c r="K7" s="20" t="s">
        <v>7</v>
      </c>
      <c r="M7" s="20" t="s">
        <v>197</v>
      </c>
      <c r="O7" s="20" t="s">
        <v>198</v>
      </c>
      <c r="Q7" s="20" t="s">
        <v>200</v>
      </c>
    </row>
    <row r="8" spans="1:17">
      <c r="A8" s="1" t="s">
        <v>57</v>
      </c>
      <c r="C8" s="9">
        <v>2054010</v>
      </c>
      <c r="D8" s="9"/>
      <c r="E8" s="9">
        <v>94510652215</v>
      </c>
      <c r="F8" s="9"/>
      <c r="G8" s="9">
        <v>108500648350</v>
      </c>
      <c r="H8" s="9"/>
      <c r="I8" s="9">
        <f>E8-G8</f>
        <v>-13989996135</v>
      </c>
      <c r="J8" s="9"/>
      <c r="K8" s="9">
        <v>3729411</v>
      </c>
      <c r="L8" s="9"/>
      <c r="M8" s="9">
        <v>169869870056</v>
      </c>
      <c r="N8" s="9"/>
      <c r="O8" s="9">
        <v>197001724186</v>
      </c>
      <c r="P8" s="9"/>
      <c r="Q8" s="9">
        <f>M8-O8</f>
        <v>-27131854130</v>
      </c>
    </row>
    <row r="9" spans="1:17">
      <c r="A9" s="1" t="s">
        <v>46</v>
      </c>
      <c r="C9" s="9">
        <v>19324849</v>
      </c>
      <c r="D9" s="9"/>
      <c r="E9" s="9">
        <v>71677077753</v>
      </c>
      <c r="F9" s="9"/>
      <c r="G9" s="9">
        <v>73669836690</v>
      </c>
      <c r="H9" s="9"/>
      <c r="I9" s="9">
        <f t="shared" ref="I9:I48" si="0">E9-G9</f>
        <v>-1992758937</v>
      </c>
      <c r="J9" s="9"/>
      <c r="K9" s="9">
        <v>19924849</v>
      </c>
      <c r="L9" s="9"/>
      <c r="M9" s="9">
        <v>74078304973</v>
      </c>
      <c r="N9" s="9"/>
      <c r="O9" s="9">
        <v>75957145729</v>
      </c>
      <c r="P9" s="9"/>
      <c r="Q9" s="9">
        <f t="shared" ref="Q9:Q48" si="1">M9-O9</f>
        <v>-1878840756</v>
      </c>
    </row>
    <row r="10" spans="1:17">
      <c r="A10" s="1" t="s">
        <v>49</v>
      </c>
      <c r="C10" s="9">
        <v>585000</v>
      </c>
      <c r="D10" s="9"/>
      <c r="E10" s="9">
        <v>19835621672</v>
      </c>
      <c r="F10" s="9"/>
      <c r="G10" s="9">
        <v>13743722207</v>
      </c>
      <c r="H10" s="9"/>
      <c r="I10" s="9">
        <f t="shared" si="0"/>
        <v>6091899465</v>
      </c>
      <c r="J10" s="9"/>
      <c r="K10" s="9">
        <v>585000</v>
      </c>
      <c r="L10" s="9"/>
      <c r="M10" s="9">
        <v>19835621672</v>
      </c>
      <c r="N10" s="9"/>
      <c r="O10" s="9">
        <v>13743722207</v>
      </c>
      <c r="P10" s="9"/>
      <c r="Q10" s="9">
        <f t="shared" si="1"/>
        <v>6091899465</v>
      </c>
    </row>
    <row r="11" spans="1:17">
      <c r="A11" s="1" t="s">
        <v>21</v>
      </c>
      <c r="C11" s="9">
        <v>494556</v>
      </c>
      <c r="D11" s="9"/>
      <c r="E11" s="9">
        <v>85236649786</v>
      </c>
      <c r="F11" s="9"/>
      <c r="G11" s="9">
        <v>118686288361</v>
      </c>
      <c r="H11" s="9"/>
      <c r="I11" s="9">
        <f t="shared" si="0"/>
        <v>-33449638575</v>
      </c>
      <c r="J11" s="9"/>
      <c r="K11" s="9">
        <v>494556</v>
      </c>
      <c r="L11" s="9"/>
      <c r="M11" s="9">
        <v>85236649786</v>
      </c>
      <c r="N11" s="9"/>
      <c r="O11" s="9">
        <v>118686288361</v>
      </c>
      <c r="P11" s="9"/>
      <c r="Q11" s="9">
        <f t="shared" si="1"/>
        <v>-33449638575</v>
      </c>
    </row>
    <row r="12" spans="1:17">
      <c r="A12" s="1" t="s">
        <v>67</v>
      </c>
      <c r="C12" s="9">
        <v>113548</v>
      </c>
      <c r="D12" s="9"/>
      <c r="E12" s="9">
        <v>1417932984</v>
      </c>
      <c r="F12" s="9"/>
      <c r="G12" s="9">
        <v>1484414878</v>
      </c>
      <c r="H12" s="9"/>
      <c r="I12" s="9">
        <f t="shared" si="0"/>
        <v>-66481894</v>
      </c>
      <c r="J12" s="9"/>
      <c r="K12" s="9">
        <v>113548</v>
      </c>
      <c r="L12" s="9"/>
      <c r="M12" s="9">
        <v>1417932984</v>
      </c>
      <c r="N12" s="9"/>
      <c r="O12" s="9">
        <v>1484414878</v>
      </c>
      <c r="P12" s="9"/>
      <c r="Q12" s="9">
        <f t="shared" si="1"/>
        <v>-66481894</v>
      </c>
    </row>
    <row r="13" spans="1:17">
      <c r="A13" s="1" t="s">
        <v>28</v>
      </c>
      <c r="C13" s="9">
        <v>45419</v>
      </c>
      <c r="D13" s="9"/>
      <c r="E13" s="9">
        <v>440827626</v>
      </c>
      <c r="F13" s="9"/>
      <c r="G13" s="9">
        <v>37016485</v>
      </c>
      <c r="H13" s="9"/>
      <c r="I13" s="9">
        <f t="shared" si="0"/>
        <v>403811141</v>
      </c>
      <c r="J13" s="9"/>
      <c r="K13" s="9">
        <v>45419</v>
      </c>
      <c r="L13" s="9"/>
      <c r="M13" s="9">
        <v>440827626</v>
      </c>
      <c r="N13" s="9"/>
      <c r="O13" s="9">
        <v>37016485</v>
      </c>
      <c r="P13" s="9"/>
      <c r="Q13" s="9">
        <f t="shared" si="1"/>
        <v>403811141</v>
      </c>
    </row>
    <row r="14" spans="1:17">
      <c r="A14" s="1" t="s">
        <v>29</v>
      </c>
      <c r="C14" s="9">
        <v>1315999</v>
      </c>
      <c r="D14" s="9"/>
      <c r="E14" s="9">
        <v>9393600862</v>
      </c>
      <c r="F14" s="9"/>
      <c r="G14" s="9">
        <v>9393600862</v>
      </c>
      <c r="H14" s="9"/>
      <c r="I14" s="9">
        <f t="shared" si="0"/>
        <v>0</v>
      </c>
      <c r="J14" s="9"/>
      <c r="K14" s="9">
        <v>1315999</v>
      </c>
      <c r="L14" s="9"/>
      <c r="M14" s="9">
        <v>9393600862</v>
      </c>
      <c r="N14" s="9"/>
      <c r="O14" s="9">
        <v>9393600862</v>
      </c>
      <c r="P14" s="9"/>
      <c r="Q14" s="9">
        <f t="shared" si="1"/>
        <v>0</v>
      </c>
    </row>
    <row r="15" spans="1:17">
      <c r="A15" s="1" t="s">
        <v>56</v>
      </c>
      <c r="C15" s="9">
        <v>832616</v>
      </c>
      <c r="D15" s="9"/>
      <c r="E15" s="9">
        <v>8315853461</v>
      </c>
      <c r="F15" s="9"/>
      <c r="G15" s="9">
        <v>6735331358</v>
      </c>
      <c r="H15" s="9"/>
      <c r="I15" s="9">
        <f t="shared" si="0"/>
        <v>1580522103</v>
      </c>
      <c r="J15" s="9"/>
      <c r="K15" s="9">
        <v>832616</v>
      </c>
      <c r="L15" s="9"/>
      <c r="M15" s="9">
        <v>8315853461</v>
      </c>
      <c r="N15" s="9"/>
      <c r="O15" s="9">
        <v>6735331358</v>
      </c>
      <c r="P15" s="9"/>
      <c r="Q15" s="9">
        <f t="shared" si="1"/>
        <v>1580522103</v>
      </c>
    </row>
    <row r="16" spans="1:17">
      <c r="A16" s="1" t="s">
        <v>23</v>
      </c>
      <c r="C16" s="9">
        <v>13720786</v>
      </c>
      <c r="D16" s="9"/>
      <c r="E16" s="9">
        <v>62362728096</v>
      </c>
      <c r="F16" s="9"/>
      <c r="G16" s="9">
        <v>67608447438</v>
      </c>
      <c r="H16" s="9"/>
      <c r="I16" s="9">
        <f t="shared" si="0"/>
        <v>-5245719342</v>
      </c>
      <c r="J16" s="9"/>
      <c r="K16" s="9">
        <v>87532771</v>
      </c>
      <c r="L16" s="9"/>
      <c r="M16" s="9">
        <v>432253858914</v>
      </c>
      <c r="N16" s="9"/>
      <c r="O16" s="9">
        <v>476881374830</v>
      </c>
      <c r="P16" s="9"/>
      <c r="Q16" s="9">
        <f t="shared" si="1"/>
        <v>-44627515916</v>
      </c>
    </row>
    <row r="17" spans="1:17">
      <c r="A17" s="1" t="s">
        <v>59</v>
      </c>
      <c r="C17" s="9">
        <v>25118518</v>
      </c>
      <c r="D17" s="9"/>
      <c r="E17" s="9">
        <v>301777040599</v>
      </c>
      <c r="F17" s="9"/>
      <c r="G17" s="9">
        <v>252187534482</v>
      </c>
      <c r="H17" s="9"/>
      <c r="I17" s="9">
        <f t="shared" si="0"/>
        <v>49589506117</v>
      </c>
      <c r="J17" s="9"/>
      <c r="K17" s="9">
        <v>30391013</v>
      </c>
      <c r="L17" s="9"/>
      <c r="M17" s="9">
        <v>356153017540</v>
      </c>
      <c r="N17" s="9"/>
      <c r="O17" s="9">
        <v>305122883404</v>
      </c>
      <c r="P17" s="9"/>
      <c r="Q17" s="9">
        <f t="shared" si="1"/>
        <v>51030134136</v>
      </c>
    </row>
    <row r="18" spans="1:17">
      <c r="A18" s="1" t="s">
        <v>18</v>
      </c>
      <c r="C18" s="9">
        <v>4000000</v>
      </c>
      <c r="D18" s="9"/>
      <c r="E18" s="9">
        <v>93033139970</v>
      </c>
      <c r="F18" s="9"/>
      <c r="G18" s="9">
        <v>51995274518</v>
      </c>
      <c r="H18" s="9"/>
      <c r="I18" s="9">
        <f t="shared" si="0"/>
        <v>41037865452</v>
      </c>
      <c r="J18" s="9"/>
      <c r="K18" s="9">
        <v>4500000</v>
      </c>
      <c r="L18" s="9"/>
      <c r="M18" s="9">
        <v>110851486283</v>
      </c>
      <c r="N18" s="9"/>
      <c r="O18" s="9">
        <v>71041272515</v>
      </c>
      <c r="P18" s="9"/>
      <c r="Q18" s="9">
        <f t="shared" si="1"/>
        <v>39810213768</v>
      </c>
    </row>
    <row r="19" spans="1:17">
      <c r="A19" s="1" t="s">
        <v>31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2210747</v>
      </c>
      <c r="L19" s="9"/>
      <c r="M19" s="9">
        <v>49642276388</v>
      </c>
      <c r="N19" s="9"/>
      <c r="O19" s="9">
        <v>31241339345</v>
      </c>
      <c r="P19" s="9"/>
      <c r="Q19" s="9">
        <f t="shared" si="1"/>
        <v>18400937043</v>
      </c>
    </row>
    <row r="20" spans="1:17">
      <c r="A20" s="1" t="s">
        <v>201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1394767</v>
      </c>
      <c r="L20" s="9"/>
      <c r="M20" s="9">
        <v>5800657896</v>
      </c>
      <c r="N20" s="9"/>
      <c r="O20" s="9">
        <v>6411028662</v>
      </c>
      <c r="P20" s="9"/>
      <c r="Q20" s="9">
        <f t="shared" si="1"/>
        <v>-610370766</v>
      </c>
    </row>
    <row r="21" spans="1:17">
      <c r="A21" s="1" t="s">
        <v>202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2761733</v>
      </c>
      <c r="L21" s="9"/>
      <c r="M21" s="9">
        <v>30525390641</v>
      </c>
      <c r="N21" s="9"/>
      <c r="O21" s="9">
        <v>30525434849</v>
      </c>
      <c r="P21" s="9"/>
      <c r="Q21" s="9">
        <f t="shared" si="1"/>
        <v>-44208</v>
      </c>
    </row>
    <row r="22" spans="1:17">
      <c r="A22" s="1" t="s">
        <v>203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3226054</v>
      </c>
      <c r="L22" s="9"/>
      <c r="M22" s="9">
        <v>61265991514</v>
      </c>
      <c r="N22" s="9"/>
      <c r="O22" s="9">
        <v>61265991514</v>
      </c>
      <c r="P22" s="9"/>
      <c r="Q22" s="9">
        <f t="shared" si="1"/>
        <v>0</v>
      </c>
    </row>
    <row r="23" spans="1:17">
      <c r="A23" s="1" t="s">
        <v>204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1014855</v>
      </c>
      <c r="L23" s="9"/>
      <c r="M23" s="9">
        <v>34138354179</v>
      </c>
      <c r="N23" s="9"/>
      <c r="O23" s="9">
        <v>35934047746</v>
      </c>
      <c r="P23" s="9"/>
      <c r="Q23" s="9">
        <f t="shared" si="1"/>
        <v>-1795693567</v>
      </c>
    </row>
    <row r="24" spans="1:17">
      <c r="A24" s="1" t="s">
        <v>205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4233000</v>
      </c>
      <c r="L24" s="9"/>
      <c r="M24" s="9">
        <v>113744879609</v>
      </c>
      <c r="N24" s="9"/>
      <c r="O24" s="9">
        <v>111128358496</v>
      </c>
      <c r="P24" s="9"/>
      <c r="Q24" s="9">
        <f t="shared" si="1"/>
        <v>2616521113</v>
      </c>
    </row>
    <row r="25" spans="1:17">
      <c r="A25" s="1" t="s">
        <v>24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24409425</v>
      </c>
      <c r="L25" s="9"/>
      <c r="M25" s="9">
        <v>467113635072</v>
      </c>
      <c r="N25" s="9"/>
      <c r="O25" s="9">
        <v>355519960052</v>
      </c>
      <c r="P25" s="9"/>
      <c r="Q25" s="9">
        <f t="shared" si="1"/>
        <v>111593675020</v>
      </c>
    </row>
    <row r="26" spans="1:17">
      <c r="A26" s="1" t="s">
        <v>206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32418809</v>
      </c>
      <c r="L26" s="9"/>
      <c r="M26" s="9">
        <v>335630967268</v>
      </c>
      <c r="N26" s="9"/>
      <c r="O26" s="9">
        <v>493950514990</v>
      </c>
      <c r="P26" s="9"/>
      <c r="Q26" s="9">
        <f t="shared" si="1"/>
        <v>-158319547722</v>
      </c>
    </row>
    <row r="27" spans="1:17">
      <c r="A27" s="1" t="s">
        <v>207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650805</v>
      </c>
      <c r="L27" s="9"/>
      <c r="M27" s="9">
        <v>10043812932</v>
      </c>
      <c r="N27" s="9"/>
      <c r="O27" s="9">
        <v>6190507066</v>
      </c>
      <c r="P27" s="9"/>
      <c r="Q27" s="9">
        <f t="shared" si="1"/>
        <v>3853305866</v>
      </c>
    </row>
    <row r="28" spans="1:17">
      <c r="A28" s="1" t="s">
        <v>208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5765952</v>
      </c>
      <c r="L28" s="9"/>
      <c r="M28" s="9">
        <v>118409590272</v>
      </c>
      <c r="N28" s="9"/>
      <c r="O28" s="9">
        <v>161861643097</v>
      </c>
      <c r="P28" s="9"/>
      <c r="Q28" s="9">
        <f t="shared" si="1"/>
        <v>-43452052825</v>
      </c>
    </row>
    <row r="29" spans="1:17">
      <c r="A29" s="1" t="s">
        <v>30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100000</v>
      </c>
      <c r="L29" s="9"/>
      <c r="M29" s="9">
        <v>3549752573</v>
      </c>
      <c r="N29" s="9"/>
      <c r="O29" s="9">
        <v>2787512769</v>
      </c>
      <c r="P29" s="9"/>
      <c r="Q29" s="9">
        <f t="shared" si="1"/>
        <v>762239804</v>
      </c>
    </row>
    <row r="30" spans="1:17">
      <c r="A30" s="1" t="s">
        <v>209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5171912</v>
      </c>
      <c r="L30" s="9"/>
      <c r="M30" s="9">
        <v>67862352218</v>
      </c>
      <c r="N30" s="9"/>
      <c r="O30" s="9">
        <v>77348438114</v>
      </c>
      <c r="P30" s="9"/>
      <c r="Q30" s="9">
        <f t="shared" si="1"/>
        <v>-9486085896</v>
      </c>
    </row>
    <row r="31" spans="1:17">
      <c r="A31" s="1" t="s">
        <v>210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>
        <v>200000</v>
      </c>
      <c r="L31" s="9"/>
      <c r="M31" s="9">
        <v>847406944</v>
      </c>
      <c r="N31" s="9"/>
      <c r="O31" s="9">
        <v>936395100</v>
      </c>
      <c r="P31" s="9"/>
      <c r="Q31" s="9">
        <f t="shared" si="1"/>
        <v>-88988156</v>
      </c>
    </row>
    <row r="32" spans="1:17">
      <c r="A32" s="1" t="s">
        <v>38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0"/>
        <v>0</v>
      </c>
      <c r="J32" s="9"/>
      <c r="K32" s="9">
        <v>3360433</v>
      </c>
      <c r="L32" s="9"/>
      <c r="M32" s="9">
        <v>22252040428</v>
      </c>
      <c r="N32" s="9"/>
      <c r="O32" s="9">
        <v>51563007497</v>
      </c>
      <c r="P32" s="9"/>
      <c r="Q32" s="9">
        <f t="shared" si="1"/>
        <v>-29310967069</v>
      </c>
    </row>
    <row r="33" spans="1:17">
      <c r="A33" s="1" t="s">
        <v>211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f t="shared" si="0"/>
        <v>0</v>
      </c>
      <c r="J33" s="9"/>
      <c r="K33" s="9">
        <v>10737027</v>
      </c>
      <c r="L33" s="9"/>
      <c r="M33" s="9">
        <v>25038746964</v>
      </c>
      <c r="N33" s="9"/>
      <c r="O33" s="9">
        <v>25038746964</v>
      </c>
      <c r="P33" s="9"/>
      <c r="Q33" s="9">
        <f t="shared" si="1"/>
        <v>0</v>
      </c>
    </row>
    <row r="34" spans="1:17">
      <c r="A34" s="1" t="s">
        <v>212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9"/>
      <c r="K34" s="9">
        <v>1155706</v>
      </c>
      <c r="L34" s="9"/>
      <c r="M34" s="9">
        <v>10957784830</v>
      </c>
      <c r="N34" s="9"/>
      <c r="O34" s="9">
        <v>10957784830</v>
      </c>
      <c r="P34" s="9"/>
      <c r="Q34" s="9">
        <f t="shared" si="1"/>
        <v>0</v>
      </c>
    </row>
    <row r="35" spans="1:17">
      <c r="A35" s="1" t="s">
        <v>213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>
        <v>8356206</v>
      </c>
      <c r="L35" s="9"/>
      <c r="M35" s="9">
        <v>56672655475</v>
      </c>
      <c r="N35" s="9"/>
      <c r="O35" s="9">
        <v>56672655475</v>
      </c>
      <c r="P35" s="9"/>
      <c r="Q35" s="9">
        <f t="shared" si="1"/>
        <v>0</v>
      </c>
    </row>
    <row r="36" spans="1:17">
      <c r="A36" s="1" t="s">
        <v>214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>
        <v>28760545</v>
      </c>
      <c r="L36" s="9"/>
      <c r="M36" s="9">
        <v>396293686278</v>
      </c>
      <c r="N36" s="9"/>
      <c r="O36" s="9">
        <v>506318623900</v>
      </c>
      <c r="P36" s="9"/>
      <c r="Q36" s="9">
        <f t="shared" si="1"/>
        <v>-110024937622</v>
      </c>
    </row>
    <row r="37" spans="1:17">
      <c r="A37" s="1" t="s">
        <v>17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>
        <v>12491727</v>
      </c>
      <c r="L37" s="9"/>
      <c r="M37" s="9">
        <v>81391521226</v>
      </c>
      <c r="N37" s="9"/>
      <c r="O37" s="9">
        <v>74131885531</v>
      </c>
      <c r="P37" s="9"/>
      <c r="Q37" s="9">
        <f t="shared" si="1"/>
        <v>7259635695</v>
      </c>
    </row>
    <row r="38" spans="1:17">
      <c r="A38" s="1" t="s">
        <v>89</v>
      </c>
      <c r="C38" s="9">
        <v>89598</v>
      </c>
      <c r="D38" s="9"/>
      <c r="E38" s="9">
        <v>89598000000</v>
      </c>
      <c r="F38" s="9"/>
      <c r="G38" s="9">
        <v>78931384873</v>
      </c>
      <c r="H38" s="9"/>
      <c r="I38" s="9">
        <f t="shared" si="0"/>
        <v>10666615127</v>
      </c>
      <c r="J38" s="9"/>
      <c r="K38" s="9">
        <v>89598</v>
      </c>
      <c r="L38" s="9"/>
      <c r="M38" s="9">
        <v>89598000000</v>
      </c>
      <c r="N38" s="9"/>
      <c r="O38" s="9">
        <v>78931384873</v>
      </c>
      <c r="P38" s="9"/>
      <c r="Q38" s="9">
        <f t="shared" si="1"/>
        <v>10666615127</v>
      </c>
    </row>
    <row r="39" spans="1:17">
      <c r="A39" s="1" t="s">
        <v>215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0"/>
        <v>0</v>
      </c>
      <c r="J39" s="9"/>
      <c r="K39" s="9">
        <v>135853</v>
      </c>
      <c r="L39" s="9"/>
      <c r="M39" s="9">
        <v>135853000000</v>
      </c>
      <c r="N39" s="9"/>
      <c r="O39" s="9">
        <v>133674410246</v>
      </c>
      <c r="P39" s="9"/>
      <c r="Q39" s="9">
        <f t="shared" si="1"/>
        <v>2178589754</v>
      </c>
    </row>
    <row r="40" spans="1:17">
      <c r="A40" s="1" t="s">
        <v>216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>
        <v>151016</v>
      </c>
      <c r="L40" s="9"/>
      <c r="M40" s="9">
        <v>151016000000</v>
      </c>
      <c r="N40" s="9"/>
      <c r="O40" s="9">
        <v>140499750315</v>
      </c>
      <c r="P40" s="9"/>
      <c r="Q40" s="9">
        <f t="shared" si="1"/>
        <v>10516249685</v>
      </c>
    </row>
    <row r="41" spans="1:17">
      <c r="A41" s="1" t="s">
        <v>217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0"/>
        <v>0</v>
      </c>
      <c r="J41" s="9"/>
      <c r="K41" s="9">
        <v>20000</v>
      </c>
      <c r="L41" s="9"/>
      <c r="M41" s="9">
        <v>20000000000</v>
      </c>
      <c r="N41" s="9"/>
      <c r="O41" s="9">
        <v>18876877945</v>
      </c>
      <c r="P41" s="9"/>
      <c r="Q41" s="9">
        <f t="shared" si="1"/>
        <v>1123122055</v>
      </c>
    </row>
    <row r="42" spans="1:17">
      <c r="A42" s="1" t="s">
        <v>218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>
        <v>100332</v>
      </c>
      <c r="L42" s="9"/>
      <c r="M42" s="9">
        <v>100332000000</v>
      </c>
      <c r="N42" s="9"/>
      <c r="O42" s="9">
        <v>95505673366</v>
      </c>
      <c r="P42" s="9"/>
      <c r="Q42" s="9">
        <f t="shared" si="1"/>
        <v>4826326634</v>
      </c>
    </row>
    <row r="43" spans="1:17">
      <c r="A43" s="1" t="s">
        <v>219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0"/>
        <v>0</v>
      </c>
      <c r="J43" s="9"/>
      <c r="K43" s="9">
        <v>104664</v>
      </c>
      <c r="L43" s="9"/>
      <c r="M43" s="9">
        <v>104664000000</v>
      </c>
      <c r="N43" s="9"/>
      <c r="O43" s="9">
        <v>101857076770</v>
      </c>
      <c r="P43" s="9"/>
      <c r="Q43" s="9">
        <f t="shared" si="1"/>
        <v>2806923230</v>
      </c>
    </row>
    <row r="44" spans="1:17">
      <c r="A44" s="1" t="s">
        <v>220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f t="shared" si="0"/>
        <v>0</v>
      </c>
      <c r="J44" s="9"/>
      <c r="K44" s="9">
        <v>130923</v>
      </c>
      <c r="L44" s="9"/>
      <c r="M44" s="9">
        <v>130923000000</v>
      </c>
      <c r="N44" s="9"/>
      <c r="O44" s="9">
        <v>125094672968</v>
      </c>
      <c r="P44" s="9"/>
      <c r="Q44" s="9">
        <f t="shared" si="1"/>
        <v>5828327032</v>
      </c>
    </row>
    <row r="45" spans="1:17">
      <c r="A45" s="1" t="s">
        <v>221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0"/>
        <v>0</v>
      </c>
      <c r="J45" s="9"/>
      <c r="K45" s="9">
        <v>22020</v>
      </c>
      <c r="L45" s="9"/>
      <c r="M45" s="9">
        <v>22020000000</v>
      </c>
      <c r="N45" s="9"/>
      <c r="O45" s="9">
        <v>21326005140</v>
      </c>
      <c r="P45" s="9"/>
      <c r="Q45" s="9">
        <f t="shared" si="1"/>
        <v>693994860</v>
      </c>
    </row>
    <row r="46" spans="1:17">
      <c r="A46" s="1" t="s">
        <v>222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9">
        <v>82730</v>
      </c>
      <c r="L46" s="9"/>
      <c r="M46" s="9">
        <v>82730000000</v>
      </c>
      <c r="N46" s="9"/>
      <c r="O46" s="9">
        <v>81645831030</v>
      </c>
      <c r="P46" s="9"/>
      <c r="Q46" s="9">
        <f t="shared" si="1"/>
        <v>1084168970</v>
      </c>
    </row>
    <row r="47" spans="1:17">
      <c r="A47" s="1" t="s">
        <v>172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>
        <v>200000</v>
      </c>
      <c r="L47" s="9"/>
      <c r="M47" s="9">
        <v>200000000000</v>
      </c>
      <c r="N47" s="9"/>
      <c r="O47" s="9">
        <v>195964475000</v>
      </c>
      <c r="P47" s="9"/>
      <c r="Q47" s="9">
        <f t="shared" si="1"/>
        <v>4035525000</v>
      </c>
    </row>
    <row r="48" spans="1:17">
      <c r="A48" s="1" t="s">
        <v>123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f t="shared" si="0"/>
        <v>0</v>
      </c>
      <c r="J48" s="9"/>
      <c r="K48" s="9">
        <v>300000</v>
      </c>
      <c r="L48" s="9"/>
      <c r="M48" s="9">
        <v>299980625000</v>
      </c>
      <c r="N48" s="9"/>
      <c r="O48" s="9">
        <v>300012000000</v>
      </c>
      <c r="P48" s="9"/>
      <c r="Q48" s="9">
        <f t="shared" si="1"/>
        <v>-31375000</v>
      </c>
    </row>
    <row r="49" spans="5:17" ht="24.75" thickBot="1">
      <c r="E49" s="13">
        <f>SUM(E8:E48)</f>
        <v>837599125024</v>
      </c>
      <c r="G49" s="13">
        <f>SUM(G8:G48)</f>
        <v>782973500502</v>
      </c>
      <c r="I49" s="13">
        <f>SUM(I8:I48)</f>
        <v>54625624522</v>
      </c>
      <c r="M49" s="13">
        <f>SUM(M8:M48)</f>
        <v>4496145151864</v>
      </c>
      <c r="O49" s="13">
        <f>SUM(O8:O48)</f>
        <v>4669256808465</v>
      </c>
      <c r="Q49" s="13">
        <f>SUM(Q8:Q48)</f>
        <v>-173111656601</v>
      </c>
    </row>
    <row r="50" spans="5:17" ht="24.75" thickTop="1"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5:17">
      <c r="G51" s="2"/>
      <c r="I51" s="2"/>
      <c r="O51" s="2"/>
      <c r="Q51" s="2"/>
    </row>
    <row r="54" spans="5:17"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5:17">
      <c r="G55" s="2"/>
      <c r="I55" s="2"/>
      <c r="O55" s="2"/>
      <c r="Q55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4"/>
  <sheetViews>
    <sheetView rightToLeft="1" topLeftCell="A64" zoomScaleNormal="100" workbookViewId="0">
      <selection activeCell="U83" sqref="U83"/>
    </sheetView>
  </sheetViews>
  <sheetFormatPr defaultRowHeight="24"/>
  <cols>
    <col min="1" max="1" width="35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>
      <c r="A3" s="21" t="s">
        <v>162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>
      <c r="A6" s="19" t="s">
        <v>3</v>
      </c>
      <c r="C6" s="20" t="s">
        <v>164</v>
      </c>
      <c r="D6" s="20" t="s">
        <v>164</v>
      </c>
      <c r="E6" s="20" t="s">
        <v>164</v>
      </c>
      <c r="F6" s="20" t="s">
        <v>164</v>
      </c>
      <c r="G6" s="20" t="s">
        <v>164</v>
      </c>
      <c r="H6" s="20" t="s">
        <v>164</v>
      </c>
      <c r="I6" s="20" t="s">
        <v>164</v>
      </c>
      <c r="J6" s="20" t="s">
        <v>164</v>
      </c>
      <c r="K6" s="20" t="s">
        <v>164</v>
      </c>
      <c r="M6" s="20" t="s">
        <v>165</v>
      </c>
      <c r="N6" s="20" t="s">
        <v>165</v>
      </c>
      <c r="O6" s="20" t="s">
        <v>165</v>
      </c>
      <c r="P6" s="20" t="s">
        <v>165</v>
      </c>
      <c r="Q6" s="20" t="s">
        <v>165</v>
      </c>
      <c r="R6" s="20" t="s">
        <v>165</v>
      </c>
      <c r="S6" s="20" t="s">
        <v>165</v>
      </c>
      <c r="T6" s="20" t="s">
        <v>165</v>
      </c>
      <c r="U6" s="20" t="s">
        <v>165</v>
      </c>
    </row>
    <row r="7" spans="1:21" ht="24.75">
      <c r="A7" s="20" t="s">
        <v>3</v>
      </c>
      <c r="C7" s="20" t="s">
        <v>223</v>
      </c>
      <c r="E7" s="20" t="s">
        <v>224</v>
      </c>
      <c r="G7" s="20" t="s">
        <v>225</v>
      </c>
      <c r="I7" s="20" t="s">
        <v>152</v>
      </c>
      <c r="K7" s="20" t="s">
        <v>226</v>
      </c>
      <c r="M7" s="20" t="s">
        <v>223</v>
      </c>
      <c r="O7" s="20" t="s">
        <v>224</v>
      </c>
      <c r="Q7" s="20" t="s">
        <v>225</v>
      </c>
      <c r="S7" s="20" t="s">
        <v>152</v>
      </c>
      <c r="U7" s="20" t="s">
        <v>226</v>
      </c>
    </row>
    <row r="8" spans="1:21">
      <c r="A8" s="1" t="s">
        <v>57</v>
      </c>
      <c r="C8" s="9">
        <v>0</v>
      </c>
      <c r="D8" s="9"/>
      <c r="E8" s="9">
        <v>40810797298</v>
      </c>
      <c r="F8" s="9"/>
      <c r="G8" s="9">
        <v>-13989996135</v>
      </c>
      <c r="H8" s="9"/>
      <c r="I8" s="9">
        <f>C8+E8+G8</f>
        <v>26820801163</v>
      </c>
      <c r="J8" s="10"/>
      <c r="K8" s="7">
        <f>I8/$I$82</f>
        <v>1.8528055534250631E-2</v>
      </c>
      <c r="L8" s="10"/>
      <c r="M8" s="9">
        <v>0</v>
      </c>
      <c r="N8" s="9"/>
      <c r="O8" s="9">
        <v>-14761642495</v>
      </c>
      <c r="P8" s="9"/>
      <c r="Q8" s="9">
        <v>-27131854130</v>
      </c>
      <c r="R8" s="9"/>
      <c r="S8" s="9">
        <f>M8+O8+Q8</f>
        <v>-41893496625</v>
      </c>
      <c r="T8" s="10"/>
      <c r="U8" s="7">
        <f>S8/$S$82</f>
        <v>-1.504644130458244E-2</v>
      </c>
    </row>
    <row r="9" spans="1:21">
      <c r="A9" s="1" t="s">
        <v>46</v>
      </c>
      <c r="C9" s="9">
        <v>0</v>
      </c>
      <c r="D9" s="9"/>
      <c r="E9" s="9">
        <v>22513963137</v>
      </c>
      <c r="F9" s="9"/>
      <c r="G9" s="9">
        <v>-1992758937</v>
      </c>
      <c r="H9" s="9"/>
      <c r="I9" s="9">
        <f t="shared" ref="I9:I72" si="0">C9+E9+G9</f>
        <v>20521204200</v>
      </c>
      <c r="J9" s="10"/>
      <c r="K9" s="7">
        <f t="shared" ref="K9:K72" si="1">I9/$I$82</f>
        <v>1.4176236151059427E-2</v>
      </c>
      <c r="L9" s="10"/>
      <c r="M9" s="9">
        <v>1730937395</v>
      </c>
      <c r="N9" s="9"/>
      <c r="O9" s="9">
        <v>0</v>
      </c>
      <c r="P9" s="9"/>
      <c r="Q9" s="9">
        <v>-1878840756</v>
      </c>
      <c r="R9" s="9"/>
      <c r="S9" s="9">
        <f t="shared" ref="S9:S72" si="2">M9+O9+Q9</f>
        <v>-147903361</v>
      </c>
      <c r="T9" s="10"/>
      <c r="U9" s="7">
        <f t="shared" ref="U9:U72" si="3">S9/$S$82</f>
        <v>-5.3120876014654398E-5</v>
      </c>
    </row>
    <row r="10" spans="1:21">
      <c r="A10" s="1" t="s">
        <v>49</v>
      </c>
      <c r="C10" s="9">
        <v>405507418</v>
      </c>
      <c r="D10" s="9"/>
      <c r="E10" s="9">
        <v>-189479023</v>
      </c>
      <c r="F10" s="9"/>
      <c r="G10" s="9">
        <v>6091899465</v>
      </c>
      <c r="H10" s="9"/>
      <c r="I10" s="9">
        <f t="shared" si="0"/>
        <v>6307927860</v>
      </c>
      <c r="J10" s="10"/>
      <c r="K10" s="7">
        <f t="shared" si="1"/>
        <v>4.3575744432778913E-3</v>
      </c>
      <c r="L10" s="10"/>
      <c r="M10" s="9">
        <v>405507418</v>
      </c>
      <c r="N10" s="9"/>
      <c r="O10" s="9">
        <v>0</v>
      </c>
      <c r="P10" s="9"/>
      <c r="Q10" s="9">
        <v>6091899465</v>
      </c>
      <c r="R10" s="9"/>
      <c r="S10" s="9">
        <f t="shared" si="2"/>
        <v>6497406883</v>
      </c>
      <c r="T10" s="10"/>
      <c r="U10" s="7">
        <f t="shared" si="3"/>
        <v>2.3336044773763125E-3</v>
      </c>
    </row>
    <row r="11" spans="1:21">
      <c r="A11" s="1" t="s">
        <v>21</v>
      </c>
      <c r="C11" s="9">
        <v>0</v>
      </c>
      <c r="D11" s="9"/>
      <c r="E11" s="9">
        <v>35240883180</v>
      </c>
      <c r="F11" s="9"/>
      <c r="G11" s="9">
        <v>-33449638575</v>
      </c>
      <c r="H11" s="9"/>
      <c r="I11" s="9">
        <f t="shared" si="0"/>
        <v>1791244605</v>
      </c>
      <c r="J11" s="10"/>
      <c r="K11" s="7">
        <f t="shared" si="1"/>
        <v>1.237408208471078E-3</v>
      </c>
      <c r="L11" s="10"/>
      <c r="M11" s="9">
        <v>0</v>
      </c>
      <c r="N11" s="9"/>
      <c r="O11" s="9">
        <v>-71834303632</v>
      </c>
      <c r="P11" s="9"/>
      <c r="Q11" s="9">
        <v>-33449638575</v>
      </c>
      <c r="R11" s="9"/>
      <c r="S11" s="9">
        <f t="shared" si="2"/>
        <v>-105283942207</v>
      </c>
      <c r="T11" s="10"/>
      <c r="U11" s="7">
        <f t="shared" si="3"/>
        <v>-3.7813712971080396E-2</v>
      </c>
    </row>
    <row r="12" spans="1:21">
      <c r="A12" s="1" t="s">
        <v>67</v>
      </c>
      <c r="C12" s="9">
        <v>0</v>
      </c>
      <c r="D12" s="9"/>
      <c r="E12" s="9">
        <v>100148085</v>
      </c>
      <c r="F12" s="9"/>
      <c r="G12" s="9">
        <v>-66481894</v>
      </c>
      <c r="H12" s="9"/>
      <c r="I12" s="9">
        <f t="shared" si="0"/>
        <v>33666191</v>
      </c>
      <c r="J12" s="10"/>
      <c r="K12" s="7">
        <f t="shared" si="1"/>
        <v>2.3256913642654143E-5</v>
      </c>
      <c r="L12" s="10"/>
      <c r="M12" s="9">
        <v>0</v>
      </c>
      <c r="N12" s="9"/>
      <c r="O12" s="9">
        <v>43934529</v>
      </c>
      <c r="P12" s="9"/>
      <c r="Q12" s="9">
        <v>-66481894</v>
      </c>
      <c r="R12" s="9"/>
      <c r="S12" s="9">
        <f t="shared" si="2"/>
        <v>-22547365</v>
      </c>
      <c r="T12" s="10"/>
      <c r="U12" s="7">
        <f t="shared" si="3"/>
        <v>-8.0980971123581036E-6</v>
      </c>
    </row>
    <row r="13" spans="1:21">
      <c r="A13" s="1" t="s">
        <v>28</v>
      </c>
      <c r="C13" s="9">
        <v>0</v>
      </c>
      <c r="D13" s="9"/>
      <c r="E13" s="9">
        <v>-405892820</v>
      </c>
      <c r="F13" s="9"/>
      <c r="G13" s="9">
        <v>403811141</v>
      </c>
      <c r="H13" s="9"/>
      <c r="I13" s="9">
        <f t="shared" si="0"/>
        <v>-2081679</v>
      </c>
      <c r="J13" s="10"/>
      <c r="K13" s="7">
        <f t="shared" si="1"/>
        <v>-1.4380429533809345E-6</v>
      </c>
      <c r="L13" s="10"/>
      <c r="M13" s="9">
        <v>0</v>
      </c>
      <c r="N13" s="9"/>
      <c r="O13" s="9">
        <v>0</v>
      </c>
      <c r="P13" s="9"/>
      <c r="Q13" s="9">
        <v>403811141</v>
      </c>
      <c r="R13" s="9"/>
      <c r="S13" s="9">
        <f t="shared" si="2"/>
        <v>403811141</v>
      </c>
      <c r="T13" s="10"/>
      <c r="U13" s="7">
        <f t="shared" si="3"/>
        <v>1.4503254969572412E-4</v>
      </c>
    </row>
    <row r="14" spans="1:21">
      <c r="A14" s="1" t="s">
        <v>29</v>
      </c>
      <c r="C14" s="9">
        <v>0</v>
      </c>
      <c r="D14" s="9"/>
      <c r="E14" s="9">
        <v>184092469</v>
      </c>
      <c r="F14" s="9"/>
      <c r="G14" s="9">
        <v>0</v>
      </c>
      <c r="H14" s="9"/>
      <c r="I14" s="9">
        <f t="shared" si="0"/>
        <v>184092469</v>
      </c>
      <c r="J14" s="10"/>
      <c r="K14" s="7">
        <f t="shared" si="1"/>
        <v>1.2717276670223801E-4</v>
      </c>
      <c r="L14" s="10"/>
      <c r="M14" s="9">
        <v>0</v>
      </c>
      <c r="N14" s="9"/>
      <c r="O14" s="9">
        <v>0</v>
      </c>
      <c r="P14" s="9"/>
      <c r="Q14" s="9">
        <v>0</v>
      </c>
      <c r="R14" s="9"/>
      <c r="S14" s="9">
        <f t="shared" si="2"/>
        <v>0</v>
      </c>
      <c r="T14" s="10"/>
      <c r="U14" s="7">
        <f t="shared" si="3"/>
        <v>0</v>
      </c>
    </row>
    <row r="15" spans="1:21">
      <c r="A15" s="1" t="s">
        <v>56</v>
      </c>
      <c r="C15" s="9">
        <v>0</v>
      </c>
      <c r="D15" s="9"/>
      <c r="E15" s="9">
        <v>1222189251</v>
      </c>
      <c r="F15" s="9"/>
      <c r="G15" s="9">
        <v>1580522103</v>
      </c>
      <c r="H15" s="9"/>
      <c r="I15" s="9">
        <f t="shared" si="0"/>
        <v>2802711354</v>
      </c>
      <c r="J15" s="10"/>
      <c r="K15" s="7">
        <f t="shared" si="1"/>
        <v>1.936138719264804E-3</v>
      </c>
      <c r="L15" s="10"/>
      <c r="M15" s="9">
        <v>0</v>
      </c>
      <c r="N15" s="9"/>
      <c r="O15" s="9">
        <v>3813528558</v>
      </c>
      <c r="P15" s="9"/>
      <c r="Q15" s="9">
        <v>1580522103</v>
      </c>
      <c r="R15" s="9"/>
      <c r="S15" s="9">
        <f t="shared" si="2"/>
        <v>5394050661</v>
      </c>
      <c r="T15" s="10"/>
      <c r="U15" s="7">
        <f t="shared" si="3"/>
        <v>1.9373237662918669E-3</v>
      </c>
    </row>
    <row r="16" spans="1:21">
      <c r="A16" s="1" t="s">
        <v>23</v>
      </c>
      <c r="C16" s="9">
        <v>5703872870</v>
      </c>
      <c r="D16" s="9"/>
      <c r="E16" s="9">
        <v>-1446555459</v>
      </c>
      <c r="F16" s="9"/>
      <c r="G16" s="9">
        <v>-5245719342</v>
      </c>
      <c r="H16" s="9"/>
      <c r="I16" s="9">
        <f t="shared" si="0"/>
        <v>-988401931</v>
      </c>
      <c r="J16" s="10"/>
      <c r="K16" s="7">
        <f t="shared" si="1"/>
        <v>-6.8279712289102143E-4</v>
      </c>
      <c r="L16" s="10"/>
      <c r="M16" s="9">
        <v>5703872870</v>
      </c>
      <c r="N16" s="9"/>
      <c r="O16" s="9">
        <v>0</v>
      </c>
      <c r="P16" s="9"/>
      <c r="Q16" s="9">
        <v>-44627515916</v>
      </c>
      <c r="R16" s="9"/>
      <c r="S16" s="9">
        <f t="shared" si="2"/>
        <v>-38923643046</v>
      </c>
      <c r="T16" s="10"/>
      <c r="U16" s="7">
        <f t="shared" si="3"/>
        <v>-1.3979790603171154E-2</v>
      </c>
    </row>
    <row r="17" spans="1:21">
      <c r="A17" s="1" t="s">
        <v>59</v>
      </c>
      <c r="C17" s="9">
        <v>0</v>
      </c>
      <c r="D17" s="9"/>
      <c r="E17" s="9">
        <v>1434128570</v>
      </c>
      <c r="F17" s="9"/>
      <c r="G17" s="9">
        <v>49589506117</v>
      </c>
      <c r="H17" s="9"/>
      <c r="I17" s="9">
        <f>C17+E17+G17</f>
        <v>51023634687</v>
      </c>
      <c r="J17" s="10"/>
      <c r="K17" s="7">
        <f t="shared" si="1"/>
        <v>3.5247595002650921E-2</v>
      </c>
      <c r="L17" s="10"/>
      <c r="M17" s="9">
        <v>0</v>
      </c>
      <c r="N17" s="9"/>
      <c r="O17" s="9">
        <v>265188380191</v>
      </c>
      <c r="P17" s="9"/>
      <c r="Q17" s="9">
        <v>51030134136</v>
      </c>
      <c r="R17" s="9"/>
      <c r="S17" s="9">
        <f t="shared" si="2"/>
        <v>316218514327</v>
      </c>
      <c r="T17" s="10"/>
      <c r="U17" s="7">
        <f t="shared" si="3"/>
        <v>0.11357283823389776</v>
      </c>
    </row>
    <row r="18" spans="1:21">
      <c r="A18" s="1" t="s">
        <v>18</v>
      </c>
      <c r="C18" s="9">
        <v>0</v>
      </c>
      <c r="D18" s="9"/>
      <c r="E18" s="9">
        <v>436427268944</v>
      </c>
      <c r="F18" s="9"/>
      <c r="G18" s="9">
        <v>41037865452</v>
      </c>
      <c r="H18" s="9"/>
      <c r="I18" s="9">
        <f t="shared" si="0"/>
        <v>477465134396</v>
      </c>
      <c r="J18" s="10"/>
      <c r="K18" s="7">
        <f t="shared" si="1"/>
        <v>0.32983729576137755</v>
      </c>
      <c r="L18" s="10"/>
      <c r="M18" s="9">
        <v>0</v>
      </c>
      <c r="N18" s="9"/>
      <c r="O18" s="9">
        <v>681258760555</v>
      </c>
      <c r="P18" s="9"/>
      <c r="Q18" s="9">
        <v>39810213768</v>
      </c>
      <c r="R18" s="9"/>
      <c r="S18" s="9">
        <f t="shared" si="2"/>
        <v>721068974323</v>
      </c>
      <c r="T18" s="10"/>
      <c r="U18" s="7">
        <f t="shared" si="3"/>
        <v>0.25897866907180089</v>
      </c>
    </row>
    <row r="19" spans="1:21">
      <c r="A19" s="1" t="s">
        <v>31</v>
      </c>
      <c r="C19" s="9">
        <v>0</v>
      </c>
      <c r="D19" s="9"/>
      <c r="E19" s="9">
        <v>18118958302</v>
      </c>
      <c r="F19" s="9"/>
      <c r="G19" s="9">
        <v>0</v>
      </c>
      <c r="H19" s="9"/>
      <c r="I19" s="9">
        <f t="shared" si="0"/>
        <v>18118958302</v>
      </c>
      <c r="J19" s="10"/>
      <c r="K19" s="7">
        <f t="shared" si="1"/>
        <v>1.2516742643219286E-2</v>
      </c>
      <c r="L19" s="10"/>
      <c r="M19" s="9">
        <v>0</v>
      </c>
      <c r="N19" s="9"/>
      <c r="O19" s="9">
        <v>64952627287</v>
      </c>
      <c r="P19" s="9"/>
      <c r="Q19" s="9">
        <v>18400937043</v>
      </c>
      <c r="R19" s="9"/>
      <c r="S19" s="9">
        <f t="shared" si="2"/>
        <v>83353564330</v>
      </c>
      <c r="T19" s="10"/>
      <c r="U19" s="7">
        <f t="shared" si="3"/>
        <v>2.9937212557011803E-2</v>
      </c>
    </row>
    <row r="20" spans="1:21">
      <c r="A20" s="1" t="s">
        <v>201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10"/>
      <c r="K20" s="7">
        <f t="shared" si="1"/>
        <v>0</v>
      </c>
      <c r="L20" s="10"/>
      <c r="M20" s="9">
        <v>0</v>
      </c>
      <c r="N20" s="9"/>
      <c r="O20" s="9">
        <v>0</v>
      </c>
      <c r="P20" s="9"/>
      <c r="Q20" s="9">
        <v>-610370766</v>
      </c>
      <c r="R20" s="9"/>
      <c r="S20" s="9">
        <f t="shared" si="2"/>
        <v>-610370766</v>
      </c>
      <c r="T20" s="10"/>
      <c r="U20" s="7">
        <f t="shared" si="3"/>
        <v>-2.1922037176461213E-4</v>
      </c>
    </row>
    <row r="21" spans="1:21">
      <c r="A21" s="1" t="s">
        <v>202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10"/>
      <c r="K21" s="7">
        <f t="shared" si="1"/>
        <v>0</v>
      </c>
      <c r="L21" s="10"/>
      <c r="M21" s="9">
        <v>0</v>
      </c>
      <c r="N21" s="9"/>
      <c r="O21" s="9">
        <v>0</v>
      </c>
      <c r="P21" s="9"/>
      <c r="Q21" s="9">
        <v>-44208</v>
      </c>
      <c r="R21" s="9"/>
      <c r="S21" s="9">
        <f t="shared" si="2"/>
        <v>-44208</v>
      </c>
      <c r="T21" s="10"/>
      <c r="U21" s="7">
        <f t="shared" si="3"/>
        <v>-1.587771684820497E-8</v>
      </c>
    </row>
    <row r="22" spans="1:21">
      <c r="A22" s="1" t="s">
        <v>203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10"/>
      <c r="K22" s="7">
        <f t="shared" si="1"/>
        <v>0</v>
      </c>
      <c r="L22" s="10"/>
      <c r="M22" s="9">
        <v>0</v>
      </c>
      <c r="N22" s="9"/>
      <c r="O22" s="9">
        <v>0</v>
      </c>
      <c r="P22" s="9"/>
      <c r="Q22" s="9">
        <v>0</v>
      </c>
      <c r="R22" s="9"/>
      <c r="S22" s="9">
        <f t="shared" si="2"/>
        <v>0</v>
      </c>
      <c r="T22" s="10"/>
      <c r="U22" s="7">
        <f t="shared" si="3"/>
        <v>0</v>
      </c>
    </row>
    <row r="23" spans="1:21">
      <c r="A23" s="1" t="s">
        <v>204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10"/>
      <c r="K23" s="7">
        <f t="shared" si="1"/>
        <v>0</v>
      </c>
      <c r="L23" s="10"/>
      <c r="M23" s="9">
        <v>0</v>
      </c>
      <c r="N23" s="9"/>
      <c r="O23" s="9">
        <v>0</v>
      </c>
      <c r="P23" s="9"/>
      <c r="Q23" s="9">
        <v>-1795693567</v>
      </c>
      <c r="R23" s="9"/>
      <c r="S23" s="9">
        <f t="shared" si="2"/>
        <v>-1795693567</v>
      </c>
      <c r="T23" s="10"/>
      <c r="U23" s="7">
        <f t="shared" si="3"/>
        <v>-6.4494014664696832E-4</v>
      </c>
    </row>
    <row r="24" spans="1:21">
      <c r="A24" s="1" t="s">
        <v>205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10"/>
      <c r="K24" s="7">
        <f t="shared" si="1"/>
        <v>0</v>
      </c>
      <c r="L24" s="10"/>
      <c r="M24" s="9">
        <v>0</v>
      </c>
      <c r="N24" s="9"/>
      <c r="O24" s="9">
        <v>0</v>
      </c>
      <c r="P24" s="9"/>
      <c r="Q24" s="9">
        <v>2616521113</v>
      </c>
      <c r="R24" s="9"/>
      <c r="S24" s="9">
        <f t="shared" si="2"/>
        <v>2616521113</v>
      </c>
      <c r="T24" s="10"/>
      <c r="U24" s="7">
        <f t="shared" si="3"/>
        <v>9.3974804016386433E-4</v>
      </c>
    </row>
    <row r="25" spans="1:21">
      <c r="A25" s="1" t="s">
        <v>24</v>
      </c>
      <c r="C25" s="9">
        <v>0</v>
      </c>
      <c r="D25" s="9"/>
      <c r="E25" s="9">
        <v>21269105277</v>
      </c>
      <c r="F25" s="9"/>
      <c r="G25" s="9">
        <v>0</v>
      </c>
      <c r="H25" s="9"/>
      <c r="I25" s="9">
        <f t="shared" si="0"/>
        <v>21269105277</v>
      </c>
      <c r="J25" s="10"/>
      <c r="K25" s="7">
        <f t="shared" si="1"/>
        <v>1.4692893077322248E-2</v>
      </c>
      <c r="L25" s="10"/>
      <c r="M25" s="9">
        <v>0</v>
      </c>
      <c r="N25" s="9"/>
      <c r="O25" s="9">
        <v>173565788265</v>
      </c>
      <c r="P25" s="9"/>
      <c r="Q25" s="9">
        <v>111593675020</v>
      </c>
      <c r="R25" s="9"/>
      <c r="S25" s="9">
        <f t="shared" si="2"/>
        <v>285159463285</v>
      </c>
      <c r="T25" s="10"/>
      <c r="U25" s="7">
        <f t="shared" si="3"/>
        <v>0.10241768943687411</v>
      </c>
    </row>
    <row r="26" spans="1:21">
      <c r="A26" s="1" t="s">
        <v>206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10"/>
      <c r="K26" s="7">
        <f t="shared" si="1"/>
        <v>0</v>
      </c>
      <c r="L26" s="10"/>
      <c r="M26" s="9">
        <v>0</v>
      </c>
      <c r="N26" s="9"/>
      <c r="O26" s="9">
        <v>0</v>
      </c>
      <c r="P26" s="9"/>
      <c r="Q26" s="9">
        <v>-158319547722</v>
      </c>
      <c r="R26" s="9"/>
      <c r="S26" s="9">
        <f t="shared" si="2"/>
        <v>-158319547722</v>
      </c>
      <c r="T26" s="10"/>
      <c r="U26" s="7">
        <f t="shared" si="3"/>
        <v>-5.6861946938694126E-2</v>
      </c>
    </row>
    <row r="27" spans="1:21">
      <c r="A27" s="1" t="s">
        <v>207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10"/>
      <c r="K27" s="7">
        <f t="shared" si="1"/>
        <v>0</v>
      </c>
      <c r="L27" s="10"/>
      <c r="M27" s="9">
        <v>0</v>
      </c>
      <c r="N27" s="9"/>
      <c r="O27" s="9">
        <v>0</v>
      </c>
      <c r="P27" s="9"/>
      <c r="Q27" s="9">
        <v>3853305866</v>
      </c>
      <c r="R27" s="9"/>
      <c r="S27" s="9">
        <f t="shared" si="2"/>
        <v>3853305866</v>
      </c>
      <c r="T27" s="10"/>
      <c r="U27" s="7">
        <f t="shared" si="3"/>
        <v>1.3839508566294615E-3</v>
      </c>
    </row>
    <row r="28" spans="1:21">
      <c r="A28" s="1" t="s">
        <v>208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10"/>
      <c r="K28" s="7">
        <f t="shared" si="1"/>
        <v>0</v>
      </c>
      <c r="L28" s="10"/>
      <c r="M28" s="9">
        <v>0</v>
      </c>
      <c r="N28" s="9"/>
      <c r="O28" s="9">
        <v>0</v>
      </c>
      <c r="P28" s="9"/>
      <c r="Q28" s="9">
        <v>-43452052825</v>
      </c>
      <c r="R28" s="9"/>
      <c r="S28" s="9">
        <f t="shared" si="2"/>
        <v>-43452052825</v>
      </c>
      <c r="T28" s="10"/>
      <c r="U28" s="7">
        <f t="shared" si="3"/>
        <v>-1.5606211347009473E-2</v>
      </c>
    </row>
    <row r="29" spans="1:21">
      <c r="A29" s="1" t="s">
        <v>30</v>
      </c>
      <c r="C29" s="9">
        <v>0</v>
      </c>
      <c r="D29" s="9"/>
      <c r="E29" s="9">
        <v>74608676133</v>
      </c>
      <c r="F29" s="9"/>
      <c r="G29" s="9">
        <v>0</v>
      </c>
      <c r="H29" s="9"/>
      <c r="I29" s="9">
        <f t="shared" si="0"/>
        <v>74608676133</v>
      </c>
      <c r="J29" s="10"/>
      <c r="K29" s="7">
        <f t="shared" si="1"/>
        <v>5.154035803509617E-2</v>
      </c>
      <c r="L29" s="10"/>
      <c r="M29" s="9">
        <v>0</v>
      </c>
      <c r="N29" s="9"/>
      <c r="O29" s="9">
        <v>114464334370</v>
      </c>
      <c r="P29" s="9"/>
      <c r="Q29" s="9">
        <v>762239804</v>
      </c>
      <c r="R29" s="9"/>
      <c r="S29" s="9">
        <f t="shared" si="2"/>
        <v>115226574174</v>
      </c>
      <c r="T29" s="10"/>
      <c r="U29" s="7">
        <f t="shared" si="3"/>
        <v>4.1384702273874849E-2</v>
      </c>
    </row>
    <row r="30" spans="1:21">
      <c r="A30" s="1" t="s">
        <v>209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10"/>
      <c r="K30" s="7">
        <f t="shared" si="1"/>
        <v>0</v>
      </c>
      <c r="L30" s="10"/>
      <c r="M30" s="9">
        <v>0</v>
      </c>
      <c r="N30" s="9"/>
      <c r="O30" s="9">
        <v>0</v>
      </c>
      <c r="P30" s="9"/>
      <c r="Q30" s="9">
        <v>-9486085896</v>
      </c>
      <c r="R30" s="9"/>
      <c r="S30" s="9">
        <f t="shared" si="2"/>
        <v>-9486085896</v>
      </c>
      <c r="T30" s="10"/>
      <c r="U30" s="7">
        <f t="shared" si="3"/>
        <v>-3.4070165095557076E-3</v>
      </c>
    </row>
    <row r="31" spans="1:21">
      <c r="A31" s="1" t="s">
        <v>210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10"/>
      <c r="K31" s="7">
        <f t="shared" si="1"/>
        <v>0</v>
      </c>
      <c r="L31" s="10"/>
      <c r="M31" s="9">
        <v>0</v>
      </c>
      <c r="N31" s="9"/>
      <c r="O31" s="9">
        <v>0</v>
      </c>
      <c r="P31" s="9"/>
      <c r="Q31" s="9">
        <v>-88988156</v>
      </c>
      <c r="R31" s="9"/>
      <c r="S31" s="9">
        <f t="shared" si="2"/>
        <v>-88988156</v>
      </c>
      <c r="T31" s="10"/>
      <c r="U31" s="7">
        <f t="shared" si="3"/>
        <v>-3.1960928877395315E-5</v>
      </c>
    </row>
    <row r="32" spans="1:21">
      <c r="A32" s="1" t="s">
        <v>38</v>
      </c>
      <c r="C32" s="9">
        <v>0</v>
      </c>
      <c r="D32" s="9"/>
      <c r="E32" s="9">
        <v>7004804322</v>
      </c>
      <c r="F32" s="9"/>
      <c r="G32" s="9">
        <v>0</v>
      </c>
      <c r="H32" s="9"/>
      <c r="I32" s="9">
        <f t="shared" si="0"/>
        <v>7004804322</v>
      </c>
      <c r="J32" s="10"/>
      <c r="K32" s="7">
        <f t="shared" si="1"/>
        <v>4.8389830973288453E-3</v>
      </c>
      <c r="L32" s="10"/>
      <c r="M32" s="9">
        <v>0</v>
      </c>
      <c r="N32" s="9"/>
      <c r="O32" s="9">
        <v>-21624887543</v>
      </c>
      <c r="P32" s="9"/>
      <c r="Q32" s="9">
        <v>-29310967069</v>
      </c>
      <c r="R32" s="9"/>
      <c r="S32" s="9">
        <f t="shared" si="2"/>
        <v>-50935854612</v>
      </c>
      <c r="T32" s="10"/>
      <c r="U32" s="7">
        <f t="shared" si="3"/>
        <v>-1.8294088783719489E-2</v>
      </c>
    </row>
    <row r="33" spans="1:21">
      <c r="A33" s="1" t="s">
        <v>211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f t="shared" si="0"/>
        <v>0</v>
      </c>
      <c r="J33" s="10"/>
      <c r="K33" s="7">
        <f t="shared" si="1"/>
        <v>0</v>
      </c>
      <c r="L33" s="10"/>
      <c r="M33" s="9">
        <v>0</v>
      </c>
      <c r="N33" s="9"/>
      <c r="O33" s="9">
        <v>0</v>
      </c>
      <c r="P33" s="9"/>
      <c r="Q33" s="9">
        <v>0</v>
      </c>
      <c r="R33" s="9"/>
      <c r="S33" s="9">
        <f t="shared" si="2"/>
        <v>0</v>
      </c>
      <c r="T33" s="10"/>
      <c r="U33" s="7">
        <f t="shared" si="3"/>
        <v>0</v>
      </c>
    </row>
    <row r="34" spans="1:21">
      <c r="A34" s="1" t="s">
        <v>212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10"/>
      <c r="K34" s="7">
        <f t="shared" si="1"/>
        <v>0</v>
      </c>
      <c r="L34" s="10"/>
      <c r="M34" s="9">
        <v>0</v>
      </c>
      <c r="N34" s="9"/>
      <c r="O34" s="9">
        <v>0</v>
      </c>
      <c r="P34" s="9"/>
      <c r="Q34" s="9">
        <v>0</v>
      </c>
      <c r="R34" s="9"/>
      <c r="S34" s="9">
        <f t="shared" si="2"/>
        <v>0</v>
      </c>
      <c r="T34" s="10"/>
      <c r="U34" s="7">
        <f t="shared" si="3"/>
        <v>0</v>
      </c>
    </row>
    <row r="35" spans="1:21">
      <c r="A35" s="1" t="s">
        <v>213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10"/>
      <c r="K35" s="7">
        <f t="shared" si="1"/>
        <v>0</v>
      </c>
      <c r="L35" s="10"/>
      <c r="M35" s="9">
        <v>0</v>
      </c>
      <c r="N35" s="9"/>
      <c r="O35" s="9">
        <v>0</v>
      </c>
      <c r="P35" s="9"/>
      <c r="Q35" s="9">
        <v>0</v>
      </c>
      <c r="R35" s="9"/>
      <c r="S35" s="9">
        <f t="shared" si="2"/>
        <v>0</v>
      </c>
      <c r="T35" s="10"/>
      <c r="U35" s="7">
        <f t="shared" si="3"/>
        <v>0</v>
      </c>
    </row>
    <row r="36" spans="1:21">
      <c r="A36" s="1" t="s">
        <v>214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10"/>
      <c r="K36" s="7">
        <f t="shared" si="1"/>
        <v>0</v>
      </c>
      <c r="L36" s="10"/>
      <c r="M36" s="9">
        <v>0</v>
      </c>
      <c r="N36" s="9"/>
      <c r="O36" s="9">
        <v>0</v>
      </c>
      <c r="P36" s="9"/>
      <c r="Q36" s="9">
        <v>-110024937622</v>
      </c>
      <c r="R36" s="9"/>
      <c r="S36" s="9">
        <f t="shared" si="2"/>
        <v>-110024937622</v>
      </c>
      <c r="T36" s="10"/>
      <c r="U36" s="7">
        <f t="shared" si="3"/>
        <v>-3.9516485835222812E-2</v>
      </c>
    </row>
    <row r="37" spans="1:21">
      <c r="A37" s="1" t="s">
        <v>17</v>
      </c>
      <c r="C37" s="9">
        <v>0</v>
      </c>
      <c r="D37" s="9"/>
      <c r="E37" s="9">
        <v>11283131824</v>
      </c>
      <c r="F37" s="9"/>
      <c r="G37" s="9">
        <v>0</v>
      </c>
      <c r="H37" s="9"/>
      <c r="I37" s="9">
        <f t="shared" si="0"/>
        <v>11283131824</v>
      </c>
      <c r="J37" s="10"/>
      <c r="K37" s="7">
        <f t="shared" si="1"/>
        <v>7.7944909909603592E-3</v>
      </c>
      <c r="L37" s="10"/>
      <c r="M37" s="9">
        <v>0</v>
      </c>
      <c r="N37" s="9"/>
      <c r="O37" s="9">
        <v>228671471847</v>
      </c>
      <c r="P37" s="9"/>
      <c r="Q37" s="9">
        <v>7259635695</v>
      </c>
      <c r="R37" s="9"/>
      <c r="S37" s="9">
        <f t="shared" si="2"/>
        <v>235931107542</v>
      </c>
      <c r="T37" s="10"/>
      <c r="U37" s="7">
        <f t="shared" si="3"/>
        <v>8.4736864848789173E-2</v>
      </c>
    </row>
    <row r="38" spans="1:21">
      <c r="A38" s="1" t="s">
        <v>40</v>
      </c>
      <c r="C38" s="9">
        <v>0</v>
      </c>
      <c r="D38" s="9"/>
      <c r="E38" s="9">
        <v>63199977514</v>
      </c>
      <c r="F38" s="9"/>
      <c r="G38" s="9">
        <v>0</v>
      </c>
      <c r="H38" s="9"/>
      <c r="I38" s="9">
        <f t="shared" si="0"/>
        <v>63199977514</v>
      </c>
      <c r="J38" s="10"/>
      <c r="K38" s="7">
        <f t="shared" si="1"/>
        <v>4.3659124350027653E-2</v>
      </c>
      <c r="L38" s="10"/>
      <c r="M38" s="9">
        <v>124818711488</v>
      </c>
      <c r="N38" s="9"/>
      <c r="O38" s="9">
        <v>109050941593</v>
      </c>
      <c r="P38" s="9"/>
      <c r="Q38" s="9">
        <v>0</v>
      </c>
      <c r="R38" s="9"/>
      <c r="S38" s="9">
        <f t="shared" si="2"/>
        <v>233869653081</v>
      </c>
      <c r="T38" s="10"/>
      <c r="U38" s="7">
        <f t="shared" si="3"/>
        <v>8.3996474190373802E-2</v>
      </c>
    </row>
    <row r="39" spans="1:21">
      <c r="A39" s="1" t="s">
        <v>60</v>
      </c>
      <c r="C39" s="9">
        <v>0</v>
      </c>
      <c r="D39" s="9"/>
      <c r="E39" s="9">
        <v>4572630000</v>
      </c>
      <c r="F39" s="9"/>
      <c r="G39" s="9">
        <v>0</v>
      </c>
      <c r="H39" s="9"/>
      <c r="I39" s="9">
        <f t="shared" si="0"/>
        <v>4572630000</v>
      </c>
      <c r="J39" s="10"/>
      <c r="K39" s="7">
        <f t="shared" si="1"/>
        <v>3.1588147595850574E-3</v>
      </c>
      <c r="L39" s="10"/>
      <c r="M39" s="9">
        <v>1500000000</v>
      </c>
      <c r="N39" s="9"/>
      <c r="O39" s="9">
        <v>-8151210000</v>
      </c>
      <c r="P39" s="9"/>
      <c r="Q39" s="9">
        <v>0</v>
      </c>
      <c r="R39" s="9"/>
      <c r="S39" s="9">
        <f t="shared" si="2"/>
        <v>-6651210000</v>
      </c>
      <c r="T39" s="10"/>
      <c r="U39" s="7">
        <f t="shared" si="3"/>
        <v>-2.3888443059615766E-3</v>
      </c>
    </row>
    <row r="40" spans="1:21">
      <c r="A40" s="1" t="s">
        <v>43</v>
      </c>
      <c r="C40" s="9">
        <v>0</v>
      </c>
      <c r="D40" s="9"/>
      <c r="E40" s="9">
        <v>23448853465</v>
      </c>
      <c r="F40" s="9"/>
      <c r="G40" s="9">
        <v>0</v>
      </c>
      <c r="H40" s="9"/>
      <c r="I40" s="9">
        <f t="shared" si="0"/>
        <v>23448853465</v>
      </c>
      <c r="J40" s="10"/>
      <c r="K40" s="7">
        <f t="shared" si="1"/>
        <v>1.6198683125594946E-2</v>
      </c>
      <c r="L40" s="10"/>
      <c r="M40" s="9">
        <v>76612387885</v>
      </c>
      <c r="N40" s="9"/>
      <c r="O40" s="9">
        <v>42915826153</v>
      </c>
      <c r="P40" s="9"/>
      <c r="Q40" s="9">
        <v>0</v>
      </c>
      <c r="R40" s="9"/>
      <c r="S40" s="9">
        <f t="shared" si="2"/>
        <v>119528214038</v>
      </c>
      <c r="T40" s="10"/>
      <c r="U40" s="7">
        <f t="shared" si="3"/>
        <v>4.2929676480885866E-2</v>
      </c>
    </row>
    <row r="41" spans="1:21">
      <c r="A41" s="1" t="s">
        <v>61</v>
      </c>
      <c r="C41" s="9">
        <v>41370890802</v>
      </c>
      <c r="D41" s="9"/>
      <c r="E41" s="9">
        <v>-23286149089</v>
      </c>
      <c r="F41" s="9"/>
      <c r="G41" s="9">
        <v>0</v>
      </c>
      <c r="H41" s="9"/>
      <c r="I41" s="9">
        <f t="shared" si="0"/>
        <v>18084741713</v>
      </c>
      <c r="J41" s="10"/>
      <c r="K41" s="7">
        <f t="shared" si="1"/>
        <v>1.2493105509588126E-2</v>
      </c>
      <c r="L41" s="10"/>
      <c r="M41" s="9">
        <v>41370890802</v>
      </c>
      <c r="N41" s="9"/>
      <c r="O41" s="9">
        <v>117997622185</v>
      </c>
      <c r="P41" s="9"/>
      <c r="Q41" s="9">
        <v>0</v>
      </c>
      <c r="R41" s="9"/>
      <c r="S41" s="9">
        <f t="shared" si="2"/>
        <v>159368512987</v>
      </c>
      <c r="T41" s="10"/>
      <c r="U41" s="7">
        <f t="shared" si="3"/>
        <v>5.7238692628643284E-2</v>
      </c>
    </row>
    <row r="42" spans="1:21">
      <c r="A42" s="1" t="s">
        <v>63</v>
      </c>
      <c r="C42" s="9">
        <v>0</v>
      </c>
      <c r="D42" s="9"/>
      <c r="E42" s="9">
        <v>52213976876</v>
      </c>
      <c r="F42" s="9"/>
      <c r="G42" s="9">
        <v>0</v>
      </c>
      <c r="H42" s="9"/>
      <c r="I42" s="9">
        <f t="shared" si="0"/>
        <v>52213976876</v>
      </c>
      <c r="J42" s="10"/>
      <c r="K42" s="7">
        <f t="shared" si="1"/>
        <v>3.6069894308645503E-2</v>
      </c>
      <c r="L42" s="10"/>
      <c r="M42" s="9">
        <v>6877135995</v>
      </c>
      <c r="N42" s="9"/>
      <c r="O42" s="9">
        <v>-38486216269</v>
      </c>
      <c r="P42" s="9"/>
      <c r="Q42" s="9">
        <v>0</v>
      </c>
      <c r="R42" s="9"/>
      <c r="S42" s="9">
        <f t="shared" si="2"/>
        <v>-31609080274</v>
      </c>
      <c r="T42" s="10"/>
      <c r="U42" s="7">
        <f t="shared" si="3"/>
        <v>-1.1352696942244687E-2</v>
      </c>
    </row>
    <row r="43" spans="1:21">
      <c r="A43" s="1" t="s">
        <v>47</v>
      </c>
      <c r="C43" s="9">
        <v>0</v>
      </c>
      <c r="D43" s="9"/>
      <c r="E43" s="9">
        <v>60705142643</v>
      </c>
      <c r="F43" s="9"/>
      <c r="G43" s="9">
        <v>0</v>
      </c>
      <c r="H43" s="9"/>
      <c r="I43" s="9">
        <f t="shared" si="0"/>
        <v>60705142643</v>
      </c>
      <c r="J43" s="10"/>
      <c r="K43" s="7">
        <f t="shared" si="1"/>
        <v>4.1935669530100764E-2</v>
      </c>
      <c r="L43" s="10"/>
      <c r="M43" s="9">
        <v>11176934579</v>
      </c>
      <c r="N43" s="9"/>
      <c r="O43" s="9">
        <v>50237786472</v>
      </c>
      <c r="P43" s="9"/>
      <c r="Q43" s="9">
        <v>0</v>
      </c>
      <c r="R43" s="9"/>
      <c r="S43" s="9">
        <f t="shared" si="2"/>
        <v>61414721051</v>
      </c>
      <c r="T43" s="10"/>
      <c r="U43" s="7">
        <f t="shared" si="3"/>
        <v>2.2057671714605299E-2</v>
      </c>
    </row>
    <row r="44" spans="1:21">
      <c r="A44" s="1" t="s">
        <v>48</v>
      </c>
      <c r="C44" s="9">
        <v>3193874152</v>
      </c>
      <c r="D44" s="9"/>
      <c r="E44" s="9">
        <v>-1137986843</v>
      </c>
      <c r="F44" s="9"/>
      <c r="G44" s="9">
        <v>0</v>
      </c>
      <c r="H44" s="9"/>
      <c r="I44" s="9">
        <f t="shared" si="0"/>
        <v>2055887309</v>
      </c>
      <c r="J44" s="10"/>
      <c r="K44" s="7">
        <f t="shared" si="1"/>
        <v>1.4202258165897537E-3</v>
      </c>
      <c r="L44" s="10"/>
      <c r="M44" s="9">
        <v>3193874152</v>
      </c>
      <c r="N44" s="9"/>
      <c r="O44" s="9">
        <v>1291545830</v>
      </c>
      <c r="P44" s="9"/>
      <c r="Q44" s="9">
        <v>0</v>
      </c>
      <c r="R44" s="9"/>
      <c r="S44" s="9">
        <f t="shared" si="2"/>
        <v>4485419982</v>
      </c>
      <c r="T44" s="10"/>
      <c r="U44" s="7">
        <f t="shared" si="3"/>
        <v>1.6109805559961234E-3</v>
      </c>
    </row>
    <row r="45" spans="1:21">
      <c r="A45" s="1" t="s">
        <v>69</v>
      </c>
      <c r="C45" s="9">
        <v>3466662925</v>
      </c>
      <c r="D45" s="9"/>
      <c r="E45" s="9">
        <v>-1927228498</v>
      </c>
      <c r="F45" s="9"/>
      <c r="G45" s="9">
        <v>0</v>
      </c>
      <c r="H45" s="9"/>
      <c r="I45" s="9">
        <f t="shared" si="0"/>
        <v>1539434427</v>
      </c>
      <c r="J45" s="10"/>
      <c r="K45" s="7">
        <f t="shared" si="1"/>
        <v>1.0634554270564128E-3</v>
      </c>
      <c r="L45" s="10"/>
      <c r="M45" s="9">
        <v>3466662925</v>
      </c>
      <c r="N45" s="9"/>
      <c r="O45" s="9">
        <v>-1927228498</v>
      </c>
      <c r="P45" s="9"/>
      <c r="Q45" s="9">
        <v>0</v>
      </c>
      <c r="R45" s="9"/>
      <c r="S45" s="9">
        <f t="shared" si="2"/>
        <v>1539434427</v>
      </c>
      <c r="T45" s="10"/>
      <c r="U45" s="7">
        <f t="shared" si="3"/>
        <v>5.5290227873427121E-4</v>
      </c>
    </row>
    <row r="46" spans="1:21">
      <c r="A46" s="1" t="s">
        <v>62</v>
      </c>
      <c r="C46" s="9">
        <v>0</v>
      </c>
      <c r="D46" s="9"/>
      <c r="E46" s="9">
        <v>10768724498</v>
      </c>
      <c r="F46" s="9"/>
      <c r="G46" s="9">
        <v>0</v>
      </c>
      <c r="H46" s="9"/>
      <c r="I46" s="9">
        <f t="shared" si="0"/>
        <v>10768724498</v>
      </c>
      <c r="J46" s="10"/>
      <c r="K46" s="7">
        <f t="shared" si="1"/>
        <v>7.4391336902805572E-3</v>
      </c>
      <c r="L46" s="10"/>
      <c r="M46" s="9">
        <v>166265792230</v>
      </c>
      <c r="N46" s="9"/>
      <c r="O46" s="9">
        <v>102536985433</v>
      </c>
      <c r="P46" s="9"/>
      <c r="Q46" s="9">
        <v>0</v>
      </c>
      <c r="R46" s="9"/>
      <c r="S46" s="9">
        <f t="shared" si="2"/>
        <v>268802777663</v>
      </c>
      <c r="T46" s="10"/>
      <c r="U46" s="7">
        <f t="shared" si="3"/>
        <v>9.6543032748464291E-2</v>
      </c>
    </row>
    <row r="47" spans="1:21">
      <c r="A47" s="1" t="s">
        <v>19</v>
      </c>
      <c r="C47" s="9">
        <v>0</v>
      </c>
      <c r="D47" s="9"/>
      <c r="E47" s="9">
        <v>-14347007067</v>
      </c>
      <c r="F47" s="9"/>
      <c r="G47" s="9">
        <v>0</v>
      </c>
      <c r="H47" s="9"/>
      <c r="I47" s="9">
        <f t="shared" si="0"/>
        <v>-14347007067</v>
      </c>
      <c r="J47" s="10"/>
      <c r="K47" s="7">
        <f t="shared" si="1"/>
        <v>-9.9110441210224134E-3</v>
      </c>
      <c r="L47" s="10"/>
      <c r="M47" s="9">
        <v>52946716500</v>
      </c>
      <c r="N47" s="9"/>
      <c r="O47" s="9">
        <v>79103471034</v>
      </c>
      <c r="P47" s="9"/>
      <c r="Q47" s="9">
        <v>0</v>
      </c>
      <c r="R47" s="9"/>
      <c r="S47" s="9">
        <f t="shared" si="2"/>
        <v>132050187534</v>
      </c>
      <c r="T47" s="10"/>
      <c r="U47" s="7">
        <f t="shared" si="3"/>
        <v>4.7427060428366301E-2</v>
      </c>
    </row>
    <row r="48" spans="1:21">
      <c r="A48" s="1" t="s">
        <v>51</v>
      </c>
      <c r="C48" s="9">
        <v>0</v>
      </c>
      <c r="D48" s="9"/>
      <c r="E48" s="9">
        <v>15597925453</v>
      </c>
      <c r="F48" s="9"/>
      <c r="G48" s="9">
        <v>0</v>
      </c>
      <c r="H48" s="9"/>
      <c r="I48" s="9">
        <f t="shared" si="0"/>
        <v>15597925453</v>
      </c>
      <c r="J48" s="10"/>
      <c r="K48" s="7">
        <f t="shared" si="1"/>
        <v>1.0775190019713783E-2</v>
      </c>
      <c r="L48" s="10"/>
      <c r="M48" s="9">
        <v>12000000000</v>
      </c>
      <c r="N48" s="9"/>
      <c r="O48" s="9">
        <v>45967008859</v>
      </c>
      <c r="P48" s="9"/>
      <c r="Q48" s="9">
        <v>0</v>
      </c>
      <c r="R48" s="9"/>
      <c r="S48" s="9">
        <f t="shared" si="2"/>
        <v>57967008859</v>
      </c>
      <c r="T48" s="10"/>
      <c r="U48" s="7">
        <f t="shared" si="3"/>
        <v>2.0819393621077428E-2</v>
      </c>
    </row>
    <row r="49" spans="1:21">
      <c r="A49" s="1" t="s">
        <v>64</v>
      </c>
      <c r="C49" s="9">
        <v>0</v>
      </c>
      <c r="D49" s="9"/>
      <c r="E49" s="9">
        <v>9264377091</v>
      </c>
      <c r="F49" s="9"/>
      <c r="G49" s="9">
        <v>0</v>
      </c>
      <c r="H49" s="9"/>
      <c r="I49" s="9">
        <f t="shared" si="0"/>
        <v>9264377091</v>
      </c>
      <c r="J49" s="10"/>
      <c r="K49" s="7">
        <f t="shared" si="1"/>
        <v>6.3999166985766343E-3</v>
      </c>
      <c r="L49" s="10"/>
      <c r="M49" s="9">
        <v>1358271200</v>
      </c>
      <c r="N49" s="9"/>
      <c r="O49" s="9">
        <v>1146622456</v>
      </c>
      <c r="P49" s="9"/>
      <c r="Q49" s="9">
        <v>0</v>
      </c>
      <c r="R49" s="9"/>
      <c r="S49" s="9">
        <f t="shared" si="2"/>
        <v>2504893656</v>
      </c>
      <c r="T49" s="10"/>
      <c r="U49" s="7">
        <f t="shared" si="3"/>
        <v>8.9965599449947839E-4</v>
      </c>
    </row>
    <row r="50" spans="1:21">
      <c r="A50" s="1" t="s">
        <v>66</v>
      </c>
      <c r="C50" s="9">
        <v>0</v>
      </c>
      <c r="D50" s="9"/>
      <c r="E50" s="9">
        <v>108402479884</v>
      </c>
      <c r="F50" s="9"/>
      <c r="G50" s="9">
        <v>0</v>
      </c>
      <c r="H50" s="9"/>
      <c r="I50" s="9">
        <f t="shared" si="0"/>
        <v>108402479884</v>
      </c>
      <c r="J50" s="10"/>
      <c r="K50" s="7">
        <f t="shared" si="1"/>
        <v>7.4885427737035687E-2</v>
      </c>
      <c r="L50" s="10"/>
      <c r="M50" s="9">
        <v>20051418863</v>
      </c>
      <c r="N50" s="9"/>
      <c r="O50" s="9">
        <v>16418964251</v>
      </c>
      <c r="P50" s="9"/>
      <c r="Q50" s="9">
        <v>0</v>
      </c>
      <c r="R50" s="9"/>
      <c r="S50" s="9">
        <f t="shared" si="2"/>
        <v>36470383114</v>
      </c>
      <c r="T50" s="10"/>
      <c r="U50" s="7">
        <f t="shared" si="3"/>
        <v>1.3098679343775963E-2</v>
      </c>
    </row>
    <row r="51" spans="1:21">
      <c r="A51" s="1" t="s">
        <v>33</v>
      </c>
      <c r="C51" s="9">
        <v>0</v>
      </c>
      <c r="D51" s="9"/>
      <c r="E51" s="9">
        <v>6961704918</v>
      </c>
      <c r="F51" s="9"/>
      <c r="G51" s="9">
        <v>0</v>
      </c>
      <c r="H51" s="9"/>
      <c r="I51" s="9">
        <f t="shared" si="0"/>
        <v>6961704918</v>
      </c>
      <c r="J51" s="10"/>
      <c r="K51" s="7">
        <f t="shared" si="1"/>
        <v>4.8092096335925457E-3</v>
      </c>
      <c r="L51" s="10"/>
      <c r="M51" s="9">
        <v>14000613</v>
      </c>
      <c r="N51" s="9"/>
      <c r="O51" s="9">
        <v>-35547476512</v>
      </c>
      <c r="P51" s="9"/>
      <c r="Q51" s="9">
        <v>0</v>
      </c>
      <c r="R51" s="9"/>
      <c r="S51" s="9">
        <f t="shared" si="2"/>
        <v>-35533475899</v>
      </c>
      <c r="T51" s="10"/>
      <c r="U51" s="7">
        <f t="shared" si="3"/>
        <v>-1.2762180350996143E-2</v>
      </c>
    </row>
    <row r="52" spans="1:21">
      <c r="A52" s="1" t="s">
        <v>45</v>
      </c>
      <c r="C52" s="9">
        <v>7204850715</v>
      </c>
      <c r="D52" s="9"/>
      <c r="E52" s="9">
        <v>-5445886622</v>
      </c>
      <c r="F52" s="9"/>
      <c r="G52" s="9">
        <v>0</v>
      </c>
      <c r="H52" s="9"/>
      <c r="I52" s="9">
        <f t="shared" si="0"/>
        <v>1758964093</v>
      </c>
      <c r="J52" s="10"/>
      <c r="K52" s="7">
        <f t="shared" si="1"/>
        <v>1.2151085345957454E-3</v>
      </c>
      <c r="L52" s="10"/>
      <c r="M52" s="9">
        <v>7204850715</v>
      </c>
      <c r="N52" s="9"/>
      <c r="O52" s="9">
        <v>1461312910</v>
      </c>
      <c r="P52" s="9"/>
      <c r="Q52" s="9">
        <v>0</v>
      </c>
      <c r="R52" s="9"/>
      <c r="S52" s="9">
        <f t="shared" si="2"/>
        <v>8666163625</v>
      </c>
      <c r="T52" s="10"/>
      <c r="U52" s="7">
        <f t="shared" si="3"/>
        <v>3.1125337540255961E-3</v>
      </c>
    </row>
    <row r="53" spans="1:21">
      <c r="A53" s="1" t="s">
        <v>74</v>
      </c>
      <c r="C53" s="9">
        <v>0</v>
      </c>
      <c r="D53" s="9"/>
      <c r="E53" s="9">
        <v>40196143673</v>
      </c>
      <c r="F53" s="9"/>
      <c r="G53" s="9">
        <v>0</v>
      </c>
      <c r="H53" s="9"/>
      <c r="I53" s="9">
        <f t="shared" si="0"/>
        <v>40196143673</v>
      </c>
      <c r="J53" s="10"/>
      <c r="K53" s="7">
        <f t="shared" si="1"/>
        <v>2.7767864863912872E-2</v>
      </c>
      <c r="L53" s="10"/>
      <c r="M53" s="9">
        <v>0</v>
      </c>
      <c r="N53" s="9"/>
      <c r="O53" s="9">
        <v>40196143673</v>
      </c>
      <c r="P53" s="9"/>
      <c r="Q53" s="9">
        <v>0</v>
      </c>
      <c r="R53" s="9"/>
      <c r="S53" s="9">
        <f t="shared" si="2"/>
        <v>40196143673</v>
      </c>
      <c r="T53" s="10"/>
      <c r="U53" s="7">
        <f t="shared" si="3"/>
        <v>1.4436821109972395E-2</v>
      </c>
    </row>
    <row r="54" spans="1:21">
      <c r="A54" s="1" t="s">
        <v>26</v>
      </c>
      <c r="C54" s="9">
        <v>0</v>
      </c>
      <c r="D54" s="9"/>
      <c r="E54" s="9">
        <v>-6832436316</v>
      </c>
      <c r="F54" s="9"/>
      <c r="G54" s="9">
        <v>0</v>
      </c>
      <c r="H54" s="9"/>
      <c r="I54" s="9">
        <f t="shared" si="0"/>
        <v>-6832436316</v>
      </c>
      <c r="J54" s="10"/>
      <c r="K54" s="7">
        <f t="shared" si="1"/>
        <v>-4.7199096972433269E-3</v>
      </c>
      <c r="L54" s="10"/>
      <c r="M54" s="9">
        <v>0</v>
      </c>
      <c r="N54" s="9"/>
      <c r="O54" s="9">
        <v>-10449285955</v>
      </c>
      <c r="P54" s="9"/>
      <c r="Q54" s="9">
        <v>0</v>
      </c>
      <c r="R54" s="9"/>
      <c r="S54" s="9">
        <f t="shared" si="2"/>
        <v>-10449285955</v>
      </c>
      <c r="T54" s="10"/>
      <c r="U54" s="7">
        <f t="shared" si="3"/>
        <v>-3.7529588232766706E-3</v>
      </c>
    </row>
    <row r="55" spans="1:21">
      <c r="A55" s="1" t="s">
        <v>27</v>
      </c>
      <c r="C55" s="9">
        <v>0</v>
      </c>
      <c r="D55" s="9"/>
      <c r="E55" s="9">
        <v>5697081070</v>
      </c>
      <c r="F55" s="9"/>
      <c r="G55" s="9">
        <v>0</v>
      </c>
      <c r="H55" s="9"/>
      <c r="I55" s="9">
        <f t="shared" si="0"/>
        <v>5697081070</v>
      </c>
      <c r="J55" s="10"/>
      <c r="K55" s="7">
        <f t="shared" si="1"/>
        <v>3.9355958759988516E-3</v>
      </c>
      <c r="L55" s="10"/>
      <c r="M55" s="9">
        <v>0</v>
      </c>
      <c r="N55" s="9"/>
      <c r="O55" s="9">
        <v>6456137348</v>
      </c>
      <c r="P55" s="9"/>
      <c r="Q55" s="9">
        <v>0</v>
      </c>
      <c r="R55" s="9"/>
      <c r="S55" s="9">
        <f t="shared" si="2"/>
        <v>6456137348</v>
      </c>
      <c r="T55" s="10"/>
      <c r="U55" s="7">
        <f t="shared" si="3"/>
        <v>2.3187821377276723E-3</v>
      </c>
    </row>
    <row r="56" spans="1:21">
      <c r="A56" s="1" t="s">
        <v>73</v>
      </c>
      <c r="C56" s="9">
        <v>0</v>
      </c>
      <c r="D56" s="9"/>
      <c r="E56" s="9">
        <v>-788650486</v>
      </c>
      <c r="F56" s="9"/>
      <c r="G56" s="9">
        <v>0</v>
      </c>
      <c r="H56" s="9"/>
      <c r="I56" s="9">
        <f t="shared" si="0"/>
        <v>-788650486</v>
      </c>
      <c r="J56" s="10"/>
      <c r="K56" s="7">
        <f t="shared" si="1"/>
        <v>-5.4480699189104055E-4</v>
      </c>
      <c r="L56" s="10"/>
      <c r="M56" s="9">
        <v>0</v>
      </c>
      <c r="N56" s="9"/>
      <c r="O56" s="9">
        <v>-788650486</v>
      </c>
      <c r="P56" s="9"/>
      <c r="Q56" s="9">
        <v>0</v>
      </c>
      <c r="R56" s="9"/>
      <c r="S56" s="9">
        <f t="shared" si="2"/>
        <v>-788650486</v>
      </c>
      <c r="T56" s="10"/>
      <c r="U56" s="7">
        <f t="shared" si="3"/>
        <v>-2.8325120134154987E-4</v>
      </c>
    </row>
    <row r="57" spans="1:21">
      <c r="A57" s="1" t="s">
        <v>52</v>
      </c>
      <c r="C57" s="9">
        <v>0</v>
      </c>
      <c r="D57" s="9"/>
      <c r="E57" s="9">
        <v>21025250707</v>
      </c>
      <c r="F57" s="9"/>
      <c r="G57" s="9">
        <v>0</v>
      </c>
      <c r="H57" s="9"/>
      <c r="I57" s="9">
        <f t="shared" si="0"/>
        <v>21025250707</v>
      </c>
      <c r="J57" s="10"/>
      <c r="K57" s="7">
        <f t="shared" si="1"/>
        <v>1.4524436102909651E-2</v>
      </c>
      <c r="L57" s="10"/>
      <c r="M57" s="9">
        <v>0</v>
      </c>
      <c r="N57" s="9"/>
      <c r="O57" s="9">
        <v>172231017846</v>
      </c>
      <c r="P57" s="9"/>
      <c r="Q57" s="9">
        <v>0</v>
      </c>
      <c r="R57" s="9"/>
      <c r="S57" s="9">
        <f t="shared" si="2"/>
        <v>172231017846</v>
      </c>
      <c r="T57" s="10"/>
      <c r="U57" s="7">
        <f t="shared" si="3"/>
        <v>6.1858381601450525E-2</v>
      </c>
    </row>
    <row r="58" spans="1:21">
      <c r="A58" s="1" t="s">
        <v>35</v>
      </c>
      <c r="C58" s="9">
        <v>0</v>
      </c>
      <c r="D58" s="9"/>
      <c r="E58" s="9">
        <v>14880308213</v>
      </c>
      <c r="F58" s="9"/>
      <c r="G58" s="9">
        <v>0</v>
      </c>
      <c r="H58" s="9"/>
      <c r="I58" s="9">
        <f t="shared" si="0"/>
        <v>14880308213</v>
      </c>
      <c r="J58" s="10"/>
      <c r="K58" s="7">
        <f t="shared" si="1"/>
        <v>1.0279453445916058E-2</v>
      </c>
      <c r="L58" s="10"/>
      <c r="M58" s="9">
        <v>0</v>
      </c>
      <c r="N58" s="9"/>
      <c r="O58" s="9">
        <v>9455195844</v>
      </c>
      <c r="P58" s="9"/>
      <c r="Q58" s="9">
        <v>0</v>
      </c>
      <c r="R58" s="9"/>
      <c r="S58" s="9">
        <f t="shared" si="2"/>
        <v>9455195844</v>
      </c>
      <c r="T58" s="10"/>
      <c r="U58" s="7">
        <f t="shared" si="3"/>
        <v>3.3959220583459192E-3</v>
      </c>
    </row>
    <row r="59" spans="1:21">
      <c r="A59" s="1" t="s">
        <v>44</v>
      </c>
      <c r="C59" s="9">
        <v>0</v>
      </c>
      <c r="D59" s="9"/>
      <c r="E59" s="9">
        <v>1435221478</v>
      </c>
      <c r="F59" s="9"/>
      <c r="G59" s="9">
        <v>0</v>
      </c>
      <c r="H59" s="9"/>
      <c r="I59" s="9">
        <f t="shared" si="0"/>
        <v>1435221478</v>
      </c>
      <c r="J59" s="10"/>
      <c r="K59" s="7">
        <f t="shared" si="1"/>
        <v>9.9146416569455232E-4</v>
      </c>
      <c r="L59" s="10"/>
      <c r="M59" s="9">
        <v>0</v>
      </c>
      <c r="N59" s="9"/>
      <c r="O59" s="9">
        <v>23886186021</v>
      </c>
      <c r="P59" s="9"/>
      <c r="Q59" s="9">
        <v>0</v>
      </c>
      <c r="R59" s="9"/>
      <c r="S59" s="9">
        <f t="shared" si="2"/>
        <v>23886186021</v>
      </c>
      <c r="T59" s="10"/>
      <c r="U59" s="7">
        <f t="shared" si="3"/>
        <v>8.5789472092152944E-3</v>
      </c>
    </row>
    <row r="60" spans="1:21">
      <c r="A60" s="1" t="s">
        <v>34</v>
      </c>
      <c r="C60" s="9">
        <v>0</v>
      </c>
      <c r="D60" s="9"/>
      <c r="E60" s="9">
        <v>-23787435063</v>
      </c>
      <c r="F60" s="9"/>
      <c r="G60" s="9">
        <v>0</v>
      </c>
      <c r="H60" s="9"/>
      <c r="I60" s="9">
        <f t="shared" si="0"/>
        <v>-23787435063</v>
      </c>
      <c r="J60" s="10"/>
      <c r="K60" s="7">
        <f t="shared" si="1"/>
        <v>-1.643257840010574E-2</v>
      </c>
      <c r="L60" s="10"/>
      <c r="M60" s="9">
        <v>0</v>
      </c>
      <c r="N60" s="9"/>
      <c r="O60" s="9">
        <v>-30364303848</v>
      </c>
      <c r="P60" s="9"/>
      <c r="Q60" s="9">
        <v>0</v>
      </c>
      <c r="R60" s="9"/>
      <c r="S60" s="9">
        <f t="shared" si="2"/>
        <v>-30364303848</v>
      </c>
      <c r="T60" s="10"/>
      <c r="U60" s="7">
        <f t="shared" si="3"/>
        <v>-1.090562384164415E-2</v>
      </c>
    </row>
    <row r="61" spans="1:21">
      <c r="A61" s="1" t="s">
        <v>65</v>
      </c>
      <c r="C61" s="9">
        <v>0</v>
      </c>
      <c r="D61" s="9"/>
      <c r="E61" s="9">
        <v>23271871292</v>
      </c>
      <c r="F61" s="9"/>
      <c r="G61" s="9">
        <v>0</v>
      </c>
      <c r="H61" s="9"/>
      <c r="I61" s="9">
        <f t="shared" si="0"/>
        <v>23271871292</v>
      </c>
      <c r="J61" s="10"/>
      <c r="K61" s="7">
        <f t="shared" si="1"/>
        <v>1.6076422216609123E-2</v>
      </c>
      <c r="L61" s="10"/>
      <c r="M61" s="9">
        <v>0</v>
      </c>
      <c r="N61" s="9"/>
      <c r="O61" s="9">
        <v>54377837871</v>
      </c>
      <c r="P61" s="9"/>
      <c r="Q61" s="9">
        <v>0</v>
      </c>
      <c r="R61" s="9"/>
      <c r="S61" s="9">
        <f t="shared" si="2"/>
        <v>54377837871</v>
      </c>
      <c r="T61" s="10"/>
      <c r="U61" s="7">
        <f t="shared" si="3"/>
        <v>1.9530309277355568E-2</v>
      </c>
    </row>
    <row r="62" spans="1:21">
      <c r="A62" s="1" t="s">
        <v>68</v>
      </c>
      <c r="C62" s="9">
        <v>0</v>
      </c>
      <c r="D62" s="9"/>
      <c r="E62" s="9">
        <v>5510923666</v>
      </c>
      <c r="F62" s="9"/>
      <c r="G62" s="9">
        <v>0</v>
      </c>
      <c r="H62" s="9"/>
      <c r="I62" s="9">
        <f t="shared" si="0"/>
        <v>5510923666</v>
      </c>
      <c r="J62" s="10"/>
      <c r="K62" s="7">
        <f t="shared" si="1"/>
        <v>3.8069966332520654E-3</v>
      </c>
      <c r="L62" s="10"/>
      <c r="M62" s="9">
        <v>0</v>
      </c>
      <c r="N62" s="9"/>
      <c r="O62" s="9">
        <v>5510923666</v>
      </c>
      <c r="P62" s="9"/>
      <c r="Q62" s="9">
        <v>0</v>
      </c>
      <c r="R62" s="9"/>
      <c r="S62" s="9">
        <f t="shared" si="2"/>
        <v>5510923666</v>
      </c>
      <c r="T62" s="10"/>
      <c r="U62" s="7">
        <f t="shared" si="3"/>
        <v>1.9792997996023274E-3</v>
      </c>
    </row>
    <row r="63" spans="1:21">
      <c r="A63" s="1" t="s">
        <v>20</v>
      </c>
      <c r="C63" s="9">
        <v>0</v>
      </c>
      <c r="D63" s="9"/>
      <c r="E63" s="9">
        <v>-2125555980</v>
      </c>
      <c r="F63" s="9"/>
      <c r="G63" s="9">
        <v>0</v>
      </c>
      <c r="H63" s="9"/>
      <c r="I63" s="9">
        <f t="shared" si="0"/>
        <v>-2125555980</v>
      </c>
      <c r="J63" s="10"/>
      <c r="K63" s="7">
        <f t="shared" si="1"/>
        <v>-1.4683535737525847E-3</v>
      </c>
      <c r="L63" s="10"/>
      <c r="M63" s="9">
        <v>0</v>
      </c>
      <c r="N63" s="9"/>
      <c r="O63" s="9">
        <v>2534316747</v>
      </c>
      <c r="P63" s="9"/>
      <c r="Q63" s="9">
        <v>0</v>
      </c>
      <c r="R63" s="9"/>
      <c r="S63" s="9">
        <f t="shared" si="2"/>
        <v>2534316747</v>
      </c>
      <c r="T63" s="10"/>
      <c r="U63" s="7">
        <f t="shared" si="3"/>
        <v>9.1022357293996353E-4</v>
      </c>
    </row>
    <row r="64" spans="1:21">
      <c r="A64" s="1" t="s">
        <v>50</v>
      </c>
      <c r="C64" s="9">
        <v>0</v>
      </c>
      <c r="D64" s="9"/>
      <c r="E64" s="9">
        <v>10916272418</v>
      </c>
      <c r="F64" s="9"/>
      <c r="G64" s="9">
        <v>0</v>
      </c>
      <c r="H64" s="9"/>
      <c r="I64" s="9">
        <f t="shared" si="0"/>
        <v>10916272418</v>
      </c>
      <c r="J64" s="10"/>
      <c r="K64" s="7">
        <f t="shared" si="1"/>
        <v>7.541061147223734E-3</v>
      </c>
      <c r="L64" s="10"/>
      <c r="M64" s="9">
        <v>0</v>
      </c>
      <c r="N64" s="9"/>
      <c r="O64" s="9">
        <v>19041270427</v>
      </c>
      <c r="P64" s="9"/>
      <c r="Q64" s="9">
        <v>0</v>
      </c>
      <c r="R64" s="9"/>
      <c r="S64" s="9">
        <f t="shared" si="2"/>
        <v>19041270427</v>
      </c>
      <c r="T64" s="10"/>
      <c r="U64" s="7">
        <f t="shared" si="3"/>
        <v>6.8388504404181347E-3</v>
      </c>
    </row>
    <row r="65" spans="1:21">
      <c r="A65" s="1" t="s">
        <v>37</v>
      </c>
      <c r="C65" s="9">
        <v>0</v>
      </c>
      <c r="D65" s="9"/>
      <c r="E65" s="9">
        <v>5806518937</v>
      </c>
      <c r="F65" s="9"/>
      <c r="G65" s="9">
        <v>0</v>
      </c>
      <c r="H65" s="9"/>
      <c r="I65" s="9">
        <f t="shared" si="0"/>
        <v>5806518937</v>
      </c>
      <c r="J65" s="10"/>
      <c r="K65" s="7">
        <f t="shared" si="1"/>
        <v>4.0111965586556832E-3</v>
      </c>
      <c r="L65" s="10"/>
      <c r="M65" s="9">
        <v>0</v>
      </c>
      <c r="N65" s="9"/>
      <c r="O65" s="9">
        <v>6055878646</v>
      </c>
      <c r="P65" s="9"/>
      <c r="Q65" s="9">
        <v>0</v>
      </c>
      <c r="R65" s="9"/>
      <c r="S65" s="9">
        <f t="shared" si="2"/>
        <v>6055878646</v>
      </c>
      <c r="T65" s="10"/>
      <c r="U65" s="7">
        <f t="shared" si="3"/>
        <v>2.1750254797384839E-3</v>
      </c>
    </row>
    <row r="66" spans="1:21">
      <c r="A66" s="1" t="s">
        <v>55</v>
      </c>
      <c r="C66" s="9">
        <v>0</v>
      </c>
      <c r="D66" s="9"/>
      <c r="E66" s="9">
        <v>149107500</v>
      </c>
      <c r="F66" s="9"/>
      <c r="G66" s="9">
        <v>0</v>
      </c>
      <c r="H66" s="9"/>
      <c r="I66" s="9">
        <f t="shared" si="0"/>
        <v>149107500</v>
      </c>
      <c r="J66" s="10"/>
      <c r="K66" s="7">
        <f t="shared" si="1"/>
        <v>1.0300482911690404E-4</v>
      </c>
      <c r="L66" s="10"/>
      <c r="M66" s="9">
        <v>0</v>
      </c>
      <c r="N66" s="9"/>
      <c r="O66" s="9">
        <v>599025876</v>
      </c>
      <c r="P66" s="9"/>
      <c r="Q66" s="9">
        <v>0</v>
      </c>
      <c r="R66" s="9"/>
      <c r="S66" s="9">
        <f t="shared" si="2"/>
        <v>599025876</v>
      </c>
      <c r="T66" s="10"/>
      <c r="U66" s="7">
        <f t="shared" si="3"/>
        <v>2.1514574836852923E-4</v>
      </c>
    </row>
    <row r="67" spans="1:21">
      <c r="A67" s="1" t="s">
        <v>36</v>
      </c>
      <c r="C67" s="9">
        <v>0</v>
      </c>
      <c r="D67" s="9"/>
      <c r="E67" s="9">
        <v>5666085000</v>
      </c>
      <c r="F67" s="9"/>
      <c r="G67" s="9">
        <v>0</v>
      </c>
      <c r="H67" s="9"/>
      <c r="I67" s="9">
        <f t="shared" si="0"/>
        <v>5666085000</v>
      </c>
      <c r="J67" s="10"/>
      <c r="K67" s="7">
        <f t="shared" si="1"/>
        <v>3.9141835064423532E-3</v>
      </c>
      <c r="L67" s="10"/>
      <c r="M67" s="9">
        <v>0</v>
      </c>
      <c r="N67" s="9"/>
      <c r="O67" s="9">
        <v>9342575352</v>
      </c>
      <c r="P67" s="9"/>
      <c r="Q67" s="9">
        <v>0</v>
      </c>
      <c r="R67" s="9"/>
      <c r="S67" s="9">
        <f t="shared" si="2"/>
        <v>9342575352</v>
      </c>
      <c r="T67" s="10"/>
      <c r="U67" s="7">
        <f t="shared" si="3"/>
        <v>3.3554733548695906E-3</v>
      </c>
    </row>
    <row r="68" spans="1:21">
      <c r="A68" s="1" t="s">
        <v>54</v>
      </c>
      <c r="C68" s="9">
        <v>0</v>
      </c>
      <c r="D68" s="9"/>
      <c r="E68" s="9">
        <v>25858427315</v>
      </c>
      <c r="F68" s="9"/>
      <c r="G68" s="9">
        <v>0</v>
      </c>
      <c r="H68" s="9"/>
      <c r="I68" s="9">
        <f t="shared" si="0"/>
        <v>25858427315</v>
      </c>
      <c r="J68" s="10"/>
      <c r="K68" s="7">
        <f t="shared" si="1"/>
        <v>1.7863238849913376E-2</v>
      </c>
      <c r="L68" s="10"/>
      <c r="M68" s="9">
        <v>0</v>
      </c>
      <c r="N68" s="9"/>
      <c r="O68" s="9">
        <v>9464982932</v>
      </c>
      <c r="P68" s="9"/>
      <c r="Q68" s="9">
        <v>0</v>
      </c>
      <c r="R68" s="9"/>
      <c r="S68" s="9">
        <f t="shared" si="2"/>
        <v>9464982932</v>
      </c>
      <c r="T68" s="10"/>
      <c r="U68" s="7">
        <f t="shared" si="3"/>
        <v>3.399437182577562E-3</v>
      </c>
    </row>
    <row r="69" spans="1:21">
      <c r="A69" s="1" t="s">
        <v>32</v>
      </c>
      <c r="C69" s="9">
        <v>0</v>
      </c>
      <c r="D69" s="9"/>
      <c r="E69" s="9">
        <v>5761657142</v>
      </c>
      <c r="F69" s="9"/>
      <c r="G69" s="9">
        <v>0</v>
      </c>
      <c r="H69" s="9"/>
      <c r="I69" s="9">
        <f t="shared" si="0"/>
        <v>5761657142</v>
      </c>
      <c r="J69" s="10"/>
      <c r="K69" s="7">
        <f t="shared" si="1"/>
        <v>3.9802056190459886E-3</v>
      </c>
      <c r="L69" s="10"/>
      <c r="M69" s="9">
        <v>0</v>
      </c>
      <c r="N69" s="9"/>
      <c r="O69" s="9">
        <v>-408303712</v>
      </c>
      <c r="P69" s="9"/>
      <c r="Q69" s="9">
        <v>0</v>
      </c>
      <c r="R69" s="9"/>
      <c r="S69" s="9">
        <f t="shared" si="2"/>
        <v>-408303712</v>
      </c>
      <c r="T69" s="10"/>
      <c r="U69" s="7">
        <f t="shared" si="3"/>
        <v>-1.4664609860674604E-4</v>
      </c>
    </row>
    <row r="70" spans="1:21">
      <c r="A70" s="1" t="s">
        <v>41</v>
      </c>
      <c r="C70" s="9">
        <v>0</v>
      </c>
      <c r="D70" s="9"/>
      <c r="E70" s="9">
        <v>-3233940200</v>
      </c>
      <c r="F70" s="9"/>
      <c r="G70" s="9">
        <v>0</v>
      </c>
      <c r="H70" s="9"/>
      <c r="I70" s="9">
        <f t="shared" si="0"/>
        <v>-3233940200</v>
      </c>
      <c r="J70" s="10"/>
      <c r="K70" s="7">
        <f t="shared" si="1"/>
        <v>-2.2340355627670405E-3</v>
      </c>
      <c r="L70" s="10"/>
      <c r="M70" s="9">
        <v>0</v>
      </c>
      <c r="N70" s="9"/>
      <c r="O70" s="9">
        <v>-26302715228</v>
      </c>
      <c r="P70" s="9"/>
      <c r="Q70" s="9">
        <v>0</v>
      </c>
      <c r="R70" s="9"/>
      <c r="S70" s="9">
        <f t="shared" si="2"/>
        <v>-26302715228</v>
      </c>
      <c r="T70" s="10"/>
      <c r="U70" s="7">
        <f t="shared" si="3"/>
        <v>-9.4468662850423681E-3</v>
      </c>
    </row>
    <row r="71" spans="1:21">
      <c r="A71" s="1" t="s">
        <v>39</v>
      </c>
      <c r="C71" s="9">
        <v>0</v>
      </c>
      <c r="D71" s="9"/>
      <c r="E71" s="9">
        <v>35250148156</v>
      </c>
      <c r="F71" s="9"/>
      <c r="G71" s="9">
        <v>0</v>
      </c>
      <c r="H71" s="9"/>
      <c r="I71" s="9">
        <f t="shared" si="0"/>
        <v>35250148156</v>
      </c>
      <c r="J71" s="10"/>
      <c r="K71" s="7">
        <f t="shared" si="1"/>
        <v>2.4351125779416394E-2</v>
      </c>
      <c r="L71" s="10"/>
      <c r="M71" s="9">
        <v>0</v>
      </c>
      <c r="N71" s="9"/>
      <c r="O71" s="9">
        <v>14100059262</v>
      </c>
      <c r="P71" s="9"/>
      <c r="Q71" s="9">
        <v>0</v>
      </c>
      <c r="R71" s="9"/>
      <c r="S71" s="9">
        <f t="shared" si="2"/>
        <v>14100059262</v>
      </c>
      <c r="T71" s="10"/>
      <c r="U71" s="7">
        <f t="shared" si="3"/>
        <v>5.0641682162718494E-3</v>
      </c>
    </row>
    <row r="72" spans="1:21">
      <c r="A72" s="1" t="s">
        <v>42</v>
      </c>
      <c r="C72" s="9">
        <v>0</v>
      </c>
      <c r="D72" s="9"/>
      <c r="E72" s="9">
        <v>18644514108</v>
      </c>
      <c r="F72" s="9"/>
      <c r="G72" s="9">
        <v>0</v>
      </c>
      <c r="H72" s="9"/>
      <c r="I72" s="9">
        <f t="shared" si="0"/>
        <v>18644514108</v>
      </c>
      <c r="J72" s="10"/>
      <c r="K72" s="7">
        <f t="shared" si="1"/>
        <v>1.2879801416174549E-2</v>
      </c>
      <c r="L72" s="10"/>
      <c r="M72" s="9">
        <v>0</v>
      </c>
      <c r="N72" s="9"/>
      <c r="O72" s="9">
        <v>98915898738</v>
      </c>
      <c r="P72" s="9"/>
      <c r="Q72" s="9">
        <v>0</v>
      </c>
      <c r="R72" s="9"/>
      <c r="S72" s="9">
        <f t="shared" si="2"/>
        <v>98915898738</v>
      </c>
      <c r="T72" s="10"/>
      <c r="U72" s="7">
        <f t="shared" si="3"/>
        <v>3.5526570574277938E-2</v>
      </c>
    </row>
    <row r="73" spans="1:21">
      <c r="A73" s="1" t="s">
        <v>53</v>
      </c>
      <c r="C73" s="9">
        <v>0</v>
      </c>
      <c r="D73" s="9"/>
      <c r="E73" s="9">
        <v>18646783703</v>
      </c>
      <c r="F73" s="9"/>
      <c r="G73" s="9">
        <v>0</v>
      </c>
      <c r="H73" s="9"/>
      <c r="I73" s="9">
        <f t="shared" ref="I73:I81" si="4">C73+E73+G73</f>
        <v>18646783703</v>
      </c>
      <c r="J73" s="10"/>
      <c r="K73" s="7">
        <f t="shared" ref="K73:K81" si="5">I73/$I$82</f>
        <v>1.2881369273224929E-2</v>
      </c>
      <c r="L73" s="10"/>
      <c r="M73" s="9">
        <v>0</v>
      </c>
      <c r="N73" s="9"/>
      <c r="O73" s="9">
        <v>44983930094</v>
      </c>
      <c r="P73" s="9"/>
      <c r="Q73" s="9">
        <v>0</v>
      </c>
      <c r="R73" s="9"/>
      <c r="S73" s="9">
        <f t="shared" ref="S73:S81" si="6">M73+O73+Q73</f>
        <v>44983930094</v>
      </c>
      <c r="T73" s="10"/>
      <c r="U73" s="7">
        <f t="shared" ref="U73:U81" si="7">S73/$S$82</f>
        <v>1.6156399401736753E-2</v>
      </c>
    </row>
    <row r="74" spans="1:21">
      <c r="A74" s="1" t="s">
        <v>25</v>
      </c>
      <c r="C74" s="9">
        <v>0</v>
      </c>
      <c r="D74" s="9"/>
      <c r="E74" s="9">
        <v>58483749476</v>
      </c>
      <c r="F74" s="9"/>
      <c r="G74" s="9">
        <v>0</v>
      </c>
      <c r="H74" s="9"/>
      <c r="I74" s="9">
        <f t="shared" si="4"/>
        <v>58483749476</v>
      </c>
      <c r="J74" s="10"/>
      <c r="K74" s="7">
        <f t="shared" si="5"/>
        <v>4.0401110748226658E-2</v>
      </c>
      <c r="L74" s="10"/>
      <c r="M74" s="9">
        <v>0</v>
      </c>
      <c r="N74" s="9"/>
      <c r="O74" s="9">
        <v>168063827443</v>
      </c>
      <c r="P74" s="9"/>
      <c r="Q74" s="9">
        <v>0</v>
      </c>
      <c r="R74" s="9"/>
      <c r="S74" s="9">
        <f t="shared" si="6"/>
        <v>168063827443</v>
      </c>
      <c r="T74" s="10"/>
      <c r="U74" s="7">
        <f t="shared" si="7"/>
        <v>6.0361696176382866E-2</v>
      </c>
    </row>
    <row r="75" spans="1:21">
      <c r="A75" s="1" t="s">
        <v>22</v>
      </c>
      <c r="C75" s="9">
        <v>0</v>
      </c>
      <c r="D75" s="9"/>
      <c r="E75" s="9">
        <v>12184385348</v>
      </c>
      <c r="F75" s="9"/>
      <c r="G75" s="9">
        <v>0</v>
      </c>
      <c r="H75" s="9"/>
      <c r="I75" s="9">
        <f t="shared" si="4"/>
        <v>12184385348</v>
      </c>
      <c r="J75" s="10"/>
      <c r="K75" s="7">
        <f t="shared" si="5"/>
        <v>8.4170851946766545E-3</v>
      </c>
      <c r="L75" s="10"/>
      <c r="M75" s="9">
        <v>0</v>
      </c>
      <c r="N75" s="9"/>
      <c r="O75" s="9">
        <v>7475083036</v>
      </c>
      <c r="P75" s="9"/>
      <c r="Q75" s="9">
        <v>0</v>
      </c>
      <c r="R75" s="9"/>
      <c r="S75" s="9">
        <f t="shared" si="6"/>
        <v>7475083036</v>
      </c>
      <c r="T75" s="10"/>
      <c r="U75" s="7">
        <f t="shared" si="7"/>
        <v>2.6847460157082056E-3</v>
      </c>
    </row>
    <row r="76" spans="1:21">
      <c r="A76" s="1" t="s">
        <v>16</v>
      </c>
      <c r="C76" s="9">
        <v>0</v>
      </c>
      <c r="D76" s="9"/>
      <c r="E76" s="9">
        <v>50826025778</v>
      </c>
      <c r="F76" s="9"/>
      <c r="G76" s="9">
        <v>0</v>
      </c>
      <c r="H76" s="9"/>
      <c r="I76" s="9">
        <f t="shared" si="4"/>
        <v>50826025778</v>
      </c>
      <c r="J76" s="10"/>
      <c r="K76" s="7">
        <f t="shared" si="5"/>
        <v>3.5111084955178312E-2</v>
      </c>
      <c r="L76" s="10"/>
      <c r="M76" s="9">
        <v>0</v>
      </c>
      <c r="N76" s="9"/>
      <c r="O76" s="9">
        <v>-74272087203</v>
      </c>
      <c r="P76" s="9"/>
      <c r="Q76" s="9">
        <v>0</v>
      </c>
      <c r="R76" s="9"/>
      <c r="S76" s="9">
        <f t="shared" si="6"/>
        <v>-74272087203</v>
      </c>
      <c r="T76" s="10"/>
      <c r="U76" s="7">
        <f t="shared" si="7"/>
        <v>-2.6675515072711313E-2</v>
      </c>
    </row>
    <row r="77" spans="1:21">
      <c r="A77" s="1" t="s">
        <v>58</v>
      </c>
      <c r="C77" s="9">
        <v>0</v>
      </c>
      <c r="D77" s="9"/>
      <c r="E77" s="9">
        <v>10940164487</v>
      </c>
      <c r="F77" s="9"/>
      <c r="G77" s="9">
        <v>0</v>
      </c>
      <c r="H77" s="9"/>
      <c r="I77" s="9">
        <f t="shared" si="4"/>
        <v>10940164487</v>
      </c>
      <c r="J77" s="10"/>
      <c r="K77" s="7">
        <f t="shared" si="5"/>
        <v>7.5575660077075741E-3</v>
      </c>
      <c r="L77" s="10"/>
      <c r="M77" s="9">
        <v>0</v>
      </c>
      <c r="N77" s="9"/>
      <c r="O77" s="9">
        <v>-39788336270</v>
      </c>
      <c r="P77" s="9"/>
      <c r="Q77" s="9">
        <v>0</v>
      </c>
      <c r="R77" s="9"/>
      <c r="S77" s="9">
        <f t="shared" si="6"/>
        <v>-39788336270</v>
      </c>
      <c r="T77" s="10"/>
      <c r="U77" s="7">
        <f t="shared" si="7"/>
        <v>-1.4290353265386895E-2</v>
      </c>
    </row>
    <row r="78" spans="1:21">
      <c r="A78" s="1" t="s">
        <v>71</v>
      </c>
      <c r="C78" s="9">
        <v>0</v>
      </c>
      <c r="D78" s="9"/>
      <c r="E78" s="9">
        <v>3962068257</v>
      </c>
      <c r="F78" s="9"/>
      <c r="G78" s="9">
        <v>0</v>
      </c>
      <c r="H78" s="9"/>
      <c r="I78" s="9">
        <f t="shared" si="4"/>
        <v>3962068257</v>
      </c>
      <c r="J78" s="10"/>
      <c r="K78" s="7">
        <f t="shared" si="5"/>
        <v>2.7370331053890302E-3</v>
      </c>
      <c r="L78" s="10"/>
      <c r="M78" s="9">
        <v>0</v>
      </c>
      <c r="N78" s="9"/>
      <c r="O78" s="9">
        <v>3962068257</v>
      </c>
      <c r="P78" s="9"/>
      <c r="Q78" s="9">
        <v>0</v>
      </c>
      <c r="R78" s="9"/>
      <c r="S78" s="9">
        <f t="shared" si="6"/>
        <v>3962068257</v>
      </c>
      <c r="T78" s="10"/>
      <c r="U78" s="7">
        <f t="shared" si="7"/>
        <v>1.4230138870319172E-3</v>
      </c>
    </row>
    <row r="79" spans="1:21">
      <c r="A79" s="1" t="s">
        <v>15</v>
      </c>
      <c r="C79" s="9">
        <v>0</v>
      </c>
      <c r="D79" s="9"/>
      <c r="E79" s="9">
        <v>24947908742</v>
      </c>
      <c r="F79" s="9"/>
      <c r="G79" s="9">
        <v>0</v>
      </c>
      <c r="H79" s="9"/>
      <c r="I79" s="9">
        <f t="shared" si="4"/>
        <v>24947908742</v>
      </c>
      <c r="J79" s="10"/>
      <c r="K79" s="7">
        <f t="shared" si="5"/>
        <v>1.7234244265337602E-2</v>
      </c>
      <c r="L79" s="10"/>
      <c r="M79" s="9">
        <v>0</v>
      </c>
      <c r="N79" s="9"/>
      <c r="O79" s="9">
        <v>40576196414</v>
      </c>
      <c r="P79" s="9"/>
      <c r="Q79" s="9">
        <v>0</v>
      </c>
      <c r="R79" s="9"/>
      <c r="S79" s="9">
        <f t="shared" si="6"/>
        <v>40576196414</v>
      </c>
      <c r="T79" s="10"/>
      <c r="U79" s="7">
        <f t="shared" si="7"/>
        <v>1.4573320608004023E-2</v>
      </c>
    </row>
    <row r="80" spans="1:21">
      <c r="A80" s="1" t="s">
        <v>72</v>
      </c>
      <c r="C80" s="9">
        <v>0</v>
      </c>
      <c r="D80" s="9"/>
      <c r="E80" s="9">
        <v>1998423624</v>
      </c>
      <c r="F80" s="9"/>
      <c r="G80" s="9">
        <v>0</v>
      </c>
      <c r="H80" s="9"/>
      <c r="I80" s="9">
        <f t="shared" si="4"/>
        <v>1998423624</v>
      </c>
      <c r="J80" s="10"/>
      <c r="K80" s="7">
        <f t="shared" si="5"/>
        <v>1.3805293757410196E-3</v>
      </c>
      <c r="L80" s="10"/>
      <c r="M80" s="9">
        <v>0</v>
      </c>
      <c r="N80" s="9"/>
      <c r="O80" s="9">
        <v>1998423624</v>
      </c>
      <c r="P80" s="9"/>
      <c r="Q80" s="9">
        <v>0</v>
      </c>
      <c r="R80" s="9"/>
      <c r="S80" s="9">
        <f t="shared" si="6"/>
        <v>1998423624</v>
      </c>
      <c r="T80" s="10"/>
      <c r="U80" s="7">
        <f>S80/$S$82</f>
        <v>7.1775254353591278E-4</v>
      </c>
    </row>
    <row r="81" spans="1:21">
      <c r="A81" s="1" t="s">
        <v>70</v>
      </c>
      <c r="C81" s="9">
        <v>0</v>
      </c>
      <c r="D81" s="9"/>
      <c r="E81" s="9">
        <v>-185682115</v>
      </c>
      <c r="F81" s="9"/>
      <c r="G81" s="9">
        <v>0</v>
      </c>
      <c r="H81" s="9"/>
      <c r="I81" s="9">
        <f t="shared" si="4"/>
        <v>-185682115</v>
      </c>
      <c r="J81" s="10"/>
      <c r="K81" s="7">
        <f t="shared" si="5"/>
        <v>-1.2827090874463273E-4</v>
      </c>
      <c r="L81" s="10"/>
      <c r="M81" s="9">
        <v>0</v>
      </c>
      <c r="N81" s="9"/>
      <c r="O81" s="9">
        <v>-185682115</v>
      </c>
      <c r="P81" s="9"/>
      <c r="Q81" s="9">
        <v>0</v>
      </c>
      <c r="R81" s="9"/>
      <c r="S81" s="9">
        <f t="shared" si="6"/>
        <v>-185682115</v>
      </c>
      <c r="T81" s="10"/>
      <c r="U81" s="7">
        <f t="shared" si="7"/>
        <v>-6.6689469004384562E-5</v>
      </c>
    </row>
    <row r="82" spans="1:21" ht="24.75" thickBot="1">
      <c r="C82" s="14">
        <f>SUM(C8:C81)</f>
        <v>61345658882</v>
      </c>
      <c r="D82" s="15"/>
      <c r="E82" s="14">
        <f>SUM(E8:E81)</f>
        <v>1342273093643</v>
      </c>
      <c r="F82" s="15"/>
      <c r="G82" s="14">
        <f>SUM(G8:G81)</f>
        <v>43959009395</v>
      </c>
      <c r="H82" s="15"/>
      <c r="I82" s="14">
        <f>SUM(SUM(I8:I81))</f>
        <v>1447577761920</v>
      </c>
      <c r="J82" s="15"/>
      <c r="K82" s="16">
        <f>SUM(K8:K81)</f>
        <v>0.99999999999999978</v>
      </c>
      <c r="L82" s="15"/>
      <c r="M82" s="14">
        <f>SUM(M8:M81)</f>
        <v>536697965630</v>
      </c>
      <c r="N82" s="15"/>
      <c r="O82" s="14">
        <f>SUM(O8:O81)</f>
        <v>2464421562129</v>
      </c>
      <c r="P82" s="15"/>
      <c r="Q82" s="14">
        <f>SUM(Q8:Q81)</f>
        <v>-216840123948</v>
      </c>
      <c r="R82" s="15"/>
      <c r="S82" s="14">
        <f>SUM(S8:S81)</f>
        <v>2784279403811</v>
      </c>
      <c r="T82" s="15"/>
      <c r="U82" s="16">
        <f>SUM(U8:U81)</f>
        <v>1</v>
      </c>
    </row>
    <row r="83" spans="1:21" ht="24.75" thickTop="1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7"/>
  <sheetViews>
    <sheetView rightToLeft="1" zoomScaleNormal="100" workbookViewId="0">
      <selection activeCell="Q9" sqref="Q9"/>
    </sheetView>
  </sheetViews>
  <sheetFormatPr defaultRowHeight="24"/>
  <cols>
    <col min="1" max="1" width="30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166</v>
      </c>
      <c r="C6" s="20" t="s">
        <v>164</v>
      </c>
      <c r="D6" s="20" t="s">
        <v>164</v>
      </c>
      <c r="E6" s="20" t="s">
        <v>164</v>
      </c>
      <c r="F6" s="20" t="s">
        <v>164</v>
      </c>
      <c r="G6" s="20" t="s">
        <v>164</v>
      </c>
      <c r="H6" s="20" t="s">
        <v>164</v>
      </c>
      <c r="I6" s="20" t="s">
        <v>164</v>
      </c>
      <c r="K6" s="20" t="s">
        <v>165</v>
      </c>
      <c r="L6" s="20" t="s">
        <v>165</v>
      </c>
      <c r="M6" s="20" t="s">
        <v>165</v>
      </c>
      <c r="N6" s="20" t="s">
        <v>165</v>
      </c>
      <c r="O6" s="20" t="s">
        <v>165</v>
      </c>
      <c r="P6" s="20" t="s">
        <v>165</v>
      </c>
      <c r="Q6" s="20" t="s">
        <v>165</v>
      </c>
    </row>
    <row r="7" spans="1:17" ht="24.75">
      <c r="A7" s="20" t="s">
        <v>166</v>
      </c>
      <c r="C7" s="20" t="s">
        <v>227</v>
      </c>
      <c r="E7" s="20" t="s">
        <v>224</v>
      </c>
      <c r="G7" s="20" t="s">
        <v>225</v>
      </c>
      <c r="I7" s="20" t="s">
        <v>228</v>
      </c>
      <c r="K7" s="20" t="s">
        <v>227</v>
      </c>
      <c r="M7" s="20" t="s">
        <v>224</v>
      </c>
      <c r="O7" s="20" t="s">
        <v>225</v>
      </c>
      <c r="Q7" s="20" t="s">
        <v>228</v>
      </c>
    </row>
    <row r="8" spans="1:17">
      <c r="A8" s="1" t="s">
        <v>89</v>
      </c>
      <c r="C8" s="9">
        <v>0</v>
      </c>
      <c r="D8" s="9"/>
      <c r="E8" s="9">
        <v>-9664976125</v>
      </c>
      <c r="F8" s="9"/>
      <c r="G8" s="9">
        <v>10666615127</v>
      </c>
      <c r="H8" s="9"/>
      <c r="I8" s="9">
        <f>C8+E8+G8</f>
        <v>1001639002</v>
      </c>
      <c r="J8" s="9"/>
      <c r="K8" s="9">
        <v>0</v>
      </c>
      <c r="L8" s="9"/>
      <c r="M8" s="9">
        <v>0</v>
      </c>
      <c r="N8" s="9"/>
      <c r="O8" s="9">
        <v>10666615127</v>
      </c>
      <c r="P8" s="9"/>
      <c r="Q8" s="9">
        <f>K8+M8+O8</f>
        <v>10666615127</v>
      </c>
    </row>
    <row r="9" spans="1:17">
      <c r="A9" s="1" t="s">
        <v>215</v>
      </c>
      <c r="C9" s="9">
        <v>0</v>
      </c>
      <c r="D9" s="9"/>
      <c r="E9" s="9">
        <v>0</v>
      </c>
      <c r="F9" s="9"/>
      <c r="G9" s="9">
        <v>0</v>
      </c>
      <c r="H9" s="9"/>
      <c r="I9" s="9">
        <f t="shared" ref="I9:I35" si="0">C9+E9+G9</f>
        <v>0</v>
      </c>
      <c r="J9" s="9"/>
      <c r="K9" s="9">
        <v>0</v>
      </c>
      <c r="L9" s="9"/>
      <c r="M9" s="9">
        <v>0</v>
      </c>
      <c r="N9" s="9"/>
      <c r="O9" s="9">
        <v>2178589754</v>
      </c>
      <c r="P9" s="9"/>
      <c r="Q9" s="9">
        <f t="shared" ref="Q9:Q35" si="1">K9+M9+O9</f>
        <v>2178589754</v>
      </c>
    </row>
    <row r="10" spans="1:17">
      <c r="A10" s="1" t="s">
        <v>216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f t="shared" si="0"/>
        <v>0</v>
      </c>
      <c r="J10" s="9"/>
      <c r="K10" s="9">
        <v>0</v>
      </c>
      <c r="L10" s="9"/>
      <c r="M10" s="9">
        <v>0</v>
      </c>
      <c r="N10" s="9"/>
      <c r="O10" s="9">
        <v>10516249685</v>
      </c>
      <c r="P10" s="9"/>
      <c r="Q10" s="9">
        <f t="shared" si="1"/>
        <v>10516249685</v>
      </c>
    </row>
    <row r="11" spans="1:17">
      <c r="A11" s="1" t="s">
        <v>217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9">
        <v>0</v>
      </c>
      <c r="L11" s="9"/>
      <c r="M11" s="9">
        <v>0</v>
      </c>
      <c r="N11" s="9"/>
      <c r="O11" s="9">
        <v>1123122055</v>
      </c>
      <c r="P11" s="9"/>
      <c r="Q11" s="9">
        <f t="shared" si="1"/>
        <v>1123122055</v>
      </c>
    </row>
    <row r="12" spans="1:17">
      <c r="A12" s="1" t="s">
        <v>218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f t="shared" si="0"/>
        <v>0</v>
      </c>
      <c r="J12" s="9"/>
      <c r="K12" s="9">
        <v>0</v>
      </c>
      <c r="L12" s="9"/>
      <c r="M12" s="9">
        <v>0</v>
      </c>
      <c r="N12" s="9"/>
      <c r="O12" s="9">
        <v>4826326634</v>
      </c>
      <c r="P12" s="9"/>
      <c r="Q12" s="9">
        <f t="shared" si="1"/>
        <v>4826326634</v>
      </c>
    </row>
    <row r="13" spans="1:17">
      <c r="A13" s="1" t="s">
        <v>219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9">
        <v>0</v>
      </c>
      <c r="L13" s="9"/>
      <c r="M13" s="9">
        <v>0</v>
      </c>
      <c r="N13" s="9"/>
      <c r="O13" s="9">
        <v>2806923230</v>
      </c>
      <c r="P13" s="9"/>
      <c r="Q13" s="9">
        <f t="shared" si="1"/>
        <v>2806923230</v>
      </c>
    </row>
    <row r="14" spans="1:17">
      <c r="A14" s="1" t="s">
        <v>220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f t="shared" si="0"/>
        <v>0</v>
      </c>
      <c r="J14" s="9"/>
      <c r="K14" s="9">
        <v>0</v>
      </c>
      <c r="L14" s="9"/>
      <c r="M14" s="9">
        <v>0</v>
      </c>
      <c r="N14" s="9"/>
      <c r="O14" s="9">
        <v>5828327032</v>
      </c>
      <c r="P14" s="9"/>
      <c r="Q14" s="9">
        <f t="shared" si="1"/>
        <v>5828327032</v>
      </c>
    </row>
    <row r="15" spans="1:17">
      <c r="A15" s="1" t="s">
        <v>221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f t="shared" si="0"/>
        <v>0</v>
      </c>
      <c r="J15" s="9"/>
      <c r="K15" s="9">
        <v>0</v>
      </c>
      <c r="L15" s="9"/>
      <c r="M15" s="9">
        <v>0</v>
      </c>
      <c r="N15" s="9"/>
      <c r="O15" s="9">
        <v>693994860</v>
      </c>
      <c r="P15" s="9"/>
      <c r="Q15" s="9">
        <f t="shared" si="1"/>
        <v>693994860</v>
      </c>
    </row>
    <row r="16" spans="1:17">
      <c r="A16" s="1" t="s">
        <v>222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9">
        <v>0</v>
      </c>
      <c r="L16" s="9"/>
      <c r="M16" s="9">
        <v>0</v>
      </c>
      <c r="N16" s="9"/>
      <c r="O16" s="9">
        <v>1084168970</v>
      </c>
      <c r="P16" s="9"/>
      <c r="Q16" s="9">
        <f t="shared" si="1"/>
        <v>1084168970</v>
      </c>
    </row>
    <row r="17" spans="1:17">
      <c r="A17" s="1" t="s">
        <v>172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9">
        <v>5964657534</v>
      </c>
      <c r="L17" s="9"/>
      <c r="M17" s="9">
        <v>0</v>
      </c>
      <c r="N17" s="9"/>
      <c r="O17" s="9">
        <v>4035525000</v>
      </c>
      <c r="P17" s="9"/>
      <c r="Q17" s="9">
        <f t="shared" si="1"/>
        <v>10000182534</v>
      </c>
    </row>
    <row r="18" spans="1:17">
      <c r="A18" s="1" t="s">
        <v>123</v>
      </c>
      <c r="C18" s="9">
        <v>3207353425</v>
      </c>
      <c r="D18" s="9"/>
      <c r="E18" s="9">
        <v>0</v>
      </c>
      <c r="F18" s="9"/>
      <c r="G18" s="9">
        <v>0</v>
      </c>
      <c r="H18" s="9"/>
      <c r="I18" s="9">
        <f t="shared" si="0"/>
        <v>3207353425</v>
      </c>
      <c r="J18" s="9"/>
      <c r="K18" s="9">
        <v>23669013699</v>
      </c>
      <c r="L18" s="9"/>
      <c r="M18" s="9">
        <v>-44250000</v>
      </c>
      <c r="N18" s="9"/>
      <c r="O18" s="9">
        <v>-31375000</v>
      </c>
      <c r="P18" s="9"/>
      <c r="Q18" s="9">
        <f t="shared" si="1"/>
        <v>23593388699</v>
      </c>
    </row>
    <row r="19" spans="1:17">
      <c r="A19" s="1" t="s">
        <v>126</v>
      </c>
      <c r="C19" s="9">
        <v>2889332122</v>
      </c>
      <c r="D19" s="9"/>
      <c r="E19" s="9">
        <v>6796767863</v>
      </c>
      <c r="F19" s="9"/>
      <c r="G19" s="9">
        <v>0</v>
      </c>
      <c r="H19" s="9"/>
      <c r="I19" s="9">
        <f t="shared" si="0"/>
        <v>9686099985</v>
      </c>
      <c r="J19" s="9"/>
      <c r="K19" s="9">
        <v>21395525297</v>
      </c>
      <c r="L19" s="9"/>
      <c r="M19" s="9">
        <v>8778408625</v>
      </c>
      <c r="N19" s="9"/>
      <c r="O19" s="9">
        <v>0</v>
      </c>
      <c r="P19" s="9"/>
      <c r="Q19" s="9">
        <f t="shared" si="1"/>
        <v>30173933922</v>
      </c>
    </row>
    <row r="20" spans="1:17">
      <c r="A20" s="1" t="s">
        <v>120</v>
      </c>
      <c r="C20" s="9">
        <v>329446852</v>
      </c>
      <c r="D20" s="9"/>
      <c r="E20" s="9">
        <v>93733008</v>
      </c>
      <c r="F20" s="9"/>
      <c r="G20" s="9">
        <v>0</v>
      </c>
      <c r="H20" s="9"/>
      <c r="I20" s="9">
        <f t="shared" si="0"/>
        <v>423179860</v>
      </c>
      <c r="J20" s="9"/>
      <c r="K20" s="9">
        <v>762741713</v>
      </c>
      <c r="L20" s="9"/>
      <c r="M20" s="9">
        <v>66041719</v>
      </c>
      <c r="N20" s="9"/>
      <c r="O20" s="9">
        <v>0</v>
      </c>
      <c r="P20" s="9"/>
      <c r="Q20" s="9">
        <f t="shared" si="1"/>
        <v>828783432</v>
      </c>
    </row>
    <row r="21" spans="1:17">
      <c r="A21" s="1" t="s">
        <v>93</v>
      </c>
      <c r="C21" s="9">
        <v>0</v>
      </c>
      <c r="D21" s="9"/>
      <c r="E21" s="9">
        <v>586436019</v>
      </c>
      <c r="F21" s="9"/>
      <c r="G21" s="9">
        <v>0</v>
      </c>
      <c r="H21" s="9"/>
      <c r="I21" s="9">
        <f t="shared" si="0"/>
        <v>586436019</v>
      </c>
      <c r="J21" s="9"/>
      <c r="K21" s="9">
        <v>0</v>
      </c>
      <c r="L21" s="9"/>
      <c r="M21" s="9">
        <v>4253002659</v>
      </c>
      <c r="N21" s="9"/>
      <c r="O21" s="9">
        <v>0</v>
      </c>
      <c r="P21" s="9"/>
      <c r="Q21" s="9">
        <f t="shared" si="1"/>
        <v>4253002659</v>
      </c>
    </row>
    <row r="22" spans="1:17">
      <c r="A22" s="1" t="s">
        <v>96</v>
      </c>
      <c r="C22" s="9">
        <v>0</v>
      </c>
      <c r="D22" s="9"/>
      <c r="E22" s="9">
        <v>114136639</v>
      </c>
      <c r="F22" s="9"/>
      <c r="G22" s="9">
        <v>0</v>
      </c>
      <c r="H22" s="9"/>
      <c r="I22" s="9">
        <f t="shared" si="0"/>
        <v>114136639</v>
      </c>
      <c r="J22" s="9"/>
      <c r="K22" s="9">
        <v>0</v>
      </c>
      <c r="L22" s="9"/>
      <c r="M22" s="9">
        <v>906686932</v>
      </c>
      <c r="N22" s="9"/>
      <c r="O22" s="9">
        <v>0</v>
      </c>
      <c r="P22" s="9"/>
      <c r="Q22" s="9">
        <f t="shared" si="1"/>
        <v>906686932</v>
      </c>
    </row>
    <row r="23" spans="1:17">
      <c r="A23" s="1" t="s">
        <v>99</v>
      </c>
      <c r="C23" s="9">
        <v>0</v>
      </c>
      <c r="D23" s="9"/>
      <c r="E23" s="9">
        <v>284748380</v>
      </c>
      <c r="F23" s="9"/>
      <c r="G23" s="9">
        <v>0</v>
      </c>
      <c r="H23" s="9"/>
      <c r="I23" s="9">
        <f t="shared" si="0"/>
        <v>284748380</v>
      </c>
      <c r="J23" s="9"/>
      <c r="K23" s="9">
        <v>0</v>
      </c>
      <c r="L23" s="9"/>
      <c r="M23" s="9">
        <v>2173842382</v>
      </c>
      <c r="N23" s="9"/>
      <c r="O23" s="9">
        <v>0</v>
      </c>
      <c r="P23" s="9"/>
      <c r="Q23" s="9">
        <f t="shared" si="1"/>
        <v>2173842382</v>
      </c>
    </row>
    <row r="24" spans="1:17">
      <c r="A24" s="1" t="s">
        <v>102</v>
      </c>
      <c r="C24" s="9">
        <v>0</v>
      </c>
      <c r="D24" s="9"/>
      <c r="E24" s="9">
        <v>1479556281</v>
      </c>
      <c r="F24" s="9"/>
      <c r="G24" s="9">
        <v>0</v>
      </c>
      <c r="H24" s="9"/>
      <c r="I24" s="9">
        <f t="shared" si="0"/>
        <v>1479556281</v>
      </c>
      <c r="J24" s="9"/>
      <c r="K24" s="9">
        <v>0</v>
      </c>
      <c r="L24" s="9"/>
      <c r="M24" s="9">
        <v>10296967684</v>
      </c>
      <c r="N24" s="9"/>
      <c r="O24" s="9">
        <v>0</v>
      </c>
      <c r="P24" s="9"/>
      <c r="Q24" s="9">
        <f t="shared" si="1"/>
        <v>10296967684</v>
      </c>
    </row>
    <row r="25" spans="1:17">
      <c r="A25" s="1" t="s">
        <v>135</v>
      </c>
      <c r="C25" s="9">
        <v>0</v>
      </c>
      <c r="D25" s="9"/>
      <c r="E25" s="9">
        <v>479343</v>
      </c>
      <c r="F25" s="9"/>
      <c r="G25" s="9">
        <v>0</v>
      </c>
      <c r="H25" s="9"/>
      <c r="I25" s="9">
        <f t="shared" si="0"/>
        <v>479343</v>
      </c>
      <c r="J25" s="9"/>
      <c r="K25" s="9">
        <v>0</v>
      </c>
      <c r="L25" s="9"/>
      <c r="M25" s="9">
        <v>479343</v>
      </c>
      <c r="N25" s="9"/>
      <c r="O25" s="9">
        <v>0</v>
      </c>
      <c r="P25" s="9"/>
      <c r="Q25" s="9">
        <f t="shared" si="1"/>
        <v>479343</v>
      </c>
    </row>
    <row r="26" spans="1:17">
      <c r="A26" s="1" t="s">
        <v>108</v>
      </c>
      <c r="C26" s="9">
        <v>0</v>
      </c>
      <c r="D26" s="9"/>
      <c r="E26" s="9">
        <v>2966333775</v>
      </c>
      <c r="F26" s="9"/>
      <c r="G26" s="9">
        <v>0</v>
      </c>
      <c r="H26" s="9"/>
      <c r="I26" s="9">
        <f t="shared" si="0"/>
        <v>2966333775</v>
      </c>
      <c r="J26" s="9"/>
      <c r="K26" s="9">
        <v>0</v>
      </c>
      <c r="L26" s="9"/>
      <c r="M26" s="9">
        <v>14558348607</v>
      </c>
      <c r="N26" s="9"/>
      <c r="O26" s="9">
        <v>0</v>
      </c>
      <c r="P26" s="9"/>
      <c r="Q26" s="9">
        <f t="shared" si="1"/>
        <v>14558348607</v>
      </c>
    </row>
    <row r="27" spans="1:17">
      <c r="A27" s="1" t="s">
        <v>111</v>
      </c>
      <c r="C27" s="9">
        <v>0</v>
      </c>
      <c r="D27" s="9"/>
      <c r="E27" s="9">
        <v>4328335926</v>
      </c>
      <c r="F27" s="9"/>
      <c r="G27" s="9">
        <v>0</v>
      </c>
      <c r="H27" s="9"/>
      <c r="I27" s="9">
        <f t="shared" si="0"/>
        <v>4328335926</v>
      </c>
      <c r="J27" s="9"/>
      <c r="K27" s="9">
        <v>0</v>
      </c>
      <c r="L27" s="9"/>
      <c r="M27" s="9">
        <v>24885898862</v>
      </c>
      <c r="N27" s="9"/>
      <c r="O27" s="9">
        <v>0</v>
      </c>
      <c r="P27" s="9"/>
      <c r="Q27" s="9">
        <f t="shared" si="1"/>
        <v>24885898862</v>
      </c>
    </row>
    <row r="28" spans="1:17">
      <c r="A28" s="1" t="s">
        <v>114</v>
      </c>
      <c r="C28" s="9">
        <v>0</v>
      </c>
      <c r="D28" s="9"/>
      <c r="E28" s="9">
        <v>3668478957</v>
      </c>
      <c r="F28" s="9"/>
      <c r="G28" s="9">
        <v>0</v>
      </c>
      <c r="H28" s="9"/>
      <c r="I28" s="9">
        <f t="shared" si="0"/>
        <v>3668478957</v>
      </c>
      <c r="J28" s="9"/>
      <c r="K28" s="9">
        <v>0</v>
      </c>
      <c r="L28" s="9"/>
      <c r="M28" s="9">
        <v>24714186664</v>
      </c>
      <c r="N28" s="9"/>
      <c r="O28" s="9">
        <v>0</v>
      </c>
      <c r="P28" s="9"/>
      <c r="Q28" s="9">
        <f t="shared" si="1"/>
        <v>24714186664</v>
      </c>
    </row>
    <row r="29" spans="1:17">
      <c r="A29" s="1" t="s">
        <v>137</v>
      </c>
      <c r="C29" s="9">
        <v>0</v>
      </c>
      <c r="D29" s="9"/>
      <c r="E29" s="9">
        <v>643085636</v>
      </c>
      <c r="F29" s="9"/>
      <c r="G29" s="9">
        <v>0</v>
      </c>
      <c r="H29" s="9"/>
      <c r="I29" s="9">
        <f t="shared" si="0"/>
        <v>643085636</v>
      </c>
      <c r="J29" s="9"/>
      <c r="K29" s="9">
        <v>0</v>
      </c>
      <c r="L29" s="9"/>
      <c r="M29" s="9">
        <v>643085636</v>
      </c>
      <c r="N29" s="9"/>
      <c r="O29" s="9">
        <v>0</v>
      </c>
      <c r="P29" s="9"/>
      <c r="Q29" s="9">
        <f t="shared" si="1"/>
        <v>643085636</v>
      </c>
    </row>
    <row r="30" spans="1:17">
      <c r="A30" s="1" t="s">
        <v>105</v>
      </c>
      <c r="C30" s="9">
        <v>0</v>
      </c>
      <c r="D30" s="9"/>
      <c r="E30" s="9">
        <v>126118325</v>
      </c>
      <c r="F30" s="9"/>
      <c r="G30" s="9">
        <v>0</v>
      </c>
      <c r="H30" s="9"/>
      <c r="I30" s="9">
        <f t="shared" si="0"/>
        <v>126118325</v>
      </c>
      <c r="J30" s="9"/>
      <c r="K30" s="9">
        <v>0</v>
      </c>
      <c r="L30" s="9"/>
      <c r="M30" s="9">
        <v>409881017</v>
      </c>
      <c r="N30" s="9"/>
      <c r="O30" s="9">
        <v>0</v>
      </c>
      <c r="P30" s="9"/>
      <c r="Q30" s="9">
        <f t="shared" si="1"/>
        <v>409881017</v>
      </c>
    </row>
    <row r="31" spans="1:17">
      <c r="A31" s="1" t="s">
        <v>117</v>
      </c>
      <c r="C31" s="9">
        <v>0</v>
      </c>
      <c r="D31" s="9"/>
      <c r="E31" s="9">
        <v>770629059</v>
      </c>
      <c r="F31" s="9"/>
      <c r="G31" s="9">
        <v>0</v>
      </c>
      <c r="H31" s="9"/>
      <c r="I31" s="9">
        <f t="shared" si="0"/>
        <v>770629059</v>
      </c>
      <c r="J31" s="9"/>
      <c r="K31" s="9">
        <v>0</v>
      </c>
      <c r="L31" s="9"/>
      <c r="M31" s="9">
        <v>7857360376</v>
      </c>
      <c r="N31" s="9"/>
      <c r="O31" s="9">
        <v>0</v>
      </c>
      <c r="P31" s="9"/>
      <c r="Q31" s="9">
        <f t="shared" si="1"/>
        <v>7857360376</v>
      </c>
    </row>
    <row r="32" spans="1:17">
      <c r="A32" s="1" t="s">
        <v>143</v>
      </c>
      <c r="C32" s="9">
        <v>0</v>
      </c>
      <c r="D32" s="9"/>
      <c r="E32" s="9">
        <v>214179271</v>
      </c>
      <c r="F32" s="9"/>
      <c r="G32" s="9">
        <v>0</v>
      </c>
      <c r="H32" s="9"/>
      <c r="I32" s="9">
        <f t="shared" si="0"/>
        <v>214179271</v>
      </c>
      <c r="J32" s="9"/>
      <c r="K32" s="9">
        <v>0</v>
      </c>
      <c r="L32" s="9"/>
      <c r="M32" s="9">
        <v>214179271</v>
      </c>
      <c r="N32" s="9"/>
      <c r="O32" s="9">
        <v>0</v>
      </c>
      <c r="P32" s="9"/>
      <c r="Q32" s="9">
        <f t="shared" si="1"/>
        <v>214179271</v>
      </c>
    </row>
    <row r="33" spans="1:17">
      <c r="A33" s="1" t="s">
        <v>132</v>
      </c>
      <c r="C33" s="9">
        <v>0</v>
      </c>
      <c r="D33" s="9"/>
      <c r="E33" s="9">
        <v>5286004</v>
      </c>
      <c r="F33" s="9"/>
      <c r="G33" s="9">
        <v>0</v>
      </c>
      <c r="H33" s="9"/>
      <c r="I33" s="9">
        <f t="shared" si="0"/>
        <v>5286004</v>
      </c>
      <c r="J33" s="9"/>
      <c r="K33" s="9">
        <v>0</v>
      </c>
      <c r="L33" s="9"/>
      <c r="M33" s="9">
        <v>5286004</v>
      </c>
      <c r="N33" s="9"/>
      <c r="O33" s="9">
        <v>0</v>
      </c>
      <c r="P33" s="9"/>
      <c r="Q33" s="9">
        <f t="shared" si="1"/>
        <v>5286004</v>
      </c>
    </row>
    <row r="34" spans="1:17">
      <c r="A34" s="1" t="s">
        <v>129</v>
      </c>
      <c r="C34" s="9">
        <v>0</v>
      </c>
      <c r="D34" s="9"/>
      <c r="E34" s="9">
        <v>1328066022</v>
      </c>
      <c r="F34" s="9"/>
      <c r="G34" s="9">
        <v>0</v>
      </c>
      <c r="H34" s="9"/>
      <c r="I34" s="9">
        <f t="shared" si="0"/>
        <v>1328066022</v>
      </c>
      <c r="J34" s="9"/>
      <c r="K34" s="9">
        <v>0</v>
      </c>
      <c r="L34" s="9"/>
      <c r="M34" s="9">
        <v>1328066022</v>
      </c>
      <c r="N34" s="9"/>
      <c r="O34" s="9">
        <v>0</v>
      </c>
      <c r="P34" s="9"/>
      <c r="Q34" s="9">
        <f t="shared" si="1"/>
        <v>1328066022</v>
      </c>
    </row>
    <row r="35" spans="1:17">
      <c r="A35" s="1" t="s">
        <v>140</v>
      </c>
      <c r="C35" s="9">
        <v>0</v>
      </c>
      <c r="D35" s="9"/>
      <c r="E35" s="9">
        <v>48339384</v>
      </c>
      <c r="F35" s="9"/>
      <c r="G35" s="9">
        <v>0</v>
      </c>
      <c r="H35" s="9"/>
      <c r="I35" s="9">
        <f t="shared" si="0"/>
        <v>48339384</v>
      </c>
      <c r="J35" s="9"/>
      <c r="K35" s="9">
        <v>0</v>
      </c>
      <c r="L35" s="9"/>
      <c r="M35" s="9">
        <v>48339384</v>
      </c>
      <c r="N35" s="9"/>
      <c r="O35" s="9">
        <v>0</v>
      </c>
      <c r="P35" s="9"/>
      <c r="Q35" s="9">
        <f t="shared" si="1"/>
        <v>48339384</v>
      </c>
    </row>
    <row r="36" spans="1:17" ht="24.75" thickBot="1">
      <c r="C36" s="17">
        <f>SUM(C8:C35)</f>
        <v>6426132399</v>
      </c>
      <c r="D36" s="10"/>
      <c r="E36" s="17">
        <f>SUM(E8:E35)</f>
        <v>13789733767</v>
      </c>
      <c r="F36" s="10"/>
      <c r="G36" s="17">
        <f>SUM(G8:G35)</f>
        <v>10666615127</v>
      </c>
      <c r="H36" s="10"/>
      <c r="I36" s="17">
        <f>SUM(I8:I35)</f>
        <v>30882481293</v>
      </c>
      <c r="J36" s="10"/>
      <c r="K36" s="17">
        <f>SUM(K8:K35)</f>
        <v>51791938243</v>
      </c>
      <c r="L36" s="10"/>
      <c r="M36" s="17">
        <f>SUM(M8:M35)</f>
        <v>101095811187</v>
      </c>
      <c r="N36" s="10"/>
      <c r="O36" s="17">
        <f>SUM(SUM(O8:O35))</f>
        <v>43728467347</v>
      </c>
      <c r="P36" s="10"/>
      <c r="Q36" s="17">
        <f>SUM(Q8:Q35)</f>
        <v>196616216777</v>
      </c>
    </row>
    <row r="37" spans="1:17" ht="24.75" thickTop="1">
      <c r="C37" s="10"/>
      <c r="E37" s="10"/>
      <c r="G37" s="10"/>
      <c r="K37" s="10"/>
      <c r="M37" s="10"/>
      <c r="O37" s="10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11"/>
  <sheetViews>
    <sheetView rightToLeft="1" zoomScaleNormal="100" workbookViewId="0">
      <selection activeCell="I18" sqref="I18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5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5" ht="24.75">
      <c r="A3" s="21" t="s">
        <v>162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5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5" ht="24.75">
      <c r="A6" s="20" t="s">
        <v>229</v>
      </c>
      <c r="B6" s="20" t="s">
        <v>229</v>
      </c>
      <c r="C6" s="20" t="s">
        <v>229</v>
      </c>
      <c r="E6" s="20" t="s">
        <v>164</v>
      </c>
      <c r="F6" s="20" t="s">
        <v>164</v>
      </c>
      <c r="G6" s="20" t="s">
        <v>164</v>
      </c>
      <c r="I6" s="20" t="s">
        <v>165</v>
      </c>
      <c r="J6" s="20" t="s">
        <v>165</v>
      </c>
      <c r="K6" s="20" t="s">
        <v>165</v>
      </c>
    </row>
    <row r="7" spans="1:15" ht="24.75">
      <c r="A7" s="22" t="s">
        <v>230</v>
      </c>
      <c r="C7" s="22" t="s">
        <v>149</v>
      </c>
      <c r="E7" s="22" t="s">
        <v>231</v>
      </c>
      <c r="G7" s="22" t="s">
        <v>232</v>
      </c>
      <c r="I7" s="22" t="s">
        <v>231</v>
      </c>
      <c r="K7" s="22" t="s">
        <v>232</v>
      </c>
    </row>
    <row r="8" spans="1:15">
      <c r="A8" s="1" t="s">
        <v>155</v>
      </c>
      <c r="C8" s="3" t="s">
        <v>156</v>
      </c>
      <c r="D8" s="3"/>
      <c r="E8" s="4">
        <v>1524366393</v>
      </c>
      <c r="F8" s="3"/>
      <c r="G8" s="7">
        <f>E8/$E$10</f>
        <v>0.63388116996292032</v>
      </c>
      <c r="H8" s="3"/>
      <c r="I8" s="4">
        <v>15654001921</v>
      </c>
      <c r="J8" s="3"/>
      <c r="K8" s="7">
        <f>I8/$I$10</f>
        <v>0.69692421498776258</v>
      </c>
      <c r="L8" s="3"/>
      <c r="M8" s="3"/>
      <c r="N8" s="3"/>
      <c r="O8" s="3"/>
    </row>
    <row r="9" spans="1:15">
      <c r="A9" s="1" t="s">
        <v>159</v>
      </c>
      <c r="C9" s="3" t="s">
        <v>160</v>
      </c>
      <c r="D9" s="3"/>
      <c r="E9" s="4">
        <v>880447735</v>
      </c>
      <c r="F9" s="3"/>
      <c r="G9" s="7">
        <f>E9/$E$10</f>
        <v>0.36611883003707968</v>
      </c>
      <c r="H9" s="3"/>
      <c r="I9" s="4">
        <v>6807553560</v>
      </c>
      <c r="J9" s="3"/>
      <c r="K9" s="7">
        <f>I9/$I$10</f>
        <v>0.30307578501223748</v>
      </c>
      <c r="L9" s="3"/>
      <c r="M9" s="3"/>
      <c r="N9" s="3"/>
      <c r="O9" s="3"/>
    </row>
    <row r="10" spans="1:15" ht="24.75" thickBot="1">
      <c r="C10" s="3"/>
      <c r="D10" s="3"/>
      <c r="E10" s="6">
        <f>SUM(E8:E9)</f>
        <v>2404814128</v>
      </c>
      <c r="F10" s="3"/>
      <c r="G10" s="8">
        <f>SUM(G8:G9)</f>
        <v>1</v>
      </c>
      <c r="H10" s="3"/>
      <c r="I10" s="6">
        <f>SUM(I8:I9)</f>
        <v>22461555481</v>
      </c>
      <c r="J10" s="3"/>
      <c r="K10" s="12">
        <f>SUM(K8:K9)</f>
        <v>1</v>
      </c>
      <c r="L10" s="3"/>
      <c r="M10" s="3"/>
      <c r="N10" s="3"/>
      <c r="O10" s="3"/>
    </row>
    <row r="11" spans="1:15" ht="24.75" thickTop="1">
      <c r="E11" s="2"/>
      <c r="I11" s="2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zoomScaleNormal="100" workbookViewId="0">
      <selection activeCell="E7" sqref="E7"/>
    </sheetView>
  </sheetViews>
  <sheetFormatPr defaultRowHeight="24"/>
  <cols>
    <col min="1" max="1" width="46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162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5" spans="1:5" ht="24.75">
      <c r="C5" s="19" t="s">
        <v>164</v>
      </c>
      <c r="E5" s="18" t="s">
        <v>242</v>
      </c>
    </row>
    <row r="6" spans="1:5" ht="24.75">
      <c r="A6" s="23" t="s">
        <v>233</v>
      </c>
      <c r="C6" s="20"/>
      <c r="E6" s="20" t="s">
        <v>243</v>
      </c>
    </row>
    <row r="7" spans="1:5" ht="24.75">
      <c r="A7" s="20" t="s">
        <v>233</v>
      </c>
      <c r="C7" s="20" t="s">
        <v>152</v>
      </c>
      <c r="E7" s="20" t="s">
        <v>152</v>
      </c>
    </row>
    <row r="8" spans="1:5">
      <c r="A8" s="1" t="s">
        <v>240</v>
      </c>
      <c r="C8" s="9">
        <v>-7229345</v>
      </c>
      <c r="D8" s="9"/>
      <c r="E8" s="9">
        <v>38949563749</v>
      </c>
    </row>
    <row r="9" spans="1:5">
      <c r="A9" s="1" t="s">
        <v>241</v>
      </c>
      <c r="C9" s="9">
        <v>0</v>
      </c>
      <c r="D9" s="9"/>
      <c r="E9" s="9">
        <v>20044</v>
      </c>
    </row>
    <row r="10" spans="1:5">
      <c r="A10" s="1" t="s">
        <v>234</v>
      </c>
      <c r="C10" s="9">
        <v>0</v>
      </c>
      <c r="D10" s="9"/>
      <c r="E10" s="9">
        <v>29162671</v>
      </c>
    </row>
    <row r="11" spans="1:5" ht="24.75" thickBot="1">
      <c r="C11" s="13">
        <f>SUM(C8:C10)</f>
        <v>-7229345</v>
      </c>
      <c r="D11" s="9"/>
      <c r="E11" s="13">
        <f>SUM(E8:E10)</f>
        <v>38978746464</v>
      </c>
    </row>
    <row r="12" spans="1:5" ht="24.75" thickTop="1">
      <c r="C12" s="9"/>
      <c r="D12" s="9"/>
      <c r="E12" s="9"/>
    </row>
  </sheetData>
  <mergeCells count="8">
    <mergeCell ref="E7"/>
    <mergeCell ref="E6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2"/>
  <sheetViews>
    <sheetView rightToLeft="1" tabSelected="1" topLeftCell="B1" zoomScaleNormal="100" workbookViewId="0">
      <selection activeCell="A2" sqref="A2:Y2"/>
    </sheetView>
  </sheetViews>
  <sheetFormatPr defaultRowHeight="24"/>
  <cols>
    <col min="1" max="1" width="32.42578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.7109375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>
      <c r="A6" s="19" t="s">
        <v>3</v>
      </c>
      <c r="C6" s="20" t="s">
        <v>238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9">
        <v>144236996</v>
      </c>
      <c r="D9" s="9"/>
      <c r="E9" s="9">
        <v>602397292561</v>
      </c>
      <c r="F9" s="9"/>
      <c r="G9" s="9">
        <v>540681401530.09998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144236996</v>
      </c>
      <c r="R9" s="9"/>
      <c r="S9" s="9">
        <v>3945</v>
      </c>
      <c r="T9" s="9"/>
      <c r="U9" s="9">
        <v>602397292561</v>
      </c>
      <c r="V9" s="9"/>
      <c r="W9" s="9">
        <v>565629310272.14099</v>
      </c>
      <c r="Y9" s="7">
        <v>2.6665066768265348E-2</v>
      </c>
    </row>
    <row r="10" spans="1:25">
      <c r="A10" s="1" t="s">
        <v>16</v>
      </c>
      <c r="C10" s="9">
        <v>15829799</v>
      </c>
      <c r="D10" s="9"/>
      <c r="E10" s="9">
        <v>720984837685</v>
      </c>
      <c r="F10" s="9"/>
      <c r="G10" s="9">
        <v>446104591580.18298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15829799</v>
      </c>
      <c r="R10" s="9"/>
      <c r="S10" s="9">
        <v>31580</v>
      </c>
      <c r="T10" s="9"/>
      <c r="U10" s="9">
        <v>720984837685</v>
      </c>
      <c r="V10" s="9"/>
      <c r="W10" s="9">
        <v>496930617358.10101</v>
      </c>
      <c r="Y10" s="7">
        <v>2.6665066768265348E-2</v>
      </c>
    </row>
    <row r="11" spans="1:25">
      <c r="A11" s="1" t="s">
        <v>17</v>
      </c>
      <c r="C11" s="9">
        <v>75671122</v>
      </c>
      <c r="D11" s="9"/>
      <c r="E11" s="9">
        <v>626764798644</v>
      </c>
      <c r="F11" s="9"/>
      <c r="G11" s="9">
        <v>666456986381.526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75671122</v>
      </c>
      <c r="R11" s="9"/>
      <c r="S11" s="9">
        <v>9010</v>
      </c>
      <c r="T11" s="9"/>
      <c r="U11" s="9">
        <v>626764798644</v>
      </c>
      <c r="V11" s="9"/>
      <c r="W11" s="9">
        <v>677740118205.14099</v>
      </c>
      <c r="Y11" s="7">
        <v>2.3426452360953122E-2</v>
      </c>
    </row>
    <row r="12" spans="1:25">
      <c r="A12" s="1" t="s">
        <v>18</v>
      </c>
      <c r="C12" s="9">
        <v>30325120</v>
      </c>
      <c r="D12" s="9"/>
      <c r="E12" s="9">
        <v>1232818603864</v>
      </c>
      <c r="F12" s="9"/>
      <c r="G12" s="9">
        <v>1423130604154.5601</v>
      </c>
      <c r="H12" s="9"/>
      <c r="I12" s="9">
        <v>45487680</v>
      </c>
      <c r="J12" s="9"/>
      <c r="K12" s="9">
        <v>0</v>
      </c>
      <c r="L12" s="9"/>
      <c r="M12" s="9">
        <v>-4000000</v>
      </c>
      <c r="N12" s="9"/>
      <c r="O12" s="9">
        <v>93033139970</v>
      </c>
      <c r="P12" s="9"/>
      <c r="Q12" s="9">
        <v>71812800</v>
      </c>
      <c r="R12" s="9"/>
      <c r="S12" s="9">
        <v>22620</v>
      </c>
      <c r="T12" s="9"/>
      <c r="U12" s="9">
        <v>985124521555</v>
      </c>
      <c r="V12" s="9"/>
      <c r="W12" s="9">
        <v>1614740323060.8</v>
      </c>
      <c r="Y12" s="7">
        <v>3.1950228135768227E-2</v>
      </c>
    </row>
    <row r="13" spans="1:25">
      <c r="A13" s="1" t="s">
        <v>19</v>
      </c>
      <c r="C13" s="9">
        <v>3921979</v>
      </c>
      <c r="D13" s="9"/>
      <c r="E13" s="9">
        <v>289052062493</v>
      </c>
      <c r="F13" s="9"/>
      <c r="G13" s="9">
        <v>696882476459.81299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3921979</v>
      </c>
      <c r="R13" s="9"/>
      <c r="S13" s="9">
        <v>175070</v>
      </c>
      <c r="T13" s="9"/>
      <c r="U13" s="9">
        <v>289052062493</v>
      </c>
      <c r="V13" s="9"/>
      <c r="W13" s="9">
        <v>682535469391.99597</v>
      </c>
      <c r="Y13" s="7">
        <v>7.612257311614655E-2</v>
      </c>
    </row>
    <row r="14" spans="1:25">
      <c r="A14" s="1" t="s">
        <v>20</v>
      </c>
      <c r="C14" s="9">
        <v>2741383</v>
      </c>
      <c r="D14" s="9"/>
      <c r="E14" s="9">
        <v>38559115297</v>
      </c>
      <c r="F14" s="9"/>
      <c r="G14" s="9">
        <v>132929000996.69701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2741383</v>
      </c>
      <c r="R14" s="9"/>
      <c r="S14" s="9">
        <v>48000</v>
      </c>
      <c r="T14" s="9"/>
      <c r="U14" s="9">
        <v>38559115297</v>
      </c>
      <c r="V14" s="9"/>
      <c r="W14" s="9">
        <v>130803445015.2</v>
      </c>
      <c r="Y14" s="7">
        <v>3.217629202116562E-2</v>
      </c>
    </row>
    <row r="15" spans="1:25">
      <c r="A15" s="1" t="s">
        <v>21</v>
      </c>
      <c r="C15" s="9">
        <v>1889027</v>
      </c>
      <c r="D15" s="9"/>
      <c r="E15" s="9">
        <v>378844400796</v>
      </c>
      <c r="F15" s="9"/>
      <c r="G15" s="9">
        <v>346263976156.14001</v>
      </c>
      <c r="H15" s="9"/>
      <c r="I15" s="9">
        <v>0</v>
      </c>
      <c r="J15" s="9"/>
      <c r="K15" s="9">
        <v>0</v>
      </c>
      <c r="L15" s="9"/>
      <c r="M15" s="9">
        <v>-494556</v>
      </c>
      <c r="N15" s="9"/>
      <c r="O15" s="9">
        <v>85236649786</v>
      </c>
      <c r="P15" s="9"/>
      <c r="Q15" s="9">
        <v>1394471</v>
      </c>
      <c r="R15" s="9"/>
      <c r="S15" s="9">
        <v>189600</v>
      </c>
      <c r="T15" s="9"/>
      <c r="U15" s="9">
        <v>279661185463</v>
      </c>
      <c r="V15" s="9"/>
      <c r="W15" s="9">
        <v>262818570975.48001</v>
      </c>
      <c r="Y15" s="7">
        <v>6.1663752770720276E-3</v>
      </c>
    </row>
    <row r="16" spans="1:25">
      <c r="A16" s="1" t="s">
        <v>22</v>
      </c>
      <c r="C16" s="9">
        <v>3759913</v>
      </c>
      <c r="D16" s="9"/>
      <c r="E16" s="9">
        <v>236746112846</v>
      </c>
      <c r="F16" s="9"/>
      <c r="G16" s="9">
        <v>281997507506.69299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3759913</v>
      </c>
      <c r="R16" s="9"/>
      <c r="S16" s="9">
        <v>78710</v>
      </c>
      <c r="T16" s="9"/>
      <c r="U16" s="9">
        <v>236746112846</v>
      </c>
      <c r="V16" s="9"/>
      <c r="W16" s="9">
        <v>294181892854.23199</v>
      </c>
      <c r="Y16" s="7">
        <v>1.2389871981049688E-2</v>
      </c>
    </row>
    <row r="17" spans="1:25">
      <c r="A17" s="1" t="s">
        <v>23</v>
      </c>
      <c r="C17" s="9">
        <v>13720786</v>
      </c>
      <c r="D17" s="9"/>
      <c r="E17" s="9">
        <v>75298223961</v>
      </c>
      <c r="F17" s="9"/>
      <c r="G17" s="9">
        <v>69055002897.867905</v>
      </c>
      <c r="H17" s="9"/>
      <c r="I17" s="9">
        <v>0</v>
      </c>
      <c r="J17" s="9"/>
      <c r="K17" s="9">
        <v>0</v>
      </c>
      <c r="L17" s="9"/>
      <c r="M17" s="9">
        <v>-13720786</v>
      </c>
      <c r="N17" s="9"/>
      <c r="O17" s="9">
        <v>62362728096</v>
      </c>
      <c r="P17" s="9"/>
      <c r="Q17" s="9">
        <v>0</v>
      </c>
      <c r="R17" s="9"/>
      <c r="S17" s="9">
        <v>0</v>
      </c>
      <c r="T17" s="9"/>
      <c r="U17" s="9">
        <v>0</v>
      </c>
      <c r="V17" s="9"/>
      <c r="W17" s="9">
        <v>0</v>
      </c>
      <c r="Y17" s="7">
        <v>1.3868411117519026E-2</v>
      </c>
    </row>
    <row r="18" spans="1:25">
      <c r="A18" s="1" t="s">
        <v>24</v>
      </c>
      <c r="C18" s="9">
        <v>32418809</v>
      </c>
      <c r="D18" s="9"/>
      <c r="E18" s="9">
        <v>457213939297</v>
      </c>
      <c r="F18" s="9"/>
      <c r="G18" s="9">
        <v>624216013964.53699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32418809</v>
      </c>
      <c r="R18" s="9"/>
      <c r="S18" s="9">
        <v>20030</v>
      </c>
      <c r="T18" s="9"/>
      <c r="U18" s="9">
        <v>457213939297</v>
      </c>
      <c r="V18" s="9"/>
      <c r="W18" s="9">
        <v>645485119241.59399</v>
      </c>
      <c r="Y18" s="7">
        <v>0</v>
      </c>
    </row>
    <row r="19" spans="1:25">
      <c r="A19" s="1" t="s">
        <v>25</v>
      </c>
      <c r="C19" s="9">
        <v>61930327</v>
      </c>
      <c r="D19" s="9"/>
      <c r="E19" s="9">
        <v>636328586196</v>
      </c>
      <c r="F19" s="9"/>
      <c r="G19" s="9">
        <v>718426690939.26501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61930327</v>
      </c>
      <c r="R19" s="9"/>
      <c r="S19" s="9">
        <v>12620</v>
      </c>
      <c r="T19" s="9"/>
      <c r="U19" s="9">
        <v>636328586196</v>
      </c>
      <c r="V19" s="9"/>
      <c r="W19" s="9">
        <v>776910440415.89697</v>
      </c>
      <c r="Y19" s="7">
        <v>3.0429653290452132E-2</v>
      </c>
    </row>
    <row r="20" spans="1:25">
      <c r="A20" s="1" t="s">
        <v>26</v>
      </c>
      <c r="C20" s="9">
        <v>6666666</v>
      </c>
      <c r="D20" s="9"/>
      <c r="E20" s="9">
        <v>26479997352</v>
      </c>
      <c r="F20" s="9"/>
      <c r="G20" s="9">
        <v>22863147713.685001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6666666</v>
      </c>
      <c r="R20" s="9"/>
      <c r="S20" s="9">
        <v>2419</v>
      </c>
      <c r="T20" s="9"/>
      <c r="U20" s="9">
        <v>26479997352</v>
      </c>
      <c r="V20" s="9"/>
      <c r="W20" s="9">
        <v>16030711396.928699</v>
      </c>
      <c r="Y20" s="7">
        <v>3.6625345240127449E-2</v>
      </c>
    </row>
    <row r="21" spans="1:25">
      <c r="A21" s="1" t="s">
        <v>27</v>
      </c>
      <c r="C21" s="9">
        <v>3097936</v>
      </c>
      <c r="D21" s="9"/>
      <c r="E21" s="9">
        <v>25108771280</v>
      </c>
      <c r="F21" s="9"/>
      <c r="G21" s="9">
        <v>25867827558.720001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3097936</v>
      </c>
      <c r="R21" s="9"/>
      <c r="S21" s="9">
        <v>10250</v>
      </c>
      <c r="T21" s="9"/>
      <c r="U21" s="9">
        <v>25108771280</v>
      </c>
      <c r="V21" s="9"/>
      <c r="W21" s="9">
        <v>31564908628.200001</v>
      </c>
      <c r="Y21" s="7">
        <v>7.5572460970283243E-4</v>
      </c>
    </row>
    <row r="22" spans="1:25">
      <c r="A22" s="1" t="s">
        <v>28</v>
      </c>
      <c r="C22" s="9">
        <v>45419</v>
      </c>
      <c r="D22" s="9"/>
      <c r="E22" s="9">
        <v>37016485</v>
      </c>
      <c r="F22" s="9"/>
      <c r="G22" s="9">
        <v>442909305.67949998</v>
      </c>
      <c r="H22" s="9"/>
      <c r="I22" s="9">
        <v>0</v>
      </c>
      <c r="J22" s="9"/>
      <c r="K22" s="9">
        <v>0</v>
      </c>
      <c r="L22" s="9"/>
      <c r="M22" s="9">
        <v>-45419</v>
      </c>
      <c r="N22" s="9"/>
      <c r="O22" s="9">
        <v>440827626</v>
      </c>
      <c r="P22" s="9"/>
      <c r="Q22" s="9">
        <v>0</v>
      </c>
      <c r="R22" s="9"/>
      <c r="S22" s="9">
        <v>0</v>
      </c>
      <c r="T22" s="9"/>
      <c r="U22" s="9">
        <v>0</v>
      </c>
      <c r="V22" s="9"/>
      <c r="W22" s="9">
        <v>0</v>
      </c>
      <c r="Y22" s="7">
        <v>1.4880423995358208E-3</v>
      </c>
    </row>
    <row r="23" spans="1:25">
      <c r="A23" s="1" t="s">
        <v>29</v>
      </c>
      <c r="C23" s="9">
        <v>1315999</v>
      </c>
      <c r="D23" s="9"/>
      <c r="E23" s="9">
        <v>9393600862</v>
      </c>
      <c r="F23" s="9"/>
      <c r="G23" s="9">
        <v>9209508393.8880005</v>
      </c>
      <c r="H23" s="9"/>
      <c r="I23" s="9">
        <v>0</v>
      </c>
      <c r="J23" s="9"/>
      <c r="K23" s="9">
        <v>0</v>
      </c>
      <c r="L23" s="9"/>
      <c r="M23" s="9">
        <v>-1315999</v>
      </c>
      <c r="N23" s="9"/>
      <c r="O23" s="9">
        <v>0</v>
      </c>
      <c r="P23" s="9"/>
      <c r="Q23" s="9">
        <v>0</v>
      </c>
      <c r="R23" s="9"/>
      <c r="S23" s="9">
        <v>0</v>
      </c>
      <c r="T23" s="9"/>
      <c r="U23" s="9">
        <v>0</v>
      </c>
      <c r="V23" s="9"/>
      <c r="W23" s="9">
        <v>0</v>
      </c>
      <c r="Y23" s="7">
        <v>0</v>
      </c>
    </row>
    <row r="24" spans="1:25">
      <c r="A24" s="1" t="s">
        <v>30</v>
      </c>
      <c r="C24" s="9">
        <v>19294410</v>
      </c>
      <c r="D24" s="9"/>
      <c r="E24" s="9">
        <v>415534958508</v>
      </c>
      <c r="F24" s="9"/>
      <c r="G24" s="9">
        <v>577689800806.26001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19294410</v>
      </c>
      <c r="R24" s="9"/>
      <c r="S24" s="9">
        <v>34010</v>
      </c>
      <c r="T24" s="9"/>
      <c r="U24" s="9">
        <v>415534958508</v>
      </c>
      <c r="V24" s="9"/>
      <c r="W24" s="9">
        <v>652298476939.60498</v>
      </c>
      <c r="Y24" s="7">
        <v>0</v>
      </c>
    </row>
    <row r="25" spans="1:25">
      <c r="A25" s="1" t="s">
        <v>31</v>
      </c>
      <c r="C25" s="9">
        <v>2761729</v>
      </c>
      <c r="D25" s="9"/>
      <c r="E25" s="9">
        <v>33287630729</v>
      </c>
      <c r="F25" s="9"/>
      <c r="G25" s="9">
        <v>75221129921.130005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2761729</v>
      </c>
      <c r="R25" s="9"/>
      <c r="S25" s="9">
        <v>34000</v>
      </c>
      <c r="T25" s="9"/>
      <c r="U25" s="9">
        <v>33287630729</v>
      </c>
      <c r="V25" s="9"/>
      <c r="W25" s="9">
        <v>93340088223.300003</v>
      </c>
      <c r="Y25" s="7">
        <v>3.0750850644680694E-2</v>
      </c>
    </row>
    <row r="26" spans="1:25">
      <c r="A26" s="1" t="s">
        <v>32</v>
      </c>
      <c r="C26" s="9">
        <v>7527460</v>
      </c>
      <c r="D26" s="9"/>
      <c r="E26" s="9">
        <v>150486519185</v>
      </c>
      <c r="F26" s="9"/>
      <c r="G26" s="9">
        <v>148381378085.79001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7527460</v>
      </c>
      <c r="R26" s="9"/>
      <c r="S26" s="9">
        <v>20600</v>
      </c>
      <c r="T26" s="9"/>
      <c r="U26" s="9">
        <v>150486519185</v>
      </c>
      <c r="V26" s="9"/>
      <c r="W26" s="9">
        <v>154143035227.79999</v>
      </c>
      <c r="Y26" s="7">
        <v>4.4002664632647485E-3</v>
      </c>
    </row>
    <row r="27" spans="1:25">
      <c r="A27" s="1" t="s">
        <v>33</v>
      </c>
      <c r="C27" s="9">
        <v>7825000</v>
      </c>
      <c r="D27" s="9"/>
      <c r="E27" s="9">
        <v>59021827352</v>
      </c>
      <c r="F27" s="9"/>
      <c r="G27" s="9">
        <v>27629023320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7825000</v>
      </c>
      <c r="R27" s="9"/>
      <c r="S27" s="9">
        <v>4447</v>
      </c>
      <c r="T27" s="9"/>
      <c r="U27" s="9">
        <v>59021827352</v>
      </c>
      <c r="V27" s="9"/>
      <c r="W27" s="9">
        <v>34590728238.75</v>
      </c>
      <c r="Y27" s="7">
        <v>7.2666572463064355E-3</v>
      </c>
    </row>
    <row r="28" spans="1:25">
      <c r="A28" s="1" t="s">
        <v>34</v>
      </c>
      <c r="C28" s="9">
        <v>26942032</v>
      </c>
      <c r="D28" s="9"/>
      <c r="E28" s="9">
        <v>219284659646</v>
      </c>
      <c r="F28" s="9"/>
      <c r="G28" s="9">
        <v>215325084353.18399</v>
      </c>
      <c r="H28" s="9"/>
      <c r="I28" s="9">
        <v>1315999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28258031</v>
      </c>
      <c r="R28" s="9"/>
      <c r="S28" s="9">
        <v>7200</v>
      </c>
      <c r="T28" s="9"/>
      <c r="U28" s="9">
        <v>229994259508</v>
      </c>
      <c r="V28" s="9"/>
      <c r="W28" s="9">
        <v>202247249151.95999</v>
      </c>
      <c r="Y28" s="7">
        <v>1.6306864960824144E-3</v>
      </c>
    </row>
    <row r="29" spans="1:25">
      <c r="A29" s="1" t="s">
        <v>35</v>
      </c>
      <c r="C29" s="9">
        <v>3898275</v>
      </c>
      <c r="D29" s="9"/>
      <c r="E29" s="9">
        <v>16032414617</v>
      </c>
      <c r="F29" s="9"/>
      <c r="G29" s="9">
        <v>74130285445.537506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3898275</v>
      </c>
      <c r="R29" s="9"/>
      <c r="S29" s="9">
        <v>22970</v>
      </c>
      <c r="T29" s="9"/>
      <c r="U29" s="9">
        <v>16032414617</v>
      </c>
      <c r="V29" s="9"/>
      <c r="W29" s="9">
        <v>89010593658.337494</v>
      </c>
      <c r="Y29" s="7">
        <v>9.5344005418324402E-3</v>
      </c>
    </row>
    <row r="30" spans="1:25">
      <c r="A30" s="1" t="s">
        <v>36</v>
      </c>
      <c r="C30" s="9">
        <v>10000000</v>
      </c>
      <c r="D30" s="9"/>
      <c r="E30" s="9">
        <v>49728918285</v>
      </c>
      <c r="F30" s="9"/>
      <c r="G30" s="9">
        <v>44235225000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10000000</v>
      </c>
      <c r="R30" s="9"/>
      <c r="S30" s="9">
        <v>5020</v>
      </c>
      <c r="T30" s="9"/>
      <c r="U30" s="9">
        <v>49728918285</v>
      </c>
      <c r="V30" s="9"/>
      <c r="W30" s="9">
        <v>49901310000</v>
      </c>
      <c r="Y30" s="7">
        <v>4.1961641306044722E-3</v>
      </c>
    </row>
    <row r="31" spans="1:25">
      <c r="A31" s="1" t="s">
        <v>37</v>
      </c>
      <c r="C31" s="9">
        <v>3583604</v>
      </c>
      <c r="D31" s="9"/>
      <c r="E31" s="9">
        <v>14606892577</v>
      </c>
      <c r="F31" s="9"/>
      <c r="G31" s="9">
        <v>33770429152.776001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3583604</v>
      </c>
      <c r="R31" s="9"/>
      <c r="S31" s="9">
        <v>11110</v>
      </c>
      <c r="T31" s="9"/>
      <c r="U31" s="9">
        <v>14606892577</v>
      </c>
      <c r="V31" s="9"/>
      <c r="W31" s="9">
        <v>39576948089.382004</v>
      </c>
      <c r="Y31" s="7">
        <v>2.352462538289796E-3</v>
      </c>
    </row>
    <row r="32" spans="1:25">
      <c r="A32" s="1" t="s">
        <v>38</v>
      </c>
      <c r="C32" s="9">
        <v>3936722</v>
      </c>
      <c r="D32" s="9"/>
      <c r="E32" s="9">
        <v>40483864345</v>
      </c>
      <c r="F32" s="9"/>
      <c r="G32" s="9">
        <v>31775983853.292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3936722</v>
      </c>
      <c r="R32" s="9"/>
      <c r="S32" s="9">
        <v>9910</v>
      </c>
      <c r="T32" s="9"/>
      <c r="U32" s="9">
        <v>40483864345</v>
      </c>
      <c r="V32" s="9"/>
      <c r="W32" s="9">
        <v>38780788175.630997</v>
      </c>
      <c r="Y32" s="7">
        <v>1.8657483693336123E-3</v>
      </c>
    </row>
    <row r="33" spans="1:25">
      <c r="A33" s="1" t="s">
        <v>39</v>
      </c>
      <c r="C33" s="9">
        <v>54555603</v>
      </c>
      <c r="D33" s="9"/>
      <c r="E33" s="9">
        <v>312781242026</v>
      </c>
      <c r="F33" s="9"/>
      <c r="G33" s="9">
        <v>336774492376.95099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54555603</v>
      </c>
      <c r="R33" s="9"/>
      <c r="S33" s="9">
        <v>6860</v>
      </c>
      <c r="T33" s="9"/>
      <c r="U33" s="9">
        <v>312781242026</v>
      </c>
      <c r="V33" s="9"/>
      <c r="W33" s="9">
        <v>372024640532.349</v>
      </c>
      <c r="Y33" s="7">
        <v>1.8282155596420976E-3</v>
      </c>
    </row>
    <row r="34" spans="1:25">
      <c r="A34" s="1" t="s">
        <v>40</v>
      </c>
      <c r="C34" s="9">
        <v>124663271</v>
      </c>
      <c r="D34" s="9"/>
      <c r="E34" s="9">
        <v>997807079964</v>
      </c>
      <c r="F34" s="9"/>
      <c r="G34" s="9">
        <v>1050854528078.42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124663271</v>
      </c>
      <c r="R34" s="9"/>
      <c r="S34" s="9">
        <v>8990</v>
      </c>
      <c r="T34" s="9"/>
      <c r="U34" s="9">
        <v>997807079964</v>
      </c>
      <c r="V34" s="9"/>
      <c r="W34" s="9">
        <v>1114054505592.5701</v>
      </c>
      <c r="Y34" s="7">
        <v>1.7538097299912139E-2</v>
      </c>
    </row>
    <row r="35" spans="1:25">
      <c r="A35" s="1" t="s">
        <v>41</v>
      </c>
      <c r="C35" s="9">
        <v>38729730</v>
      </c>
      <c r="D35" s="9"/>
      <c r="E35" s="9">
        <v>221551469613</v>
      </c>
      <c r="F35" s="9"/>
      <c r="G35" s="9">
        <v>180715658371.91101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38729730</v>
      </c>
      <c r="R35" s="9"/>
      <c r="S35" s="9">
        <v>4610</v>
      </c>
      <c r="T35" s="9"/>
      <c r="U35" s="9">
        <v>221551469613</v>
      </c>
      <c r="V35" s="9"/>
      <c r="W35" s="9">
        <v>177481718170.965</v>
      </c>
      <c r="Y35" s="7">
        <v>5.2519091984147934E-2</v>
      </c>
    </row>
    <row r="36" spans="1:25">
      <c r="A36" s="1" t="s">
        <v>42</v>
      </c>
      <c r="C36" s="9">
        <v>31790022</v>
      </c>
      <c r="D36" s="9"/>
      <c r="E36" s="9">
        <v>105941367488</v>
      </c>
      <c r="F36" s="9"/>
      <c r="G36" s="9">
        <v>454104521573.96698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31790022</v>
      </c>
      <c r="R36" s="9"/>
      <c r="S36" s="9">
        <v>14960</v>
      </c>
      <c r="T36" s="9"/>
      <c r="U36" s="9">
        <v>105941367488</v>
      </c>
      <c r="V36" s="9"/>
      <c r="W36" s="9">
        <v>472749035681.73602</v>
      </c>
      <c r="Y36" s="7">
        <v>8.3668964447727433E-3</v>
      </c>
    </row>
    <row r="37" spans="1:25">
      <c r="A37" s="1" t="s">
        <v>43</v>
      </c>
      <c r="C37" s="9">
        <v>44507942</v>
      </c>
      <c r="D37" s="9"/>
      <c r="E37" s="9">
        <v>538419997800</v>
      </c>
      <c r="F37" s="9"/>
      <c r="G37" s="9">
        <v>630022025170.224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44507942</v>
      </c>
      <c r="R37" s="9"/>
      <c r="S37" s="9">
        <v>14770</v>
      </c>
      <c r="T37" s="9"/>
      <c r="U37" s="9">
        <v>538419997800</v>
      </c>
      <c r="V37" s="9"/>
      <c r="W37" s="9">
        <v>653470878635.12695</v>
      </c>
      <c r="Y37" s="7">
        <v>2.2286476977336066E-2</v>
      </c>
    </row>
    <row r="38" spans="1:25">
      <c r="A38" s="1" t="s">
        <v>44</v>
      </c>
      <c r="C38" s="9">
        <v>5156472</v>
      </c>
      <c r="D38" s="9"/>
      <c r="E38" s="9">
        <v>135455130039</v>
      </c>
      <c r="F38" s="9"/>
      <c r="G38" s="9">
        <v>139985351980.59601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5156472</v>
      </c>
      <c r="R38" s="9"/>
      <c r="S38" s="9">
        <v>27590</v>
      </c>
      <c r="T38" s="9"/>
      <c r="U38" s="9">
        <v>135455130039</v>
      </c>
      <c r="V38" s="9"/>
      <c r="W38" s="9">
        <v>141420573458.24399</v>
      </c>
      <c r="Y38" s="7">
        <v>3.0806120357410538E-2</v>
      </c>
    </row>
    <row r="39" spans="1:25">
      <c r="A39" s="1" t="s">
        <v>45</v>
      </c>
      <c r="C39" s="9">
        <v>1014534</v>
      </c>
      <c r="D39" s="9"/>
      <c r="E39" s="9">
        <v>61975579671</v>
      </c>
      <c r="F39" s="9"/>
      <c r="G39" s="9">
        <v>59803903096.110001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1014534</v>
      </c>
      <c r="R39" s="9"/>
      <c r="S39" s="9">
        <v>53900</v>
      </c>
      <c r="T39" s="9"/>
      <c r="U39" s="9">
        <v>61975579671</v>
      </c>
      <c r="V39" s="9"/>
      <c r="W39" s="9">
        <v>54358016473.529999</v>
      </c>
      <c r="Y39" s="7">
        <v>6.6668911337994779E-3</v>
      </c>
    </row>
    <row r="40" spans="1:25">
      <c r="A40" s="1" t="s">
        <v>46</v>
      </c>
      <c r="C40" s="9">
        <v>19324849</v>
      </c>
      <c r="D40" s="9"/>
      <c r="E40" s="9">
        <v>64866937725</v>
      </c>
      <c r="F40" s="9"/>
      <c r="G40" s="9">
        <v>51155873553.322403</v>
      </c>
      <c r="H40" s="9"/>
      <c r="I40" s="9">
        <v>0</v>
      </c>
      <c r="J40" s="9"/>
      <c r="K40" s="9">
        <v>0</v>
      </c>
      <c r="L40" s="9"/>
      <c r="M40" s="9">
        <v>-19324849</v>
      </c>
      <c r="N40" s="9"/>
      <c r="O40" s="9">
        <v>71677077753</v>
      </c>
      <c r="P40" s="9"/>
      <c r="Q40" s="9">
        <v>0</v>
      </c>
      <c r="R40" s="9"/>
      <c r="S40" s="9">
        <v>0</v>
      </c>
      <c r="T40" s="9"/>
      <c r="U40" s="9">
        <v>0</v>
      </c>
      <c r="V40" s="9"/>
      <c r="W40" s="9">
        <v>0</v>
      </c>
      <c r="Y40" s="7">
        <v>2.5625619329376109E-3</v>
      </c>
    </row>
    <row r="41" spans="1:25">
      <c r="A41" s="1" t="s">
        <v>47</v>
      </c>
      <c r="C41" s="9">
        <v>14071083</v>
      </c>
      <c r="D41" s="9"/>
      <c r="E41" s="9">
        <v>147723920023</v>
      </c>
      <c r="F41" s="9"/>
      <c r="G41" s="9">
        <v>122109653290.19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14071083</v>
      </c>
      <c r="R41" s="9"/>
      <c r="S41" s="9">
        <v>13070</v>
      </c>
      <c r="T41" s="9"/>
      <c r="U41" s="9">
        <v>147723920023</v>
      </c>
      <c r="V41" s="9"/>
      <c r="W41" s="9">
        <v>182814795933.88</v>
      </c>
      <c r="Y41" s="7">
        <v>0</v>
      </c>
    </row>
    <row r="42" spans="1:25">
      <c r="A42" s="1" t="s">
        <v>48</v>
      </c>
      <c r="C42" s="9">
        <v>554212</v>
      </c>
      <c r="D42" s="9"/>
      <c r="E42" s="9">
        <v>23205258193</v>
      </c>
      <c r="F42" s="9"/>
      <c r="G42" s="9">
        <v>23805012891.905998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554212</v>
      </c>
      <c r="R42" s="9"/>
      <c r="S42" s="9">
        <v>28810</v>
      </c>
      <c r="T42" s="9"/>
      <c r="U42" s="9">
        <v>16410077122</v>
      </c>
      <c r="V42" s="9"/>
      <c r="W42" s="9">
        <v>15871844976.066</v>
      </c>
      <c r="Y42" s="7">
        <v>8.6183099978647138E-3</v>
      </c>
    </row>
    <row r="43" spans="1:25">
      <c r="A43" s="1" t="s">
        <v>49</v>
      </c>
      <c r="C43" s="9">
        <v>585000</v>
      </c>
      <c r="D43" s="9"/>
      <c r="E43" s="9">
        <v>13743722207</v>
      </c>
      <c r="F43" s="9"/>
      <c r="G43" s="9">
        <v>13933201230</v>
      </c>
      <c r="H43" s="9"/>
      <c r="I43" s="9">
        <v>0</v>
      </c>
      <c r="J43" s="9"/>
      <c r="K43" s="9">
        <v>0</v>
      </c>
      <c r="L43" s="9"/>
      <c r="M43" s="9">
        <v>-585000</v>
      </c>
      <c r="N43" s="9"/>
      <c r="O43" s="9">
        <v>19835621672</v>
      </c>
      <c r="P43" s="9"/>
      <c r="Q43" s="9">
        <v>0</v>
      </c>
      <c r="R43" s="9"/>
      <c r="S43" s="9">
        <v>0</v>
      </c>
      <c r="T43" s="9"/>
      <c r="U43" s="9">
        <v>0</v>
      </c>
      <c r="V43" s="9"/>
      <c r="W43" s="9">
        <v>0</v>
      </c>
      <c r="Y43" s="7">
        <v>7.4823528119278573E-4</v>
      </c>
    </row>
    <row r="44" spans="1:25">
      <c r="A44" s="1" t="s">
        <v>50</v>
      </c>
      <c r="C44" s="9">
        <v>8843571</v>
      </c>
      <c r="D44" s="9"/>
      <c r="E44" s="9">
        <v>68707920308</v>
      </c>
      <c r="F44" s="9"/>
      <c r="G44" s="9">
        <v>76832918317.287003</v>
      </c>
      <c r="H44" s="9"/>
      <c r="I44" s="9">
        <v>403304</v>
      </c>
      <c r="J44" s="9"/>
      <c r="K44" s="9">
        <v>3985533080</v>
      </c>
      <c r="L44" s="9"/>
      <c r="M44" s="9">
        <v>0</v>
      </c>
      <c r="N44" s="9"/>
      <c r="O44" s="9">
        <v>0</v>
      </c>
      <c r="P44" s="9"/>
      <c r="Q44" s="9">
        <v>9246875</v>
      </c>
      <c r="R44" s="9"/>
      <c r="S44" s="9">
        <v>9980</v>
      </c>
      <c r="T44" s="9"/>
      <c r="U44" s="9">
        <v>72693453388</v>
      </c>
      <c r="V44" s="9"/>
      <c r="W44" s="9">
        <v>91734723815.625</v>
      </c>
      <c r="Y44" s="7">
        <v>0</v>
      </c>
    </row>
    <row r="45" spans="1:25">
      <c r="A45" s="1" t="s">
        <v>51</v>
      </c>
      <c r="C45" s="9">
        <v>34111497</v>
      </c>
      <c r="D45" s="9"/>
      <c r="E45" s="9">
        <v>221987595152</v>
      </c>
      <c r="F45" s="9"/>
      <c r="G45" s="9">
        <v>270929183406.871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34111497</v>
      </c>
      <c r="R45" s="9"/>
      <c r="S45" s="9">
        <v>8450</v>
      </c>
      <c r="T45" s="9"/>
      <c r="U45" s="9">
        <v>221987595152</v>
      </c>
      <c r="V45" s="9"/>
      <c r="W45" s="9">
        <v>286527108859.58301</v>
      </c>
      <c r="Y45" s="7">
        <v>4.3245858923667254E-3</v>
      </c>
    </row>
    <row r="46" spans="1:25">
      <c r="A46" s="1" t="s">
        <v>52</v>
      </c>
      <c r="C46" s="9">
        <v>7691309</v>
      </c>
      <c r="D46" s="9"/>
      <c r="E46" s="9">
        <v>367179685244</v>
      </c>
      <c r="F46" s="9"/>
      <c r="G46" s="9">
        <v>490538212846.63202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7691309</v>
      </c>
      <c r="R46" s="9"/>
      <c r="S46" s="9">
        <v>66910</v>
      </c>
      <c r="T46" s="9"/>
      <c r="U46" s="9">
        <v>367179685244</v>
      </c>
      <c r="V46" s="9"/>
      <c r="W46" s="9">
        <v>511563463553.12</v>
      </c>
      <c r="Y46" s="7">
        <v>1.3507546992186203E-2</v>
      </c>
    </row>
    <row r="47" spans="1:25">
      <c r="A47" s="1" t="s">
        <v>53</v>
      </c>
      <c r="C47" s="9">
        <v>11165712</v>
      </c>
      <c r="D47" s="9"/>
      <c r="E47" s="9">
        <v>152250204667</v>
      </c>
      <c r="F47" s="9"/>
      <c r="G47" s="9">
        <v>178587351058.82401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11165712</v>
      </c>
      <c r="R47" s="9"/>
      <c r="S47" s="9">
        <v>17770</v>
      </c>
      <c r="T47" s="9"/>
      <c r="U47" s="9">
        <v>152250204667</v>
      </c>
      <c r="V47" s="9"/>
      <c r="W47" s="9">
        <v>197234134761.672</v>
      </c>
      <c r="Y47" s="7">
        <v>2.4116278389615265E-2</v>
      </c>
    </row>
    <row r="48" spans="1:25">
      <c r="A48" s="1" t="s">
        <v>54</v>
      </c>
      <c r="C48" s="9">
        <v>2362689</v>
      </c>
      <c r="D48" s="9"/>
      <c r="E48" s="9">
        <v>70830565870</v>
      </c>
      <c r="F48" s="9"/>
      <c r="G48" s="9">
        <v>87181182736.703995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2362689</v>
      </c>
      <c r="R48" s="9"/>
      <c r="S48" s="9">
        <v>48130</v>
      </c>
      <c r="T48" s="9"/>
      <c r="U48" s="9">
        <v>70830565870</v>
      </c>
      <c r="V48" s="9"/>
      <c r="W48" s="9">
        <v>113039610051.658</v>
      </c>
      <c r="Y48" s="7">
        <v>9.2980707981180164E-3</v>
      </c>
    </row>
    <row r="49" spans="1:25">
      <c r="A49" s="1" t="s">
        <v>55</v>
      </c>
      <c r="C49" s="9">
        <v>250000</v>
      </c>
      <c r="D49" s="9"/>
      <c r="E49" s="9">
        <v>3138602124</v>
      </c>
      <c r="F49" s="9"/>
      <c r="G49" s="9">
        <v>3588520500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250000</v>
      </c>
      <c r="R49" s="9"/>
      <c r="S49" s="9">
        <v>15040</v>
      </c>
      <c r="T49" s="9"/>
      <c r="U49" s="9">
        <v>3138602124</v>
      </c>
      <c r="V49" s="9"/>
      <c r="W49" s="9">
        <v>3737628000</v>
      </c>
      <c r="Y49" s="7">
        <v>5.3289472358423479E-3</v>
      </c>
    </row>
    <row r="50" spans="1:25">
      <c r="A50" s="1" t="s">
        <v>56</v>
      </c>
      <c r="C50" s="9">
        <v>2065291</v>
      </c>
      <c r="D50" s="9"/>
      <c r="E50" s="9">
        <v>18804708394</v>
      </c>
      <c r="F50" s="9"/>
      <c r="G50" s="9">
        <v>19298223674.369999</v>
      </c>
      <c r="H50" s="9"/>
      <c r="I50" s="9">
        <v>0</v>
      </c>
      <c r="J50" s="9"/>
      <c r="K50" s="9">
        <v>0</v>
      </c>
      <c r="L50" s="9"/>
      <c r="M50" s="9">
        <v>-832616</v>
      </c>
      <c r="N50" s="9"/>
      <c r="O50" s="9">
        <v>8315853461</v>
      </c>
      <c r="P50" s="9"/>
      <c r="Q50" s="9">
        <v>1232675</v>
      </c>
      <c r="R50" s="9"/>
      <c r="S50" s="9">
        <v>11250</v>
      </c>
      <c r="T50" s="9"/>
      <c r="U50" s="9">
        <v>11223645445</v>
      </c>
      <c r="V50" s="9"/>
      <c r="W50" s="9">
        <v>13785081567.1875</v>
      </c>
      <c r="Y50" s="7">
        <v>1.7620038135397674E-4</v>
      </c>
    </row>
    <row r="51" spans="1:25">
      <c r="A51" s="1" t="s">
        <v>57</v>
      </c>
      <c r="C51" s="9">
        <v>7454010</v>
      </c>
      <c r="D51" s="9"/>
      <c r="E51" s="9">
        <v>487929215263</v>
      </c>
      <c r="F51" s="9"/>
      <c r="G51" s="9">
        <v>338176820352.41998</v>
      </c>
      <c r="H51" s="9"/>
      <c r="I51" s="9">
        <v>0</v>
      </c>
      <c r="J51" s="9"/>
      <c r="K51" s="9">
        <v>0</v>
      </c>
      <c r="L51" s="9"/>
      <c r="M51" s="9">
        <v>-2054010</v>
      </c>
      <c r="N51" s="9"/>
      <c r="O51" s="9">
        <v>94510652215</v>
      </c>
      <c r="P51" s="9"/>
      <c r="Q51" s="9">
        <v>5400000</v>
      </c>
      <c r="R51" s="9"/>
      <c r="S51" s="9">
        <v>50390</v>
      </c>
      <c r="T51" s="9"/>
      <c r="U51" s="9">
        <v>353476553204</v>
      </c>
      <c r="V51" s="9"/>
      <c r="W51" s="9">
        <v>270486969300</v>
      </c>
      <c r="Y51" s="7">
        <v>6.4986045404575123E-4</v>
      </c>
    </row>
    <row r="52" spans="1:25">
      <c r="A52" s="1" t="s">
        <v>58</v>
      </c>
      <c r="C52" s="9">
        <v>78611772</v>
      </c>
      <c r="D52" s="9"/>
      <c r="E52" s="9">
        <v>521993755100</v>
      </c>
      <c r="F52" s="9"/>
      <c r="G52" s="9">
        <v>471208512698.29797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78611772</v>
      </c>
      <c r="R52" s="9"/>
      <c r="S52" s="9">
        <v>6170</v>
      </c>
      <c r="T52" s="9"/>
      <c r="U52" s="9">
        <v>521993755100</v>
      </c>
      <c r="V52" s="9"/>
      <c r="W52" s="9">
        <v>482148677172.22198</v>
      </c>
      <c r="Y52" s="7">
        <v>1.2751377917208829E-2</v>
      </c>
    </row>
    <row r="53" spans="1:25">
      <c r="A53" s="1" t="s">
        <v>59</v>
      </c>
      <c r="C53" s="9">
        <v>134006557</v>
      </c>
      <c r="D53" s="9"/>
      <c r="E53" s="9">
        <v>1151283711089</v>
      </c>
      <c r="F53" s="9"/>
      <c r="G53" s="9">
        <v>1609167353269.0701</v>
      </c>
      <c r="H53" s="9"/>
      <c r="I53" s="9">
        <v>0</v>
      </c>
      <c r="J53" s="9"/>
      <c r="K53" s="9">
        <v>0</v>
      </c>
      <c r="L53" s="9"/>
      <c r="M53" s="9">
        <v>-25118518</v>
      </c>
      <c r="N53" s="9"/>
      <c r="O53" s="9">
        <v>301777040599</v>
      </c>
      <c r="P53" s="9"/>
      <c r="Q53" s="9">
        <v>108888039</v>
      </c>
      <c r="R53" s="9"/>
      <c r="S53" s="9">
        <v>12550</v>
      </c>
      <c r="T53" s="9"/>
      <c r="U53" s="9">
        <v>935484266093</v>
      </c>
      <c r="V53" s="9"/>
      <c r="W53" s="9">
        <v>1358413947357.77</v>
      </c>
      <c r="Y53" s="7">
        <v>2.272959769861017E-2</v>
      </c>
    </row>
    <row r="54" spans="1:25">
      <c r="A54" s="1" t="s">
        <v>60</v>
      </c>
      <c r="C54" s="9">
        <v>10000000</v>
      </c>
      <c r="D54" s="9"/>
      <c r="E54" s="9">
        <v>178712776272</v>
      </c>
      <c r="F54" s="9"/>
      <c r="G54" s="9">
        <v>165509325000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10000000</v>
      </c>
      <c r="R54" s="9"/>
      <c r="S54" s="9">
        <v>17110</v>
      </c>
      <c r="T54" s="9"/>
      <c r="U54" s="9">
        <v>178712776272</v>
      </c>
      <c r="V54" s="9"/>
      <c r="W54" s="9">
        <v>170081955000</v>
      </c>
      <c r="Y54" s="7">
        <v>6.403875815383446E-2</v>
      </c>
    </row>
    <row r="55" spans="1:25">
      <c r="A55" s="1" t="s">
        <v>61</v>
      </c>
      <c r="C55" s="9">
        <v>46851062</v>
      </c>
      <c r="D55" s="9"/>
      <c r="E55" s="9">
        <v>614665227317</v>
      </c>
      <c r="F55" s="9"/>
      <c r="G55" s="9">
        <v>710693270243.58606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46851062</v>
      </c>
      <c r="R55" s="9"/>
      <c r="S55" s="9">
        <v>14760</v>
      </c>
      <c r="T55" s="9"/>
      <c r="U55" s="9">
        <v>614665227317</v>
      </c>
      <c r="V55" s="9"/>
      <c r="W55" s="9">
        <v>687407121153.03601</v>
      </c>
      <c r="Y55" s="7">
        <v>8.0180545876769732E-3</v>
      </c>
    </row>
    <row r="56" spans="1:25">
      <c r="A56" s="1" t="s">
        <v>62</v>
      </c>
      <c r="C56" s="9">
        <v>47100791</v>
      </c>
      <c r="D56" s="9"/>
      <c r="E56" s="9">
        <v>1007939408723</v>
      </c>
      <c r="F56" s="9"/>
      <c r="G56" s="9">
        <v>1440668055602.53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47100791</v>
      </c>
      <c r="R56" s="9"/>
      <c r="S56" s="9">
        <v>31000</v>
      </c>
      <c r="T56" s="9"/>
      <c r="U56" s="9">
        <v>1007939408723</v>
      </c>
      <c r="V56" s="9"/>
      <c r="W56" s="9">
        <v>1451436780100.05</v>
      </c>
      <c r="Y56" s="7">
        <v>3.2405952891139581E-2</v>
      </c>
    </row>
    <row r="57" spans="1:25">
      <c r="A57" s="1" t="s">
        <v>63</v>
      </c>
      <c r="C57" s="9">
        <v>30485496</v>
      </c>
      <c r="D57" s="9"/>
      <c r="E57" s="9">
        <v>394777531861</v>
      </c>
      <c r="F57" s="9"/>
      <c r="G57" s="9">
        <v>136277570522.70399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30485496</v>
      </c>
      <c r="R57" s="9"/>
      <c r="S57" s="9">
        <v>6220</v>
      </c>
      <c r="T57" s="9"/>
      <c r="U57" s="9">
        <v>394777531861</v>
      </c>
      <c r="V57" s="9"/>
      <c r="W57" s="9">
        <v>188491547398.53601</v>
      </c>
      <c r="Y57" s="7">
        <v>6.8424068463960805E-2</v>
      </c>
    </row>
    <row r="58" spans="1:25">
      <c r="A58" s="1" t="s">
        <v>64</v>
      </c>
      <c r="C58" s="9">
        <v>4179296</v>
      </c>
      <c r="D58" s="9"/>
      <c r="E58" s="9">
        <v>103818948042</v>
      </c>
      <c r="F58" s="9"/>
      <c r="G58" s="9">
        <v>75569066944.272003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4179296</v>
      </c>
      <c r="R58" s="9"/>
      <c r="S58" s="9">
        <v>20420</v>
      </c>
      <c r="T58" s="9"/>
      <c r="U58" s="9">
        <v>103818948042</v>
      </c>
      <c r="V58" s="9"/>
      <c r="W58" s="9">
        <v>84833444035.296005</v>
      </c>
      <c r="Y58" s="7">
        <v>8.885925119788066E-3</v>
      </c>
    </row>
    <row r="59" spans="1:25">
      <c r="A59" s="1" t="s">
        <v>65</v>
      </c>
      <c r="C59" s="9">
        <v>11589687</v>
      </c>
      <c r="D59" s="9"/>
      <c r="E59" s="9">
        <v>150068256910</v>
      </c>
      <c r="F59" s="9"/>
      <c r="G59" s="9">
        <v>286981343506.138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11589687</v>
      </c>
      <c r="R59" s="9"/>
      <c r="S59" s="9">
        <v>26930</v>
      </c>
      <c r="T59" s="9"/>
      <c r="U59" s="9">
        <v>150068256910</v>
      </c>
      <c r="V59" s="9"/>
      <c r="W59" s="9">
        <v>310253214798.086</v>
      </c>
      <c r="Y59" s="7">
        <v>3.9992436889359781E-3</v>
      </c>
    </row>
    <row r="60" spans="1:25">
      <c r="A60" s="1" t="s">
        <v>66</v>
      </c>
      <c r="C60" s="9">
        <v>18769593</v>
      </c>
      <c r="D60" s="9"/>
      <c r="E60" s="9">
        <v>844454278420</v>
      </c>
      <c r="F60" s="9"/>
      <c r="G60" s="9">
        <v>301698468113.08099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18769593</v>
      </c>
      <c r="R60" s="9"/>
      <c r="S60" s="9">
        <v>21980</v>
      </c>
      <c r="T60" s="9"/>
      <c r="U60" s="9">
        <v>844454278420</v>
      </c>
      <c r="V60" s="9"/>
      <c r="W60" s="9">
        <v>410100947997.867</v>
      </c>
      <c r="Y60" s="7">
        <v>1.4626050201817842E-2</v>
      </c>
    </row>
    <row r="61" spans="1:25">
      <c r="A61" s="1" t="s">
        <v>67</v>
      </c>
      <c r="C61" s="9">
        <v>181677</v>
      </c>
      <c r="D61" s="9"/>
      <c r="E61" s="9">
        <v>329885580</v>
      </c>
      <c r="F61" s="9"/>
      <c r="G61" s="9">
        <v>2318852852.5539999</v>
      </c>
      <c r="H61" s="9"/>
      <c r="I61" s="9">
        <v>0</v>
      </c>
      <c r="J61" s="9"/>
      <c r="K61" s="9">
        <v>0</v>
      </c>
      <c r="L61" s="9"/>
      <c r="M61" s="9">
        <v>-113548</v>
      </c>
      <c r="N61" s="9"/>
      <c r="O61" s="9">
        <v>1417932984</v>
      </c>
      <c r="P61" s="9"/>
      <c r="Q61" s="9">
        <v>68129</v>
      </c>
      <c r="R61" s="9"/>
      <c r="S61" s="9">
        <v>13800</v>
      </c>
      <c r="T61" s="9"/>
      <c r="U61" s="9">
        <v>123707321</v>
      </c>
      <c r="V61" s="9"/>
      <c r="W61" s="9">
        <v>934586127.80999994</v>
      </c>
      <c r="Y61" s="7">
        <v>1.9333102018406208E-2</v>
      </c>
    </row>
    <row r="62" spans="1:25">
      <c r="A62" s="1" t="s">
        <v>68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v>21903904</v>
      </c>
      <c r="J62" s="9"/>
      <c r="K62" s="9">
        <v>118816193987</v>
      </c>
      <c r="L62" s="9"/>
      <c r="M62" s="9">
        <v>0</v>
      </c>
      <c r="N62" s="9"/>
      <c r="O62" s="9">
        <v>0</v>
      </c>
      <c r="P62" s="9"/>
      <c r="Q62" s="9">
        <v>21903904</v>
      </c>
      <c r="R62" s="9"/>
      <c r="S62" s="9">
        <v>5710</v>
      </c>
      <c r="T62" s="9"/>
      <c r="U62" s="9">
        <v>118816193987</v>
      </c>
      <c r="V62" s="9"/>
      <c r="W62" s="9">
        <v>124327117653.552</v>
      </c>
      <c r="Y62" s="7">
        <v>4.4058539835494182E-5</v>
      </c>
    </row>
    <row r="63" spans="1:25">
      <c r="A63" s="1" t="s">
        <v>69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v>1184653</v>
      </c>
      <c r="J63" s="9"/>
      <c r="K63" s="9">
        <v>51987187914</v>
      </c>
      <c r="L63" s="9"/>
      <c r="M63" s="9">
        <v>0</v>
      </c>
      <c r="N63" s="9"/>
      <c r="O63" s="9">
        <v>0</v>
      </c>
      <c r="P63" s="9"/>
      <c r="Q63" s="9">
        <v>1184653</v>
      </c>
      <c r="R63" s="9"/>
      <c r="S63" s="9">
        <v>42510</v>
      </c>
      <c r="T63" s="9"/>
      <c r="U63" s="9">
        <v>51987187914</v>
      </c>
      <c r="V63" s="9"/>
      <c r="W63" s="9">
        <v>50059959415.7715</v>
      </c>
      <c r="Y63" s="7">
        <v>5.8610663081496064E-3</v>
      </c>
    </row>
    <row r="64" spans="1:25">
      <c r="A64" s="1" t="s">
        <v>70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v>20830000</v>
      </c>
      <c r="J64" s="9"/>
      <c r="K64" s="9">
        <v>103985168415</v>
      </c>
      <c r="L64" s="9"/>
      <c r="M64" s="9">
        <v>0</v>
      </c>
      <c r="N64" s="9"/>
      <c r="O64" s="9">
        <v>0</v>
      </c>
      <c r="P64" s="9"/>
      <c r="Q64" s="9">
        <v>20830000</v>
      </c>
      <c r="R64" s="9"/>
      <c r="S64" s="9">
        <v>5013</v>
      </c>
      <c r="T64" s="9"/>
      <c r="U64" s="9">
        <v>103985168415</v>
      </c>
      <c r="V64" s="9"/>
      <c r="W64" s="9">
        <v>103799486299.5</v>
      </c>
      <c r="Y64" s="7">
        <v>2.3599416366806803E-3</v>
      </c>
    </row>
    <row r="65" spans="1:25">
      <c r="A65" s="1" t="s">
        <v>71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v>1055000</v>
      </c>
      <c r="J65" s="9"/>
      <c r="K65" s="9">
        <v>50487616923</v>
      </c>
      <c r="L65" s="9"/>
      <c r="M65" s="9">
        <v>0</v>
      </c>
      <c r="N65" s="9"/>
      <c r="O65" s="9">
        <v>0</v>
      </c>
      <c r="P65" s="9"/>
      <c r="Q65" s="9">
        <v>1055000</v>
      </c>
      <c r="R65" s="9"/>
      <c r="S65" s="9">
        <v>51920</v>
      </c>
      <c r="T65" s="9"/>
      <c r="U65" s="9">
        <v>50487616923</v>
      </c>
      <c r="V65" s="9"/>
      <c r="W65" s="9">
        <v>54449685112</v>
      </c>
      <c r="Y65" s="7">
        <v>4.8933465476817877E-3</v>
      </c>
    </row>
    <row r="66" spans="1:25">
      <c r="A66" s="1" t="s">
        <v>72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v>50000000</v>
      </c>
      <c r="J66" s="9"/>
      <c r="K66" s="9">
        <v>109881903876</v>
      </c>
      <c r="L66" s="9"/>
      <c r="M66" s="9">
        <v>0</v>
      </c>
      <c r="N66" s="9"/>
      <c r="O66" s="9">
        <v>0</v>
      </c>
      <c r="P66" s="9"/>
      <c r="Q66" s="9">
        <v>50000000</v>
      </c>
      <c r="R66" s="9"/>
      <c r="S66" s="9">
        <v>2251</v>
      </c>
      <c r="T66" s="9"/>
      <c r="U66" s="9">
        <v>109881903876</v>
      </c>
      <c r="V66" s="9"/>
      <c r="W66" s="9">
        <v>111880327500</v>
      </c>
      <c r="Y66" s="7">
        <v>2.5668834034147728E-3</v>
      </c>
    </row>
    <row r="67" spans="1:25">
      <c r="A67" s="1" t="s">
        <v>73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v>237519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v>237519</v>
      </c>
      <c r="R67" s="9"/>
      <c r="S67" s="9">
        <v>25440</v>
      </c>
      <c r="T67" s="9"/>
      <c r="U67" s="9">
        <v>6795181071</v>
      </c>
      <c r="V67" s="9"/>
      <c r="W67" s="9">
        <v>6006530584.0080004</v>
      </c>
      <c r="Y67" s="7">
        <v>5.2742959897314054E-3</v>
      </c>
    </row>
    <row r="68" spans="1:25">
      <c r="A68" s="1" t="s">
        <v>74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v>15162560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15162560</v>
      </c>
      <c r="R68" s="9"/>
      <c r="S68" s="9">
        <v>15460</v>
      </c>
      <c r="T68" s="9"/>
      <c r="U68" s="9">
        <v>192822275520</v>
      </c>
      <c r="V68" s="9"/>
      <c r="W68" s="9">
        <v>233018419193.28</v>
      </c>
      <c r="Y68" s="7">
        <v>2.8316166818006882E-4</v>
      </c>
    </row>
    <row r="69" spans="1:25" ht="24.75" thickBot="1">
      <c r="C69" s="3"/>
      <c r="D69" s="3"/>
      <c r="E69" s="6">
        <f>SUM(E9:E68)</f>
        <v>15336839025948</v>
      </c>
      <c r="F69" s="3"/>
      <c r="G69" s="6">
        <f>SUM(G9:G68)</f>
        <v>16961174438736.258</v>
      </c>
      <c r="H69" s="3"/>
      <c r="I69" s="3"/>
      <c r="J69" s="3"/>
      <c r="K69" s="6">
        <f>SUM(K9:K68)</f>
        <v>439143604195</v>
      </c>
      <c r="L69" s="3"/>
      <c r="M69" s="3"/>
      <c r="N69" s="3"/>
      <c r="O69" s="6">
        <f>SUM(O9:O68)</f>
        <v>738607524162</v>
      </c>
      <c r="P69" s="3"/>
      <c r="Q69" s="3"/>
      <c r="R69" s="3"/>
      <c r="S69" s="3"/>
      <c r="T69" s="3"/>
      <c r="U69" s="6">
        <f>SUM(U9:U68)</f>
        <v>15111258358380</v>
      </c>
      <c r="V69" s="3"/>
      <c r="W69" s="6">
        <f>SUM(W9:W68)</f>
        <v>18049258620782.578</v>
      </c>
      <c r="Y69" s="8">
        <v>1.0985024278595075E-2</v>
      </c>
    </row>
    <row r="70" spans="1:25" ht="24.75" thickTop="1">
      <c r="G70" s="2"/>
      <c r="W70" s="2"/>
    </row>
    <row r="71" spans="1:25">
      <c r="G71" s="2"/>
      <c r="W71" s="2"/>
      <c r="Y71" s="2"/>
    </row>
    <row r="72" spans="1:25">
      <c r="G72" s="10"/>
      <c r="W72" s="10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zoomScaleNormal="100" workbookViewId="0">
      <selection activeCell="C8" sqref="C8:Q8"/>
    </sheetView>
  </sheetViews>
  <sheetFormatPr defaultRowHeight="24"/>
  <cols>
    <col min="1" max="1" width="33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3</v>
      </c>
      <c r="C6" s="20" t="s">
        <v>238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24.75">
      <c r="A7" s="20" t="s">
        <v>3</v>
      </c>
      <c r="C7" s="20" t="s">
        <v>75</v>
      </c>
      <c r="E7" s="20" t="s">
        <v>76</v>
      </c>
      <c r="G7" s="20" t="s">
        <v>77</v>
      </c>
      <c r="I7" s="20" t="s">
        <v>78</v>
      </c>
      <c r="K7" s="20" t="s">
        <v>75</v>
      </c>
      <c r="M7" s="20" t="s">
        <v>76</v>
      </c>
      <c r="O7" s="20" t="s">
        <v>77</v>
      </c>
      <c r="Q7" s="20" t="s">
        <v>78</v>
      </c>
    </row>
    <row r="8" spans="1:17">
      <c r="A8" s="1" t="s">
        <v>79</v>
      </c>
      <c r="C8" s="4">
        <v>2362689</v>
      </c>
      <c r="D8" s="3"/>
      <c r="E8" s="4">
        <v>34200</v>
      </c>
      <c r="F8" s="3"/>
      <c r="G8" s="3" t="s">
        <v>80</v>
      </c>
      <c r="H8" s="3"/>
      <c r="I8" s="4">
        <v>1</v>
      </c>
      <c r="J8" s="3"/>
      <c r="K8" s="4">
        <v>2362689</v>
      </c>
      <c r="L8" s="3"/>
      <c r="M8" s="4">
        <v>34200</v>
      </c>
      <c r="N8" s="3"/>
      <c r="O8" s="3" t="s">
        <v>80</v>
      </c>
      <c r="P8" s="3"/>
      <c r="Q8" s="4">
        <v>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9"/>
  <sheetViews>
    <sheetView rightToLeft="1" topLeftCell="J1" zoomScaleNormal="100" workbookViewId="0">
      <selection activeCell="AK11" sqref="AK11"/>
    </sheetView>
  </sheetViews>
  <sheetFormatPr defaultRowHeight="24"/>
  <cols>
    <col min="1" max="1" width="30.855468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5.42578125" style="1" bestFit="1" customWidth="1"/>
    <col min="28" max="28" width="1.85546875" style="1" customWidth="1"/>
    <col min="29" max="29" width="9.5703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>
      <c r="A6" s="20" t="s">
        <v>81</v>
      </c>
      <c r="B6" s="20" t="s">
        <v>81</v>
      </c>
      <c r="C6" s="20" t="s">
        <v>81</v>
      </c>
      <c r="D6" s="20" t="s">
        <v>81</v>
      </c>
      <c r="E6" s="20" t="s">
        <v>81</v>
      </c>
      <c r="F6" s="20" t="s">
        <v>81</v>
      </c>
      <c r="G6" s="20" t="s">
        <v>81</v>
      </c>
      <c r="H6" s="20" t="s">
        <v>81</v>
      </c>
      <c r="I6" s="20" t="s">
        <v>81</v>
      </c>
      <c r="J6" s="20" t="s">
        <v>81</v>
      </c>
      <c r="K6" s="20" t="s">
        <v>81</v>
      </c>
      <c r="L6" s="20" t="s">
        <v>81</v>
      </c>
      <c r="M6" s="20" t="s">
        <v>81</v>
      </c>
      <c r="O6" s="20" t="s">
        <v>238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82</v>
      </c>
      <c r="C7" s="19" t="s">
        <v>83</v>
      </c>
      <c r="E7" s="19" t="s">
        <v>84</v>
      </c>
      <c r="G7" s="19" t="s">
        <v>85</v>
      </c>
      <c r="I7" s="19" t="s">
        <v>86</v>
      </c>
      <c r="K7" s="19" t="s">
        <v>87</v>
      </c>
      <c r="M7" s="19" t="s">
        <v>78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88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82</v>
      </c>
      <c r="C8" s="20" t="s">
        <v>83</v>
      </c>
      <c r="E8" s="20" t="s">
        <v>84</v>
      </c>
      <c r="G8" s="20" t="s">
        <v>85</v>
      </c>
      <c r="I8" s="20" t="s">
        <v>86</v>
      </c>
      <c r="K8" s="20" t="s">
        <v>87</v>
      </c>
      <c r="M8" s="20" t="s">
        <v>78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88</v>
      </c>
      <c r="AG8" s="20" t="s">
        <v>8</v>
      </c>
      <c r="AI8" s="20" t="s">
        <v>9</v>
      </c>
      <c r="AK8" s="20" t="s">
        <v>13</v>
      </c>
    </row>
    <row r="9" spans="1:37">
      <c r="A9" s="1" t="s">
        <v>89</v>
      </c>
      <c r="C9" s="3" t="s">
        <v>90</v>
      </c>
      <c r="D9" s="3"/>
      <c r="E9" s="3" t="s">
        <v>90</v>
      </c>
      <c r="F9" s="3"/>
      <c r="G9" s="3" t="s">
        <v>91</v>
      </c>
      <c r="H9" s="3"/>
      <c r="I9" s="3" t="s">
        <v>92</v>
      </c>
      <c r="J9" s="3"/>
      <c r="K9" s="4">
        <v>0</v>
      </c>
      <c r="L9" s="3"/>
      <c r="M9" s="4">
        <v>0</v>
      </c>
      <c r="N9" s="3"/>
      <c r="O9" s="4">
        <v>89598</v>
      </c>
      <c r="P9" s="3"/>
      <c r="Q9" s="4">
        <v>67771980165</v>
      </c>
      <c r="R9" s="3"/>
      <c r="S9" s="4">
        <v>88596360998</v>
      </c>
      <c r="T9" s="3"/>
      <c r="U9" s="4">
        <v>0</v>
      </c>
      <c r="V9" s="3"/>
      <c r="W9" s="4">
        <v>0</v>
      </c>
      <c r="X9" s="3"/>
      <c r="Y9" s="4">
        <v>89598</v>
      </c>
      <c r="Z9" s="3"/>
      <c r="AA9" s="4">
        <v>89598000000</v>
      </c>
      <c r="AB9" s="4"/>
      <c r="AC9" s="4">
        <v>0</v>
      </c>
      <c r="AD9" s="3"/>
      <c r="AE9" s="4">
        <v>0</v>
      </c>
      <c r="AF9" s="3"/>
      <c r="AG9" s="4">
        <v>0</v>
      </c>
      <c r="AH9" s="3"/>
      <c r="AI9" s="4">
        <v>0</v>
      </c>
      <c r="AJ9" s="3"/>
      <c r="AK9" s="7">
        <v>0</v>
      </c>
    </row>
    <row r="10" spans="1:37">
      <c r="A10" s="1" t="s">
        <v>93</v>
      </c>
      <c r="C10" s="3" t="s">
        <v>90</v>
      </c>
      <c r="D10" s="3"/>
      <c r="E10" s="3" t="s">
        <v>90</v>
      </c>
      <c r="F10" s="3"/>
      <c r="G10" s="3" t="s">
        <v>94</v>
      </c>
      <c r="H10" s="3"/>
      <c r="I10" s="3" t="s">
        <v>95</v>
      </c>
      <c r="J10" s="3"/>
      <c r="K10" s="4">
        <v>0</v>
      </c>
      <c r="L10" s="3"/>
      <c r="M10" s="4">
        <v>0</v>
      </c>
      <c r="N10" s="3"/>
      <c r="O10" s="4">
        <v>34851</v>
      </c>
      <c r="P10" s="3"/>
      <c r="Q10" s="4">
        <v>25628458926</v>
      </c>
      <c r="R10" s="3"/>
      <c r="S10" s="4">
        <v>33568670955</v>
      </c>
      <c r="T10" s="3"/>
      <c r="U10" s="4">
        <v>0</v>
      </c>
      <c r="V10" s="3"/>
      <c r="W10" s="4">
        <v>0</v>
      </c>
      <c r="X10" s="3"/>
      <c r="Y10" s="4">
        <v>0</v>
      </c>
      <c r="Z10" s="3"/>
      <c r="AA10" s="4">
        <v>0</v>
      </c>
      <c r="AB10" s="4"/>
      <c r="AC10" s="4">
        <v>34851</v>
      </c>
      <c r="AD10" s="3"/>
      <c r="AE10" s="4">
        <v>980210</v>
      </c>
      <c r="AF10" s="3"/>
      <c r="AG10" s="4">
        <v>25628458926</v>
      </c>
      <c r="AH10" s="3"/>
      <c r="AI10" s="4">
        <v>34155106974</v>
      </c>
      <c r="AJ10" s="3"/>
      <c r="AK10" s="7">
        <v>1.6101503076295103E-3</v>
      </c>
    </row>
    <row r="11" spans="1:37">
      <c r="A11" s="1" t="s">
        <v>96</v>
      </c>
      <c r="C11" s="3" t="s">
        <v>90</v>
      </c>
      <c r="D11" s="3"/>
      <c r="E11" s="3" t="s">
        <v>90</v>
      </c>
      <c r="F11" s="3"/>
      <c r="G11" s="3" t="s">
        <v>97</v>
      </c>
      <c r="H11" s="3"/>
      <c r="I11" s="3" t="s">
        <v>98</v>
      </c>
      <c r="J11" s="3"/>
      <c r="K11" s="4">
        <v>0</v>
      </c>
      <c r="L11" s="3"/>
      <c r="M11" s="4">
        <v>0</v>
      </c>
      <c r="N11" s="3"/>
      <c r="O11" s="4">
        <v>7729</v>
      </c>
      <c r="P11" s="3"/>
      <c r="Q11" s="4">
        <v>6543250945</v>
      </c>
      <c r="R11" s="3"/>
      <c r="S11" s="4">
        <v>7326923104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4"/>
      <c r="AC11" s="4">
        <v>7729</v>
      </c>
      <c r="AD11" s="3"/>
      <c r="AE11" s="4">
        <v>962920</v>
      </c>
      <c r="AF11" s="3"/>
      <c r="AG11" s="4">
        <v>6543250945</v>
      </c>
      <c r="AH11" s="3"/>
      <c r="AI11" s="4">
        <v>7441059743</v>
      </c>
      <c r="AJ11" s="3"/>
      <c r="AK11" s="7">
        <v>3.5078867249344352E-4</v>
      </c>
    </row>
    <row r="12" spans="1:37">
      <c r="A12" s="1" t="s">
        <v>99</v>
      </c>
      <c r="C12" s="3" t="s">
        <v>90</v>
      </c>
      <c r="D12" s="3"/>
      <c r="E12" s="3" t="s">
        <v>90</v>
      </c>
      <c r="F12" s="3"/>
      <c r="G12" s="3" t="s">
        <v>100</v>
      </c>
      <c r="H12" s="3"/>
      <c r="I12" s="3" t="s">
        <v>101</v>
      </c>
      <c r="J12" s="3"/>
      <c r="K12" s="4">
        <v>0</v>
      </c>
      <c r="L12" s="3"/>
      <c r="M12" s="4">
        <v>0</v>
      </c>
      <c r="N12" s="3"/>
      <c r="O12" s="4">
        <v>20000</v>
      </c>
      <c r="P12" s="3"/>
      <c r="Q12" s="4">
        <v>17002881206</v>
      </c>
      <c r="R12" s="3"/>
      <c r="S12" s="4">
        <v>18891975208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4"/>
      <c r="AC12" s="4">
        <v>20000</v>
      </c>
      <c r="AD12" s="3"/>
      <c r="AE12" s="4">
        <v>959010</v>
      </c>
      <c r="AF12" s="3"/>
      <c r="AG12" s="4">
        <v>17002881206</v>
      </c>
      <c r="AH12" s="3"/>
      <c r="AI12" s="4">
        <v>19176723588</v>
      </c>
      <c r="AJ12" s="3"/>
      <c r="AK12" s="7">
        <v>9.0403486096674187E-4</v>
      </c>
    </row>
    <row r="13" spans="1:37">
      <c r="A13" s="1" t="s">
        <v>102</v>
      </c>
      <c r="C13" s="3" t="s">
        <v>90</v>
      </c>
      <c r="D13" s="3"/>
      <c r="E13" s="3" t="s">
        <v>90</v>
      </c>
      <c r="F13" s="3"/>
      <c r="G13" s="3" t="s">
        <v>103</v>
      </c>
      <c r="H13" s="3"/>
      <c r="I13" s="3" t="s">
        <v>104</v>
      </c>
      <c r="J13" s="3"/>
      <c r="K13" s="4">
        <v>0</v>
      </c>
      <c r="L13" s="3"/>
      <c r="M13" s="4">
        <v>0</v>
      </c>
      <c r="N13" s="3"/>
      <c r="O13" s="4">
        <v>101150</v>
      </c>
      <c r="P13" s="3"/>
      <c r="Q13" s="4">
        <v>84826333652</v>
      </c>
      <c r="R13" s="3"/>
      <c r="S13" s="4">
        <v>93786473620</v>
      </c>
      <c r="T13" s="3"/>
      <c r="U13" s="4">
        <v>0</v>
      </c>
      <c r="V13" s="3"/>
      <c r="W13" s="4">
        <v>0</v>
      </c>
      <c r="X13" s="3"/>
      <c r="Y13" s="4">
        <v>0</v>
      </c>
      <c r="Z13" s="3"/>
      <c r="AA13" s="4">
        <v>0</v>
      </c>
      <c r="AB13" s="4"/>
      <c r="AC13" s="4">
        <v>101150</v>
      </c>
      <c r="AD13" s="3"/>
      <c r="AE13" s="4">
        <v>942000</v>
      </c>
      <c r="AF13" s="3"/>
      <c r="AG13" s="4">
        <v>84826333652</v>
      </c>
      <c r="AH13" s="3"/>
      <c r="AI13" s="4">
        <v>95266029901</v>
      </c>
      <c r="AJ13" s="3"/>
      <c r="AK13" s="7">
        <v>4.49105978407577E-3</v>
      </c>
    </row>
    <row r="14" spans="1:37">
      <c r="A14" s="1" t="s">
        <v>105</v>
      </c>
      <c r="C14" s="3" t="s">
        <v>90</v>
      </c>
      <c r="D14" s="3"/>
      <c r="E14" s="3" t="s">
        <v>90</v>
      </c>
      <c r="F14" s="3"/>
      <c r="G14" s="3" t="s">
        <v>106</v>
      </c>
      <c r="H14" s="3"/>
      <c r="I14" s="3" t="s">
        <v>107</v>
      </c>
      <c r="J14" s="3"/>
      <c r="K14" s="4">
        <v>0</v>
      </c>
      <c r="L14" s="3"/>
      <c r="M14" s="4">
        <v>0</v>
      </c>
      <c r="N14" s="3"/>
      <c r="O14" s="4">
        <v>9389</v>
      </c>
      <c r="P14" s="3"/>
      <c r="Q14" s="4">
        <v>8389631528</v>
      </c>
      <c r="R14" s="3"/>
      <c r="S14" s="4">
        <v>8673394212</v>
      </c>
      <c r="T14" s="3"/>
      <c r="U14" s="4">
        <v>1700</v>
      </c>
      <c r="V14" s="3"/>
      <c r="W14" s="4">
        <v>1592877650</v>
      </c>
      <c r="X14" s="3"/>
      <c r="Y14" s="4">
        <v>0</v>
      </c>
      <c r="Z14" s="3"/>
      <c r="AA14" s="4">
        <v>0</v>
      </c>
      <c r="AB14" s="4"/>
      <c r="AC14" s="4">
        <v>11089</v>
      </c>
      <c r="AD14" s="3"/>
      <c r="AE14" s="4">
        <v>937350</v>
      </c>
      <c r="AF14" s="3"/>
      <c r="AG14" s="4">
        <v>9982509178</v>
      </c>
      <c r="AH14" s="3"/>
      <c r="AI14" s="4">
        <v>10392390187</v>
      </c>
      <c r="AJ14" s="3"/>
      <c r="AK14" s="7">
        <v>4.8992117838605814E-4</v>
      </c>
    </row>
    <row r="15" spans="1:37">
      <c r="A15" s="1" t="s">
        <v>108</v>
      </c>
      <c r="C15" s="3" t="s">
        <v>90</v>
      </c>
      <c r="D15" s="3"/>
      <c r="E15" s="3" t="s">
        <v>90</v>
      </c>
      <c r="F15" s="3"/>
      <c r="G15" s="3" t="s">
        <v>109</v>
      </c>
      <c r="H15" s="3"/>
      <c r="I15" s="3" t="s">
        <v>110</v>
      </c>
      <c r="J15" s="3"/>
      <c r="K15" s="4">
        <v>0</v>
      </c>
      <c r="L15" s="3"/>
      <c r="M15" s="4">
        <v>0</v>
      </c>
      <c r="N15" s="3"/>
      <c r="O15" s="4">
        <v>223409</v>
      </c>
      <c r="P15" s="3"/>
      <c r="Q15" s="4">
        <v>181751024465</v>
      </c>
      <c r="R15" s="3"/>
      <c r="S15" s="4">
        <v>193345546076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4"/>
      <c r="AC15" s="4">
        <v>223409</v>
      </c>
      <c r="AD15" s="3"/>
      <c r="AE15" s="4">
        <v>878870</v>
      </c>
      <c r="AF15" s="3"/>
      <c r="AG15" s="4">
        <v>181751024465</v>
      </c>
      <c r="AH15" s="3"/>
      <c r="AI15" s="4">
        <v>196311879851</v>
      </c>
      <c r="AJ15" s="3"/>
      <c r="AK15" s="7">
        <v>9.2545935802231423E-3</v>
      </c>
    </row>
    <row r="16" spans="1:37">
      <c r="A16" s="1" t="s">
        <v>111</v>
      </c>
      <c r="C16" s="3" t="s">
        <v>90</v>
      </c>
      <c r="D16" s="3"/>
      <c r="E16" s="3" t="s">
        <v>90</v>
      </c>
      <c r="F16" s="3"/>
      <c r="G16" s="3" t="s">
        <v>112</v>
      </c>
      <c r="H16" s="3"/>
      <c r="I16" s="3" t="s">
        <v>113</v>
      </c>
      <c r="J16" s="3"/>
      <c r="K16" s="4">
        <v>0</v>
      </c>
      <c r="L16" s="3"/>
      <c r="M16" s="4">
        <v>0</v>
      </c>
      <c r="N16" s="3"/>
      <c r="O16" s="4">
        <v>392486</v>
      </c>
      <c r="P16" s="3"/>
      <c r="Q16" s="4">
        <v>315231056341</v>
      </c>
      <c r="R16" s="3"/>
      <c r="S16" s="4">
        <v>335805093933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4"/>
      <c r="AC16" s="4">
        <v>392486</v>
      </c>
      <c r="AD16" s="3"/>
      <c r="AE16" s="4">
        <v>866770</v>
      </c>
      <c r="AF16" s="3"/>
      <c r="AG16" s="4">
        <v>315231056341</v>
      </c>
      <c r="AH16" s="3"/>
      <c r="AI16" s="4">
        <v>340133429859</v>
      </c>
      <c r="AJ16" s="3"/>
      <c r="AK16" s="7">
        <v>1.6034672271395628E-2</v>
      </c>
    </row>
    <row r="17" spans="1:37">
      <c r="A17" s="1" t="s">
        <v>114</v>
      </c>
      <c r="C17" s="3" t="s">
        <v>90</v>
      </c>
      <c r="D17" s="3"/>
      <c r="E17" s="3" t="s">
        <v>90</v>
      </c>
      <c r="F17" s="3"/>
      <c r="G17" s="3" t="s">
        <v>115</v>
      </c>
      <c r="H17" s="3"/>
      <c r="I17" s="3" t="s">
        <v>116</v>
      </c>
      <c r="J17" s="3"/>
      <c r="K17" s="4">
        <v>0</v>
      </c>
      <c r="L17" s="3"/>
      <c r="M17" s="4">
        <v>0</v>
      </c>
      <c r="N17" s="3"/>
      <c r="O17" s="4">
        <v>533001</v>
      </c>
      <c r="P17" s="3"/>
      <c r="Q17" s="4">
        <v>429144257674</v>
      </c>
      <c r="R17" s="3"/>
      <c r="S17" s="4">
        <v>450186973599</v>
      </c>
      <c r="T17" s="3"/>
      <c r="U17" s="4">
        <v>635</v>
      </c>
      <c r="V17" s="3"/>
      <c r="W17" s="4">
        <v>538609350</v>
      </c>
      <c r="X17" s="3"/>
      <c r="Y17" s="4">
        <v>0</v>
      </c>
      <c r="Z17" s="3"/>
      <c r="AA17" s="4">
        <v>0</v>
      </c>
      <c r="AB17" s="4"/>
      <c r="AC17" s="4">
        <v>533636</v>
      </c>
      <c r="AD17" s="3"/>
      <c r="AE17" s="4">
        <v>851660</v>
      </c>
      <c r="AF17" s="3"/>
      <c r="AG17" s="4">
        <v>429682867024</v>
      </c>
      <c r="AH17" s="3"/>
      <c r="AI17" s="4">
        <v>454394061906</v>
      </c>
      <c r="AJ17" s="3"/>
      <c r="AK17" s="7">
        <v>2.1421181292739597E-2</v>
      </c>
    </row>
    <row r="18" spans="1:37">
      <c r="A18" s="1" t="s">
        <v>117</v>
      </c>
      <c r="C18" s="3" t="s">
        <v>90</v>
      </c>
      <c r="D18" s="3"/>
      <c r="E18" s="3" t="s">
        <v>90</v>
      </c>
      <c r="F18" s="3"/>
      <c r="G18" s="3" t="s">
        <v>118</v>
      </c>
      <c r="H18" s="3"/>
      <c r="I18" s="3" t="s">
        <v>119</v>
      </c>
      <c r="J18" s="3"/>
      <c r="K18" s="4">
        <v>0</v>
      </c>
      <c r="L18" s="3"/>
      <c r="M18" s="4">
        <v>0</v>
      </c>
      <c r="N18" s="3"/>
      <c r="O18" s="4">
        <v>78106</v>
      </c>
      <c r="P18" s="3"/>
      <c r="Q18" s="4">
        <v>56469619517</v>
      </c>
      <c r="R18" s="3"/>
      <c r="S18" s="4">
        <v>63582378804</v>
      </c>
      <c r="T18" s="3"/>
      <c r="U18" s="4">
        <v>1138</v>
      </c>
      <c r="V18" s="3"/>
      <c r="W18" s="4">
        <v>933005350</v>
      </c>
      <c r="X18" s="3"/>
      <c r="Y18" s="4">
        <v>0</v>
      </c>
      <c r="Z18" s="3"/>
      <c r="AA18" s="4">
        <v>0</v>
      </c>
      <c r="AB18" s="4"/>
      <c r="AC18" s="4">
        <v>79244</v>
      </c>
      <c r="AD18" s="3"/>
      <c r="AE18" s="4">
        <v>824010</v>
      </c>
      <c r="AF18" s="3"/>
      <c r="AG18" s="4">
        <v>57402624866</v>
      </c>
      <c r="AH18" s="3"/>
      <c r="AI18" s="4">
        <v>65286013204</v>
      </c>
      <c r="AJ18" s="3"/>
      <c r="AK18" s="7">
        <v>3.0777328358053721E-3</v>
      </c>
    </row>
    <row r="19" spans="1:37">
      <c r="A19" s="1" t="s">
        <v>120</v>
      </c>
      <c r="C19" s="3" t="s">
        <v>90</v>
      </c>
      <c r="D19" s="3"/>
      <c r="E19" s="3" t="s">
        <v>90</v>
      </c>
      <c r="F19" s="3"/>
      <c r="G19" s="3" t="s">
        <v>121</v>
      </c>
      <c r="H19" s="3"/>
      <c r="I19" s="3" t="s">
        <v>122</v>
      </c>
      <c r="J19" s="3"/>
      <c r="K19" s="4">
        <v>15</v>
      </c>
      <c r="L19" s="3"/>
      <c r="M19" s="4">
        <v>15</v>
      </c>
      <c r="N19" s="3"/>
      <c r="O19" s="4">
        <v>25000</v>
      </c>
      <c r="P19" s="3"/>
      <c r="Q19" s="4">
        <v>24679472343</v>
      </c>
      <c r="R19" s="3"/>
      <c r="S19" s="4">
        <v>24651781059</v>
      </c>
      <c r="T19" s="3"/>
      <c r="U19" s="4">
        <v>0</v>
      </c>
      <c r="V19" s="3"/>
      <c r="W19" s="4">
        <v>0</v>
      </c>
      <c r="X19" s="3"/>
      <c r="Y19" s="4">
        <v>0</v>
      </c>
      <c r="Z19" s="3"/>
      <c r="AA19" s="4">
        <v>0</v>
      </c>
      <c r="AB19" s="4"/>
      <c r="AC19" s="4">
        <v>25000</v>
      </c>
      <c r="AD19" s="3"/>
      <c r="AE19" s="4">
        <v>990000</v>
      </c>
      <c r="AF19" s="3"/>
      <c r="AG19" s="4">
        <v>24679472343</v>
      </c>
      <c r="AH19" s="3"/>
      <c r="AI19" s="4">
        <v>24745514062</v>
      </c>
      <c r="AJ19" s="3"/>
      <c r="AK19" s="7">
        <v>1.1665604534545958E-3</v>
      </c>
    </row>
    <row r="20" spans="1:37">
      <c r="A20" s="1" t="s">
        <v>123</v>
      </c>
      <c r="C20" s="3" t="s">
        <v>90</v>
      </c>
      <c r="D20" s="3"/>
      <c r="E20" s="3" t="s">
        <v>90</v>
      </c>
      <c r="F20" s="3"/>
      <c r="G20" s="3" t="s">
        <v>124</v>
      </c>
      <c r="H20" s="3"/>
      <c r="I20" s="3" t="s">
        <v>125</v>
      </c>
      <c r="J20" s="3"/>
      <c r="K20" s="4">
        <v>18</v>
      </c>
      <c r="L20" s="3"/>
      <c r="M20" s="4">
        <v>18</v>
      </c>
      <c r="N20" s="3"/>
      <c r="O20" s="4">
        <v>200000</v>
      </c>
      <c r="P20" s="3"/>
      <c r="Q20" s="4">
        <v>200008000000</v>
      </c>
      <c r="R20" s="3"/>
      <c r="S20" s="4">
        <v>199963750000</v>
      </c>
      <c r="T20" s="3"/>
      <c r="U20" s="4">
        <v>0</v>
      </c>
      <c r="V20" s="3"/>
      <c r="W20" s="4">
        <v>0</v>
      </c>
      <c r="X20" s="3"/>
      <c r="Y20" s="4">
        <v>0</v>
      </c>
      <c r="Z20" s="3"/>
      <c r="AA20" s="4">
        <v>0</v>
      </c>
      <c r="AB20" s="4"/>
      <c r="AC20" s="4">
        <v>200000</v>
      </c>
      <c r="AD20" s="3"/>
      <c r="AE20" s="4">
        <v>1000000</v>
      </c>
      <c r="AF20" s="3"/>
      <c r="AG20" s="4">
        <v>200008000000</v>
      </c>
      <c r="AH20" s="3"/>
      <c r="AI20" s="4">
        <v>199963750000</v>
      </c>
      <c r="AJ20" s="3"/>
      <c r="AK20" s="7">
        <v>9.4267511392175114E-3</v>
      </c>
    </row>
    <row r="21" spans="1:37">
      <c r="A21" s="1" t="s">
        <v>126</v>
      </c>
      <c r="C21" s="3" t="s">
        <v>90</v>
      </c>
      <c r="D21" s="3"/>
      <c r="E21" s="3" t="s">
        <v>90</v>
      </c>
      <c r="F21" s="3"/>
      <c r="G21" s="3" t="s">
        <v>127</v>
      </c>
      <c r="H21" s="3"/>
      <c r="I21" s="3" t="s">
        <v>128</v>
      </c>
      <c r="J21" s="3"/>
      <c r="K21" s="4">
        <v>16</v>
      </c>
      <c r="L21" s="3"/>
      <c r="M21" s="4">
        <v>16</v>
      </c>
      <c r="N21" s="3"/>
      <c r="O21" s="4">
        <v>200000</v>
      </c>
      <c r="P21" s="3"/>
      <c r="Q21" s="4">
        <v>187082000000</v>
      </c>
      <c r="R21" s="3"/>
      <c r="S21" s="4">
        <v>189167707137</v>
      </c>
      <c r="T21" s="3"/>
      <c r="U21" s="4">
        <v>0</v>
      </c>
      <c r="V21" s="3"/>
      <c r="W21" s="4">
        <v>0</v>
      </c>
      <c r="X21" s="3"/>
      <c r="Y21" s="4">
        <v>0</v>
      </c>
      <c r="Z21" s="3"/>
      <c r="AA21" s="4">
        <v>0</v>
      </c>
      <c r="AB21" s="4"/>
      <c r="AC21" s="4">
        <v>200000</v>
      </c>
      <c r="AD21" s="3"/>
      <c r="AE21" s="4">
        <v>980000</v>
      </c>
      <c r="AF21" s="3"/>
      <c r="AG21" s="4">
        <v>187082000000</v>
      </c>
      <c r="AH21" s="3"/>
      <c r="AI21" s="4">
        <v>195964475000</v>
      </c>
      <c r="AJ21" s="3"/>
      <c r="AK21" s="7">
        <v>9.2382161164331605E-3</v>
      </c>
    </row>
    <row r="22" spans="1:37">
      <c r="A22" s="1" t="s">
        <v>129</v>
      </c>
      <c r="C22" s="3" t="s">
        <v>90</v>
      </c>
      <c r="D22" s="3"/>
      <c r="E22" s="3" t="s">
        <v>90</v>
      </c>
      <c r="F22" s="3"/>
      <c r="G22" s="3" t="s">
        <v>130</v>
      </c>
      <c r="H22" s="3"/>
      <c r="I22" s="3" t="s">
        <v>131</v>
      </c>
      <c r="J22" s="3"/>
      <c r="K22" s="4">
        <v>0</v>
      </c>
      <c r="L22" s="3"/>
      <c r="M22" s="4">
        <v>0</v>
      </c>
      <c r="N22" s="3"/>
      <c r="O22" s="4">
        <v>0</v>
      </c>
      <c r="P22" s="3"/>
      <c r="Q22" s="4">
        <v>0</v>
      </c>
      <c r="R22" s="3"/>
      <c r="S22" s="4">
        <v>0</v>
      </c>
      <c r="T22" s="3"/>
      <c r="U22" s="4">
        <v>402535</v>
      </c>
      <c r="V22" s="3"/>
      <c r="W22" s="4">
        <v>295274383988</v>
      </c>
      <c r="X22" s="3"/>
      <c r="Y22" s="4">
        <v>0</v>
      </c>
      <c r="Z22" s="3"/>
      <c r="AA22" s="4">
        <v>0</v>
      </c>
      <c r="AB22" s="4"/>
      <c r="AC22" s="4">
        <v>402535</v>
      </c>
      <c r="AD22" s="3"/>
      <c r="AE22" s="4">
        <v>736970</v>
      </c>
      <c r="AF22" s="3"/>
      <c r="AG22" s="4">
        <v>295274383988</v>
      </c>
      <c r="AH22" s="3"/>
      <c r="AI22" s="4">
        <v>296602450010</v>
      </c>
      <c r="AJ22" s="3"/>
      <c r="AK22" s="7">
        <v>1.3982521749699495E-2</v>
      </c>
    </row>
    <row r="23" spans="1:37">
      <c r="A23" s="1" t="s">
        <v>132</v>
      </c>
      <c r="C23" s="3" t="s">
        <v>90</v>
      </c>
      <c r="D23" s="3"/>
      <c r="E23" s="3" t="s">
        <v>90</v>
      </c>
      <c r="F23" s="3"/>
      <c r="G23" s="3" t="s">
        <v>133</v>
      </c>
      <c r="H23" s="3"/>
      <c r="I23" s="3" t="s">
        <v>134</v>
      </c>
      <c r="J23" s="3"/>
      <c r="K23" s="4">
        <v>0</v>
      </c>
      <c r="L23" s="3"/>
      <c r="M23" s="4">
        <v>0</v>
      </c>
      <c r="N23" s="3"/>
      <c r="O23" s="4">
        <v>0</v>
      </c>
      <c r="P23" s="3"/>
      <c r="Q23" s="4">
        <v>0</v>
      </c>
      <c r="R23" s="3"/>
      <c r="S23" s="4">
        <v>0</v>
      </c>
      <c r="T23" s="3"/>
      <c r="U23" s="4">
        <v>56440</v>
      </c>
      <c r="V23" s="3"/>
      <c r="W23" s="4">
        <v>42209825122</v>
      </c>
      <c r="X23" s="3"/>
      <c r="Y23" s="4">
        <v>0</v>
      </c>
      <c r="Z23" s="3"/>
      <c r="AA23" s="4">
        <v>0</v>
      </c>
      <c r="AB23" s="4"/>
      <c r="AC23" s="4">
        <v>56440</v>
      </c>
      <c r="AD23" s="3"/>
      <c r="AE23" s="4">
        <v>748100</v>
      </c>
      <c r="AF23" s="3"/>
      <c r="AG23" s="4">
        <v>42209825120</v>
      </c>
      <c r="AH23" s="3"/>
      <c r="AI23" s="4">
        <v>42215111124</v>
      </c>
      <c r="AJ23" s="3"/>
      <c r="AK23" s="7">
        <v>1.9901174431883823E-3</v>
      </c>
    </row>
    <row r="24" spans="1:37">
      <c r="A24" s="1" t="s">
        <v>135</v>
      </c>
      <c r="C24" s="3" t="s">
        <v>90</v>
      </c>
      <c r="D24" s="3"/>
      <c r="E24" s="3" t="s">
        <v>90</v>
      </c>
      <c r="F24" s="3"/>
      <c r="G24" s="3" t="s">
        <v>136</v>
      </c>
      <c r="H24" s="3"/>
      <c r="I24" s="3" t="s">
        <v>131</v>
      </c>
      <c r="J24" s="3"/>
      <c r="K24" s="4">
        <v>0</v>
      </c>
      <c r="L24" s="3"/>
      <c r="M24" s="4">
        <v>0</v>
      </c>
      <c r="N24" s="3"/>
      <c r="O24" s="4">
        <v>0</v>
      </c>
      <c r="P24" s="3"/>
      <c r="Q24" s="4">
        <v>0</v>
      </c>
      <c r="R24" s="3"/>
      <c r="S24" s="4">
        <v>0</v>
      </c>
      <c r="T24" s="3"/>
      <c r="U24" s="4">
        <v>100</v>
      </c>
      <c r="V24" s="3"/>
      <c r="W24" s="4">
        <v>73300282</v>
      </c>
      <c r="X24" s="3"/>
      <c r="Y24" s="4">
        <v>0</v>
      </c>
      <c r="Z24" s="3"/>
      <c r="AA24" s="4">
        <v>0</v>
      </c>
      <c r="AB24" s="4"/>
      <c r="AC24" s="4">
        <v>100</v>
      </c>
      <c r="AD24" s="3"/>
      <c r="AE24" s="4">
        <v>737930</v>
      </c>
      <c r="AF24" s="3"/>
      <c r="AG24" s="4">
        <v>73300282</v>
      </c>
      <c r="AH24" s="3"/>
      <c r="AI24" s="4">
        <v>73779625</v>
      </c>
      <c r="AJ24" s="3"/>
      <c r="AK24" s="7">
        <v>3.4781412331974711E-6</v>
      </c>
    </row>
    <row r="25" spans="1:37">
      <c r="A25" s="1" t="s">
        <v>137</v>
      </c>
      <c r="C25" s="3" t="s">
        <v>90</v>
      </c>
      <c r="D25" s="3"/>
      <c r="E25" s="3" t="s">
        <v>90</v>
      </c>
      <c r="F25" s="3"/>
      <c r="G25" s="3" t="s">
        <v>138</v>
      </c>
      <c r="H25" s="3"/>
      <c r="I25" s="3" t="s">
        <v>139</v>
      </c>
      <c r="J25" s="3"/>
      <c r="K25" s="4">
        <v>0</v>
      </c>
      <c r="L25" s="3"/>
      <c r="M25" s="4">
        <v>0</v>
      </c>
      <c r="N25" s="3"/>
      <c r="O25" s="4">
        <v>0</v>
      </c>
      <c r="P25" s="3"/>
      <c r="Q25" s="4">
        <v>0</v>
      </c>
      <c r="R25" s="3"/>
      <c r="S25" s="4">
        <v>0</v>
      </c>
      <c r="T25" s="3"/>
      <c r="U25" s="4">
        <v>136625</v>
      </c>
      <c r="V25" s="3"/>
      <c r="W25" s="4">
        <v>105355966053</v>
      </c>
      <c r="X25" s="3"/>
      <c r="Y25" s="4">
        <v>0</v>
      </c>
      <c r="Z25" s="3"/>
      <c r="AA25" s="4">
        <v>0</v>
      </c>
      <c r="AB25" s="4"/>
      <c r="AC25" s="4">
        <v>136625</v>
      </c>
      <c r="AD25" s="3"/>
      <c r="AE25" s="4">
        <v>775980</v>
      </c>
      <c r="AF25" s="3"/>
      <c r="AG25" s="4">
        <v>105355966053</v>
      </c>
      <c r="AH25" s="3"/>
      <c r="AI25" s="4">
        <v>105999051689</v>
      </c>
      <c r="AJ25" s="3"/>
      <c r="AK25" s="7">
        <v>4.9970391196667227E-3</v>
      </c>
    </row>
    <row r="26" spans="1:37">
      <c r="A26" s="1" t="s">
        <v>140</v>
      </c>
      <c r="C26" s="3" t="s">
        <v>90</v>
      </c>
      <c r="D26" s="3"/>
      <c r="E26" s="3" t="s">
        <v>90</v>
      </c>
      <c r="F26" s="3"/>
      <c r="G26" s="3" t="s">
        <v>141</v>
      </c>
      <c r="H26" s="3"/>
      <c r="I26" s="3" t="s">
        <v>142</v>
      </c>
      <c r="J26" s="3"/>
      <c r="K26" s="4">
        <v>0</v>
      </c>
      <c r="L26" s="3"/>
      <c r="M26" s="4">
        <v>0</v>
      </c>
      <c r="N26" s="3"/>
      <c r="O26" s="4">
        <v>0</v>
      </c>
      <c r="P26" s="3"/>
      <c r="Q26" s="4">
        <v>0</v>
      </c>
      <c r="R26" s="3"/>
      <c r="S26" s="4">
        <v>0</v>
      </c>
      <c r="T26" s="3"/>
      <c r="U26" s="4">
        <v>25400</v>
      </c>
      <c r="V26" s="3"/>
      <c r="W26" s="4">
        <v>18176158826</v>
      </c>
      <c r="X26" s="3"/>
      <c r="Y26" s="4">
        <v>0</v>
      </c>
      <c r="Z26" s="3"/>
      <c r="AA26" s="4">
        <v>0</v>
      </c>
      <c r="AB26" s="4"/>
      <c r="AC26" s="4">
        <v>25400</v>
      </c>
      <c r="AD26" s="3"/>
      <c r="AE26" s="4">
        <v>717630</v>
      </c>
      <c r="AF26" s="3"/>
      <c r="AG26" s="4">
        <v>18176158826</v>
      </c>
      <c r="AH26" s="3"/>
      <c r="AI26" s="4">
        <v>18224498218</v>
      </c>
      <c r="AJ26" s="3"/>
      <c r="AK26" s="7">
        <v>8.5914476667995579E-4</v>
      </c>
    </row>
    <row r="27" spans="1:37">
      <c r="A27" s="1" t="s">
        <v>143</v>
      </c>
      <c r="C27" s="3" t="s">
        <v>90</v>
      </c>
      <c r="D27" s="3"/>
      <c r="E27" s="3" t="s">
        <v>90</v>
      </c>
      <c r="F27" s="3"/>
      <c r="G27" s="3" t="s">
        <v>144</v>
      </c>
      <c r="H27" s="3"/>
      <c r="I27" s="3" t="s">
        <v>145</v>
      </c>
      <c r="J27" s="3"/>
      <c r="K27" s="4">
        <v>0</v>
      </c>
      <c r="L27" s="3"/>
      <c r="M27" s="4">
        <v>0</v>
      </c>
      <c r="N27" s="3"/>
      <c r="O27" s="4">
        <v>0</v>
      </c>
      <c r="P27" s="3"/>
      <c r="Q27" s="4">
        <v>0</v>
      </c>
      <c r="R27" s="3"/>
      <c r="S27" s="4">
        <v>0</v>
      </c>
      <c r="T27" s="3"/>
      <c r="U27" s="4">
        <v>36370</v>
      </c>
      <c r="V27" s="3"/>
      <c r="W27" s="4">
        <v>29230363038</v>
      </c>
      <c r="X27" s="3"/>
      <c r="Y27" s="4">
        <v>0</v>
      </c>
      <c r="Z27" s="3"/>
      <c r="AA27" s="4">
        <v>0</v>
      </c>
      <c r="AB27" s="4"/>
      <c r="AC27" s="4">
        <v>36370</v>
      </c>
      <c r="AD27" s="3"/>
      <c r="AE27" s="4">
        <v>809730</v>
      </c>
      <c r="AF27" s="3"/>
      <c r="AG27" s="4">
        <v>29230363038</v>
      </c>
      <c r="AH27" s="3"/>
      <c r="AI27" s="4">
        <v>29444542309</v>
      </c>
      <c r="AJ27" s="3"/>
      <c r="AK27" s="7">
        <v>1.3880834539015394E-3</v>
      </c>
    </row>
    <row r="28" spans="1:37" ht="24.75" thickBot="1">
      <c r="Q28" s="6">
        <f>SUM(Q9:Q27)</f>
        <v>1604527966762</v>
      </c>
      <c r="S28" s="6">
        <f>SUM(S9:S27)</f>
        <v>1707547028705</v>
      </c>
      <c r="W28" s="6">
        <f>SUM(W9:W27)</f>
        <v>493384489659</v>
      </c>
      <c r="AA28" s="6">
        <f>SUM(AA9:AA27)</f>
        <v>89598000000</v>
      </c>
      <c r="AG28" s="6">
        <f>SUM(AG9:AG27)</f>
        <v>2030140476253</v>
      </c>
      <c r="AI28" s="6">
        <f>SUM(AI9:AI27)</f>
        <v>2135789867250</v>
      </c>
      <c r="AK28" s="8">
        <f>SUM(AK9:AK27)</f>
        <v>0.10068604716718983</v>
      </c>
    </row>
    <row r="29" spans="1:37" ht="24.75" thickTop="1">
      <c r="AG29" s="2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topLeftCell="A4" zoomScaleNormal="100" workbookViewId="0">
      <selection activeCell="I10" sqref="I10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85546875" style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19" t="s">
        <v>147</v>
      </c>
      <c r="C6" s="20" t="s">
        <v>148</v>
      </c>
      <c r="D6" s="20" t="s">
        <v>148</v>
      </c>
      <c r="E6" s="20" t="s">
        <v>148</v>
      </c>
      <c r="F6" s="20" t="s">
        <v>148</v>
      </c>
      <c r="G6" s="20" t="s">
        <v>148</v>
      </c>
      <c r="H6" s="20" t="s">
        <v>148</v>
      </c>
      <c r="I6" s="20" t="s">
        <v>148</v>
      </c>
      <c r="K6" s="20" t="s">
        <v>238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147</v>
      </c>
      <c r="C7" s="20" t="s">
        <v>149</v>
      </c>
      <c r="E7" s="20" t="s">
        <v>150</v>
      </c>
      <c r="G7" s="20" t="s">
        <v>151</v>
      </c>
      <c r="I7" s="20" t="s">
        <v>87</v>
      </c>
      <c r="K7" s="20" t="s">
        <v>152</v>
      </c>
      <c r="M7" s="20" t="s">
        <v>153</v>
      </c>
      <c r="O7" s="20" t="s">
        <v>154</v>
      </c>
      <c r="Q7" s="20" t="s">
        <v>152</v>
      </c>
      <c r="S7" s="20" t="s">
        <v>146</v>
      </c>
    </row>
    <row r="8" spans="1:19">
      <c r="A8" s="1" t="s">
        <v>155</v>
      </c>
      <c r="C8" s="3" t="s">
        <v>156</v>
      </c>
      <c r="D8" s="3"/>
      <c r="E8" s="3" t="s">
        <v>157</v>
      </c>
      <c r="F8" s="3"/>
      <c r="G8" s="3" t="s">
        <v>158</v>
      </c>
      <c r="H8" s="3"/>
      <c r="I8" s="4">
        <v>8</v>
      </c>
      <c r="J8" s="3"/>
      <c r="K8" s="4">
        <v>458009265830</v>
      </c>
      <c r="L8" s="3"/>
      <c r="M8" s="4">
        <v>555517823906</v>
      </c>
      <c r="N8" s="3"/>
      <c r="O8" s="4">
        <v>677003571851</v>
      </c>
      <c r="P8" s="3"/>
      <c r="Q8" s="4">
        <v>336523517885</v>
      </c>
      <c r="R8" s="3"/>
      <c r="S8" s="7">
        <v>1.5864492717284549E-2</v>
      </c>
    </row>
    <row r="9" spans="1:19">
      <c r="A9" s="1" t="s">
        <v>159</v>
      </c>
      <c r="C9" s="3" t="s">
        <v>160</v>
      </c>
      <c r="D9" s="3"/>
      <c r="E9" s="3" t="s">
        <v>157</v>
      </c>
      <c r="F9" s="3"/>
      <c r="G9" s="3" t="s">
        <v>161</v>
      </c>
      <c r="H9" s="3"/>
      <c r="I9" s="4">
        <v>8</v>
      </c>
      <c r="J9" s="3"/>
      <c r="K9" s="4">
        <v>137995806123</v>
      </c>
      <c r="L9" s="3"/>
      <c r="M9" s="4">
        <v>744714357628</v>
      </c>
      <c r="N9" s="3"/>
      <c r="O9" s="4">
        <v>595437313558</v>
      </c>
      <c r="P9" s="3"/>
      <c r="Q9" s="4">
        <v>287272850193</v>
      </c>
      <c r="R9" s="3"/>
      <c r="S9" s="7">
        <v>1.3542702954026039E-2</v>
      </c>
    </row>
    <row r="10" spans="1:19" ht="24.75" thickBot="1">
      <c r="K10" s="11">
        <f>SUM(K8:K9)</f>
        <v>596005071953</v>
      </c>
      <c r="M10" s="11">
        <f>SUM(M8:M9)</f>
        <v>1300232181534</v>
      </c>
      <c r="O10" s="11">
        <f>SUM(O8:O9)</f>
        <v>1272440885409</v>
      </c>
      <c r="Q10" s="11">
        <f>SUM(Q8:Q9)</f>
        <v>623796368078</v>
      </c>
      <c r="S10" s="12">
        <f>SUM(S8:S9)</f>
        <v>2.9407195671310588E-2</v>
      </c>
    </row>
    <row r="11" spans="1:19" ht="24.75" thickTop="1"/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zoomScaleNormal="100" workbookViewId="0">
      <selection activeCell="J5" sqref="J5:J19"/>
    </sheetView>
  </sheetViews>
  <sheetFormatPr defaultRowHeight="24"/>
  <cols>
    <col min="1" max="1" width="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0" ht="24.75">
      <c r="A2" s="21" t="s">
        <v>0</v>
      </c>
      <c r="B2" s="21"/>
      <c r="C2" s="21"/>
      <c r="D2" s="21"/>
      <c r="E2" s="21"/>
      <c r="F2" s="21"/>
      <c r="G2" s="21"/>
    </row>
    <row r="3" spans="1:10" ht="24.75">
      <c r="A3" s="21" t="s">
        <v>162</v>
      </c>
      <c r="B3" s="21"/>
      <c r="C3" s="21"/>
      <c r="D3" s="21"/>
      <c r="E3" s="21"/>
      <c r="F3" s="21"/>
      <c r="G3" s="21"/>
    </row>
    <row r="4" spans="1:10" ht="24.75">
      <c r="A4" s="21" t="s">
        <v>2</v>
      </c>
      <c r="B4" s="21"/>
      <c r="C4" s="21"/>
      <c r="D4" s="21"/>
      <c r="E4" s="21"/>
      <c r="F4" s="21"/>
      <c r="G4" s="21"/>
    </row>
    <row r="6" spans="1:10" ht="24.75">
      <c r="A6" s="20" t="s">
        <v>166</v>
      </c>
      <c r="C6" s="20" t="s">
        <v>152</v>
      </c>
      <c r="E6" s="20" t="s">
        <v>226</v>
      </c>
      <c r="G6" s="20" t="s">
        <v>13</v>
      </c>
    </row>
    <row r="7" spans="1:10">
      <c r="A7" s="1" t="s">
        <v>235</v>
      </c>
      <c r="C7" s="4">
        <f>'سرمایه‌گذاری در سهام'!I82</f>
        <v>1447577761920</v>
      </c>
      <c r="E7" s="7">
        <f>C7/$C$11</f>
        <v>0.97752649481480813</v>
      </c>
      <c r="F7" s="3"/>
      <c r="G7" s="7">
        <v>6.8242145470292961E-2</v>
      </c>
      <c r="J7" s="2"/>
    </row>
    <row r="8" spans="1:10">
      <c r="A8" s="1" t="s">
        <v>236</v>
      </c>
      <c r="C8" s="4">
        <f>'سرمایه‌گذاری در اوراق بهادار'!I36</f>
        <v>30882481293</v>
      </c>
      <c r="E8" s="7">
        <f t="shared" ref="E8:E10" si="0">C8/$C$11</f>
        <v>2.085445389095341E-2</v>
      </c>
      <c r="F8" s="3"/>
      <c r="G8" s="7">
        <v>1.4558712052092004E-3</v>
      </c>
      <c r="J8" s="2"/>
    </row>
    <row r="9" spans="1:10">
      <c r="A9" s="1" t="s">
        <v>237</v>
      </c>
      <c r="C9" s="4">
        <f>'درآمد سپرده بانکی'!E10</f>
        <v>2404814128</v>
      </c>
      <c r="E9" s="7">
        <f t="shared" si="0"/>
        <v>1.6239331572122369E-3</v>
      </c>
      <c r="F9" s="3"/>
      <c r="G9" s="7">
        <v>1.1336846963877386E-4</v>
      </c>
      <c r="J9" s="2"/>
    </row>
    <row r="10" spans="1:10">
      <c r="A10" s="1" t="s">
        <v>233</v>
      </c>
      <c r="C10" s="9">
        <f>'سایر درآمدها'!C11</f>
        <v>-7229345</v>
      </c>
      <c r="E10" s="7">
        <f t="shared" si="0"/>
        <v>-4.8818629738300085E-6</v>
      </c>
      <c r="F10" s="3"/>
      <c r="G10" s="7">
        <v>-6.8161590502825062E-7</v>
      </c>
      <c r="J10" s="2"/>
    </row>
    <row r="11" spans="1:10" ht="24.75" thickBot="1">
      <c r="C11" s="6">
        <f>SUM(C7:C10)</f>
        <v>1480857827996</v>
      </c>
      <c r="E11" s="12">
        <f>SUM(E7:E10)</f>
        <v>1</v>
      </c>
      <c r="G11" s="12">
        <f>SUM(G7:G10)</f>
        <v>6.9810703529235907E-2</v>
      </c>
      <c r="J11" s="2"/>
    </row>
    <row r="12" spans="1:10" ht="24.75" thickTop="1">
      <c r="J12" s="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zoomScaleNormal="100" workbookViewId="0">
      <selection activeCell="E23" sqref="E23"/>
    </sheetView>
  </sheetViews>
  <sheetFormatPr defaultRowHeight="24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0" t="s">
        <v>163</v>
      </c>
      <c r="B6" s="20" t="s">
        <v>163</v>
      </c>
      <c r="C6" s="20" t="s">
        <v>163</v>
      </c>
      <c r="D6" s="20" t="s">
        <v>163</v>
      </c>
      <c r="E6" s="20" t="s">
        <v>163</v>
      </c>
      <c r="F6" s="20" t="s">
        <v>163</v>
      </c>
      <c r="G6" s="20" t="s">
        <v>163</v>
      </c>
      <c r="I6" s="20" t="s">
        <v>164</v>
      </c>
      <c r="J6" s="20" t="s">
        <v>164</v>
      </c>
      <c r="K6" s="20" t="s">
        <v>164</v>
      </c>
      <c r="L6" s="20" t="s">
        <v>164</v>
      </c>
      <c r="M6" s="20" t="s">
        <v>164</v>
      </c>
      <c r="O6" s="20" t="s">
        <v>165</v>
      </c>
      <c r="P6" s="20" t="s">
        <v>165</v>
      </c>
      <c r="Q6" s="20" t="s">
        <v>165</v>
      </c>
      <c r="R6" s="20" t="s">
        <v>165</v>
      </c>
      <c r="S6" s="20" t="s">
        <v>165</v>
      </c>
    </row>
    <row r="7" spans="1:19" ht="24.75">
      <c r="A7" s="20" t="s">
        <v>166</v>
      </c>
      <c r="C7" s="20" t="s">
        <v>167</v>
      </c>
      <c r="E7" s="20" t="s">
        <v>86</v>
      </c>
      <c r="G7" s="20" t="s">
        <v>87</v>
      </c>
      <c r="I7" s="20" t="s">
        <v>168</v>
      </c>
      <c r="K7" s="20" t="s">
        <v>169</v>
      </c>
      <c r="M7" s="20" t="s">
        <v>170</v>
      </c>
      <c r="O7" s="20" t="s">
        <v>168</v>
      </c>
      <c r="Q7" s="20" t="s">
        <v>169</v>
      </c>
      <c r="S7" s="20" t="s">
        <v>170</v>
      </c>
    </row>
    <row r="8" spans="1:19">
      <c r="A8" s="1" t="s">
        <v>126</v>
      </c>
      <c r="C8" s="3" t="s">
        <v>239</v>
      </c>
      <c r="D8" s="3"/>
      <c r="E8" s="3" t="s">
        <v>128</v>
      </c>
      <c r="F8" s="3"/>
      <c r="G8" s="4">
        <v>16</v>
      </c>
      <c r="H8" s="3"/>
      <c r="I8" s="4">
        <v>2889332122</v>
      </c>
      <c r="J8" s="3"/>
      <c r="K8" s="4">
        <v>0</v>
      </c>
      <c r="L8" s="3"/>
      <c r="M8" s="4">
        <v>2889332122</v>
      </c>
      <c r="N8" s="3"/>
      <c r="O8" s="4">
        <v>21395525297</v>
      </c>
      <c r="P8" s="3"/>
      <c r="Q8" s="4">
        <v>0</v>
      </c>
      <c r="R8" s="3"/>
      <c r="S8" s="4">
        <v>21395525297</v>
      </c>
    </row>
    <row r="9" spans="1:19">
      <c r="A9" s="1" t="s">
        <v>123</v>
      </c>
      <c r="C9" s="3" t="s">
        <v>239</v>
      </c>
      <c r="D9" s="3"/>
      <c r="E9" s="3" t="s">
        <v>125</v>
      </c>
      <c r="F9" s="3"/>
      <c r="G9" s="4">
        <v>18</v>
      </c>
      <c r="H9" s="3"/>
      <c r="I9" s="4">
        <v>3207353425</v>
      </c>
      <c r="J9" s="3"/>
      <c r="K9" s="4">
        <v>0</v>
      </c>
      <c r="L9" s="3"/>
      <c r="M9" s="4">
        <v>3207353425</v>
      </c>
      <c r="N9" s="3"/>
      <c r="O9" s="4">
        <v>23669013699</v>
      </c>
      <c r="P9" s="3"/>
      <c r="Q9" s="4">
        <v>0</v>
      </c>
      <c r="R9" s="3"/>
      <c r="S9" s="4">
        <v>23669013699</v>
      </c>
    </row>
    <row r="10" spans="1:19">
      <c r="A10" s="1" t="s">
        <v>172</v>
      </c>
      <c r="C10" s="3" t="s">
        <v>239</v>
      </c>
      <c r="D10" s="3"/>
      <c r="E10" s="3" t="s">
        <v>173</v>
      </c>
      <c r="F10" s="3"/>
      <c r="G10" s="4">
        <v>15</v>
      </c>
      <c r="H10" s="3"/>
      <c r="I10" s="4">
        <v>0</v>
      </c>
      <c r="J10" s="3"/>
      <c r="K10" s="4">
        <v>0</v>
      </c>
      <c r="L10" s="3"/>
      <c r="M10" s="4">
        <v>0</v>
      </c>
      <c r="N10" s="3"/>
      <c r="O10" s="4">
        <v>5964657534</v>
      </c>
      <c r="P10" s="3"/>
      <c r="Q10" s="4">
        <v>0</v>
      </c>
      <c r="R10" s="3"/>
      <c r="S10" s="4">
        <v>5964657534</v>
      </c>
    </row>
    <row r="11" spans="1:19">
      <c r="A11" s="1" t="s">
        <v>120</v>
      </c>
      <c r="C11" s="3" t="s">
        <v>239</v>
      </c>
      <c r="D11" s="3"/>
      <c r="E11" s="3" t="s">
        <v>122</v>
      </c>
      <c r="F11" s="3"/>
      <c r="G11" s="4">
        <v>15</v>
      </c>
      <c r="H11" s="3"/>
      <c r="I11" s="4">
        <v>329446852</v>
      </c>
      <c r="J11" s="3"/>
      <c r="K11" s="4">
        <v>0</v>
      </c>
      <c r="L11" s="3"/>
      <c r="M11" s="4">
        <v>329446852</v>
      </c>
      <c r="N11" s="3"/>
      <c r="O11" s="4">
        <v>762741713</v>
      </c>
      <c r="P11" s="3"/>
      <c r="Q11" s="4">
        <v>0</v>
      </c>
      <c r="R11" s="3"/>
      <c r="S11" s="4">
        <v>762741713</v>
      </c>
    </row>
    <row r="12" spans="1:19">
      <c r="A12" s="1" t="s">
        <v>155</v>
      </c>
      <c r="C12" s="4">
        <v>1</v>
      </c>
      <c r="D12" s="3"/>
      <c r="E12" s="3" t="s">
        <v>171</v>
      </c>
      <c r="F12" s="3"/>
      <c r="G12" s="4">
        <v>0</v>
      </c>
      <c r="H12" s="3"/>
      <c r="I12" s="4">
        <v>1524366393</v>
      </c>
      <c r="J12" s="3"/>
      <c r="K12" s="4">
        <v>0</v>
      </c>
      <c r="L12" s="3"/>
      <c r="M12" s="4">
        <v>1524366393</v>
      </c>
      <c r="N12" s="3"/>
      <c r="O12" s="4">
        <v>15654001921</v>
      </c>
      <c r="P12" s="3"/>
      <c r="Q12" s="4">
        <v>0</v>
      </c>
      <c r="R12" s="3"/>
      <c r="S12" s="4">
        <v>15654001921</v>
      </c>
    </row>
    <row r="13" spans="1:19">
      <c r="A13" s="1" t="s">
        <v>159</v>
      </c>
      <c r="C13" s="4">
        <v>17</v>
      </c>
      <c r="D13" s="3"/>
      <c r="E13" s="3" t="s">
        <v>171</v>
      </c>
      <c r="F13" s="3"/>
      <c r="G13" s="4">
        <v>0</v>
      </c>
      <c r="H13" s="3"/>
      <c r="I13" s="4">
        <v>880447735</v>
      </c>
      <c r="J13" s="3"/>
      <c r="K13" s="4">
        <v>0</v>
      </c>
      <c r="L13" s="3"/>
      <c r="M13" s="4">
        <v>880447735</v>
      </c>
      <c r="N13" s="3"/>
      <c r="O13" s="4">
        <v>6807553560</v>
      </c>
      <c r="P13" s="3"/>
      <c r="Q13" s="4">
        <v>0</v>
      </c>
      <c r="R13" s="3"/>
      <c r="S13" s="4">
        <v>6807553560</v>
      </c>
    </row>
    <row r="14" spans="1:19" ht="24.75" thickBot="1">
      <c r="C14" s="3"/>
      <c r="D14" s="3"/>
      <c r="E14" s="3"/>
      <c r="F14" s="3"/>
      <c r="G14" s="3"/>
      <c r="H14" s="3"/>
      <c r="I14" s="6">
        <f>SUM(I8:I13)</f>
        <v>8830946527</v>
      </c>
      <c r="J14" s="3"/>
      <c r="K14" s="6">
        <f>SUM(K8:K13)</f>
        <v>0</v>
      </c>
      <c r="L14" s="3"/>
      <c r="M14" s="6">
        <f>SUM(M8:M13)</f>
        <v>8830946527</v>
      </c>
      <c r="N14" s="3"/>
      <c r="O14" s="6">
        <f>SUM(O8:O13)</f>
        <v>74253493724</v>
      </c>
      <c r="P14" s="3"/>
      <c r="Q14" s="6">
        <f>SUM(Q8:Q13)</f>
        <v>0</v>
      </c>
      <c r="R14" s="3"/>
      <c r="S14" s="6">
        <f>SUM(S8:S13)</f>
        <v>74253493724</v>
      </c>
    </row>
    <row r="15" spans="1:19" ht="24.75" thickTop="1"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  <c r="N15" s="4"/>
      <c r="O15" s="4"/>
      <c r="P15" s="4"/>
      <c r="Q15" s="4"/>
      <c r="R15" s="4"/>
      <c r="S15" s="4"/>
    </row>
    <row r="16" spans="1:19"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3"/>
      <c r="O16" s="3"/>
      <c r="P16" s="3"/>
      <c r="Q16" s="3"/>
      <c r="R16" s="3"/>
      <c r="S16" s="4"/>
    </row>
    <row r="18" spans="13:19">
      <c r="M18" s="2"/>
      <c r="N18" s="2"/>
      <c r="O18" s="2"/>
      <c r="P18" s="2"/>
      <c r="Q18" s="2"/>
      <c r="R18" s="2"/>
      <c r="S18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7"/>
  <sheetViews>
    <sheetView rightToLeft="1" zoomScaleNormal="100" workbookViewId="0">
      <selection activeCell="M8" sqref="M8"/>
    </sheetView>
  </sheetViews>
  <sheetFormatPr defaultRowHeight="24"/>
  <cols>
    <col min="1" max="1" width="40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19" t="s">
        <v>3</v>
      </c>
      <c r="C6" s="20" t="s">
        <v>174</v>
      </c>
      <c r="D6" s="20" t="s">
        <v>174</v>
      </c>
      <c r="E6" s="20" t="s">
        <v>174</v>
      </c>
      <c r="F6" s="20" t="s">
        <v>174</v>
      </c>
      <c r="G6" s="20" t="s">
        <v>174</v>
      </c>
      <c r="I6" s="20" t="s">
        <v>164</v>
      </c>
      <c r="J6" s="20" t="s">
        <v>164</v>
      </c>
      <c r="K6" s="20" t="s">
        <v>164</v>
      </c>
      <c r="L6" s="20" t="s">
        <v>164</v>
      </c>
      <c r="M6" s="20" t="s">
        <v>164</v>
      </c>
      <c r="O6" s="20" t="s">
        <v>165</v>
      </c>
      <c r="P6" s="20" t="s">
        <v>165</v>
      </c>
      <c r="Q6" s="20" t="s">
        <v>165</v>
      </c>
      <c r="R6" s="20" t="s">
        <v>165</v>
      </c>
      <c r="S6" s="20" t="s">
        <v>165</v>
      </c>
    </row>
    <row r="7" spans="1:19" ht="24.75">
      <c r="A7" s="20" t="s">
        <v>3</v>
      </c>
      <c r="C7" s="20" t="s">
        <v>175</v>
      </c>
      <c r="E7" s="20" t="s">
        <v>176</v>
      </c>
      <c r="G7" s="20" t="s">
        <v>177</v>
      </c>
      <c r="I7" s="20" t="s">
        <v>178</v>
      </c>
      <c r="K7" s="20" t="s">
        <v>169</v>
      </c>
      <c r="M7" s="20" t="s">
        <v>179</v>
      </c>
      <c r="O7" s="20" t="s">
        <v>178</v>
      </c>
      <c r="Q7" s="20" t="s">
        <v>169</v>
      </c>
      <c r="S7" s="20" t="s">
        <v>179</v>
      </c>
    </row>
    <row r="8" spans="1:19">
      <c r="A8" s="1" t="s">
        <v>40</v>
      </c>
      <c r="C8" s="1" t="s">
        <v>180</v>
      </c>
      <c r="E8" s="4">
        <v>124663271</v>
      </c>
      <c r="F8" s="3"/>
      <c r="G8" s="4">
        <v>1100</v>
      </c>
      <c r="H8" s="3"/>
      <c r="I8" s="4">
        <v>0</v>
      </c>
      <c r="J8" s="3"/>
      <c r="K8" s="4">
        <v>0</v>
      </c>
      <c r="L8" s="3"/>
      <c r="M8" s="4">
        <v>0</v>
      </c>
      <c r="N8" s="3"/>
      <c r="O8" s="4">
        <v>137129598100</v>
      </c>
      <c r="P8" s="3"/>
      <c r="Q8" s="4">
        <v>12310886612</v>
      </c>
      <c r="R8" s="3"/>
      <c r="S8" s="4">
        <v>124818711488</v>
      </c>
    </row>
    <row r="9" spans="1:19">
      <c r="A9" s="1" t="s">
        <v>60</v>
      </c>
      <c r="C9" s="1" t="s">
        <v>181</v>
      </c>
      <c r="E9" s="4">
        <v>10000000</v>
      </c>
      <c r="F9" s="3"/>
      <c r="G9" s="4">
        <v>150</v>
      </c>
      <c r="H9" s="3"/>
      <c r="I9" s="4">
        <v>0</v>
      </c>
      <c r="J9" s="3"/>
      <c r="K9" s="4">
        <v>0</v>
      </c>
      <c r="L9" s="3"/>
      <c r="M9" s="4">
        <v>0</v>
      </c>
      <c r="N9" s="3"/>
      <c r="O9" s="4">
        <v>1500000000</v>
      </c>
      <c r="P9" s="3"/>
      <c r="Q9" s="4">
        <v>0</v>
      </c>
      <c r="R9" s="3"/>
      <c r="S9" s="4">
        <v>1500000000</v>
      </c>
    </row>
    <row r="10" spans="1:19">
      <c r="A10" s="1" t="s">
        <v>43</v>
      </c>
      <c r="C10" s="1" t="s">
        <v>182</v>
      </c>
      <c r="E10" s="4">
        <v>44507942</v>
      </c>
      <c r="F10" s="3"/>
      <c r="G10" s="4">
        <v>1930</v>
      </c>
      <c r="H10" s="3"/>
      <c r="I10" s="4">
        <v>0</v>
      </c>
      <c r="J10" s="3"/>
      <c r="K10" s="4">
        <v>0</v>
      </c>
      <c r="L10" s="3"/>
      <c r="M10" s="4">
        <v>0</v>
      </c>
      <c r="N10" s="3"/>
      <c r="O10" s="4">
        <v>85900328060</v>
      </c>
      <c r="P10" s="3"/>
      <c r="Q10" s="4">
        <v>9287940175</v>
      </c>
      <c r="R10" s="3"/>
      <c r="S10" s="4">
        <v>76612387885</v>
      </c>
    </row>
    <row r="11" spans="1:19">
      <c r="A11" s="1" t="s">
        <v>61</v>
      </c>
      <c r="C11" s="1" t="s">
        <v>183</v>
      </c>
      <c r="E11" s="4">
        <v>46851062</v>
      </c>
      <c r="F11" s="3"/>
      <c r="G11" s="4">
        <v>1030</v>
      </c>
      <c r="H11" s="3"/>
      <c r="I11" s="4">
        <v>48256593860</v>
      </c>
      <c r="J11" s="3"/>
      <c r="K11" s="4">
        <v>6885703058</v>
      </c>
      <c r="L11" s="3"/>
      <c r="M11" s="4">
        <v>41370890802</v>
      </c>
      <c r="N11" s="3"/>
      <c r="O11" s="4">
        <v>48256593860</v>
      </c>
      <c r="P11" s="3"/>
      <c r="Q11" s="4">
        <v>6885703058</v>
      </c>
      <c r="R11" s="3"/>
      <c r="S11" s="4">
        <v>41370890802</v>
      </c>
    </row>
    <row r="12" spans="1:19">
      <c r="A12" s="1" t="s">
        <v>63</v>
      </c>
      <c r="C12" s="1" t="s">
        <v>184</v>
      </c>
      <c r="E12" s="4">
        <v>30485496</v>
      </c>
      <c r="F12" s="3"/>
      <c r="G12" s="4">
        <v>250</v>
      </c>
      <c r="H12" s="3"/>
      <c r="I12" s="4">
        <v>0</v>
      </c>
      <c r="J12" s="3"/>
      <c r="K12" s="4">
        <v>0</v>
      </c>
      <c r="L12" s="3"/>
      <c r="M12" s="4">
        <v>0</v>
      </c>
      <c r="N12" s="3"/>
      <c r="O12" s="4">
        <v>7621374000</v>
      </c>
      <c r="P12" s="3"/>
      <c r="Q12" s="4">
        <v>744238005</v>
      </c>
      <c r="R12" s="3"/>
      <c r="S12" s="4">
        <v>6877135995</v>
      </c>
    </row>
    <row r="13" spans="1:19">
      <c r="A13" s="1" t="s">
        <v>47</v>
      </c>
      <c r="C13" s="1" t="s">
        <v>185</v>
      </c>
      <c r="E13" s="4">
        <v>13771083</v>
      </c>
      <c r="F13" s="3"/>
      <c r="G13" s="4">
        <v>880</v>
      </c>
      <c r="H13" s="3"/>
      <c r="I13" s="4">
        <v>0</v>
      </c>
      <c r="J13" s="3"/>
      <c r="K13" s="4">
        <v>0</v>
      </c>
      <c r="L13" s="3"/>
      <c r="M13" s="4">
        <v>0</v>
      </c>
      <c r="N13" s="3"/>
      <c r="O13" s="4">
        <v>12118553040</v>
      </c>
      <c r="P13" s="3"/>
      <c r="Q13" s="4">
        <v>941618461</v>
      </c>
      <c r="R13" s="3"/>
      <c r="S13" s="4">
        <v>11176934579</v>
      </c>
    </row>
    <row r="14" spans="1:19">
      <c r="A14" s="1" t="s">
        <v>48</v>
      </c>
      <c r="C14" s="1" t="s">
        <v>186</v>
      </c>
      <c r="E14" s="4">
        <v>554212</v>
      </c>
      <c r="F14" s="3"/>
      <c r="G14" s="4">
        <v>6130</v>
      </c>
      <c r="H14" s="3"/>
      <c r="I14" s="4">
        <v>3397319560</v>
      </c>
      <c r="J14" s="3"/>
      <c r="K14" s="4">
        <v>203445408</v>
      </c>
      <c r="L14" s="3"/>
      <c r="M14" s="4">
        <v>3193874152</v>
      </c>
      <c r="N14" s="3"/>
      <c r="O14" s="4">
        <v>3397319560</v>
      </c>
      <c r="P14" s="3"/>
      <c r="Q14" s="4">
        <v>203445408</v>
      </c>
      <c r="R14" s="3"/>
      <c r="S14" s="4">
        <v>3193874152</v>
      </c>
    </row>
    <row r="15" spans="1:19">
      <c r="A15" s="1" t="s">
        <v>69</v>
      </c>
      <c r="C15" s="1" t="s">
        <v>187</v>
      </c>
      <c r="E15" s="4">
        <v>713937</v>
      </c>
      <c r="F15" s="3"/>
      <c r="G15" s="4">
        <v>5165</v>
      </c>
      <c r="H15" s="3"/>
      <c r="I15" s="4">
        <v>3687484605</v>
      </c>
      <c r="J15" s="3"/>
      <c r="K15" s="4">
        <v>220821680</v>
      </c>
      <c r="L15" s="3"/>
      <c r="M15" s="4">
        <v>3466662925</v>
      </c>
      <c r="N15" s="3"/>
      <c r="O15" s="4">
        <v>3687484605</v>
      </c>
      <c r="P15" s="3"/>
      <c r="Q15" s="4">
        <v>220821680</v>
      </c>
      <c r="R15" s="3"/>
      <c r="S15" s="4">
        <v>3466662925</v>
      </c>
    </row>
    <row r="16" spans="1:19">
      <c r="A16" s="1" t="s">
        <v>46</v>
      </c>
      <c r="C16" s="1" t="s">
        <v>188</v>
      </c>
      <c r="E16" s="4">
        <v>19324849</v>
      </c>
      <c r="F16" s="3"/>
      <c r="G16" s="4">
        <v>100</v>
      </c>
      <c r="H16" s="3"/>
      <c r="I16" s="4">
        <v>0</v>
      </c>
      <c r="J16" s="3"/>
      <c r="K16" s="4">
        <v>0</v>
      </c>
      <c r="L16" s="3"/>
      <c r="M16" s="4">
        <v>0</v>
      </c>
      <c r="N16" s="3"/>
      <c r="O16" s="4">
        <v>1932484900</v>
      </c>
      <c r="P16" s="3"/>
      <c r="Q16" s="4">
        <v>201547505</v>
      </c>
      <c r="R16" s="3"/>
      <c r="S16" s="4">
        <v>1730937395</v>
      </c>
    </row>
    <row r="17" spans="1:19">
      <c r="A17" s="1" t="s">
        <v>62</v>
      </c>
      <c r="C17" s="1" t="s">
        <v>189</v>
      </c>
      <c r="E17" s="4">
        <v>47100791</v>
      </c>
      <c r="F17" s="3"/>
      <c r="G17" s="4">
        <v>3530</v>
      </c>
      <c r="H17" s="3"/>
      <c r="I17" s="4">
        <v>0</v>
      </c>
      <c r="J17" s="3"/>
      <c r="K17" s="4">
        <v>0</v>
      </c>
      <c r="L17" s="3"/>
      <c r="M17" s="4">
        <v>0</v>
      </c>
      <c r="N17" s="3"/>
      <c r="O17" s="4">
        <v>166265792230</v>
      </c>
      <c r="P17" s="3"/>
      <c r="Q17" s="4">
        <v>0</v>
      </c>
      <c r="R17" s="3"/>
      <c r="S17" s="4">
        <v>166265792230</v>
      </c>
    </row>
    <row r="18" spans="1:19">
      <c r="A18" s="1" t="s">
        <v>19</v>
      </c>
      <c r="C18" s="1" t="s">
        <v>190</v>
      </c>
      <c r="E18" s="4">
        <v>3921979</v>
      </c>
      <c r="F18" s="3"/>
      <c r="G18" s="4">
        <v>13500</v>
      </c>
      <c r="H18" s="3"/>
      <c r="I18" s="4">
        <v>0</v>
      </c>
      <c r="J18" s="3"/>
      <c r="K18" s="4">
        <v>0</v>
      </c>
      <c r="L18" s="3"/>
      <c r="M18" s="4">
        <v>0</v>
      </c>
      <c r="N18" s="3"/>
      <c r="O18" s="4">
        <v>52946716500</v>
      </c>
      <c r="P18" s="3"/>
      <c r="Q18" s="4">
        <v>0</v>
      </c>
      <c r="R18" s="3"/>
      <c r="S18" s="4">
        <v>52946716500</v>
      </c>
    </row>
    <row r="19" spans="1:19">
      <c r="A19" s="1" t="s">
        <v>51</v>
      </c>
      <c r="C19" s="1" t="s">
        <v>191</v>
      </c>
      <c r="E19" s="4">
        <v>20000000</v>
      </c>
      <c r="F19" s="3"/>
      <c r="G19" s="4">
        <v>600</v>
      </c>
      <c r="H19" s="3"/>
      <c r="I19" s="4">
        <v>0</v>
      </c>
      <c r="J19" s="3"/>
      <c r="K19" s="4">
        <v>0</v>
      </c>
      <c r="L19" s="3"/>
      <c r="M19" s="4">
        <v>0</v>
      </c>
      <c r="N19" s="3"/>
      <c r="O19" s="4">
        <v>12000000000</v>
      </c>
      <c r="P19" s="3"/>
      <c r="Q19" s="4">
        <v>0</v>
      </c>
      <c r="R19" s="3"/>
      <c r="S19" s="4">
        <v>12000000000</v>
      </c>
    </row>
    <row r="20" spans="1:19">
      <c r="A20" s="1" t="s">
        <v>64</v>
      </c>
      <c r="C20" s="1" t="s">
        <v>192</v>
      </c>
      <c r="E20" s="4">
        <v>522412</v>
      </c>
      <c r="F20" s="3"/>
      <c r="G20" s="4">
        <v>2600</v>
      </c>
      <c r="H20" s="3"/>
      <c r="I20" s="4">
        <v>0</v>
      </c>
      <c r="J20" s="3"/>
      <c r="K20" s="4">
        <v>0</v>
      </c>
      <c r="L20" s="3"/>
      <c r="M20" s="4">
        <v>0</v>
      </c>
      <c r="N20" s="3"/>
      <c r="O20" s="4">
        <v>1358271200</v>
      </c>
      <c r="P20" s="3"/>
      <c r="Q20" s="4">
        <v>0</v>
      </c>
      <c r="R20" s="3"/>
      <c r="S20" s="4">
        <v>1358271200</v>
      </c>
    </row>
    <row r="21" spans="1:19">
      <c r="A21" s="1" t="s">
        <v>66</v>
      </c>
      <c r="C21" s="1" t="s">
        <v>193</v>
      </c>
      <c r="E21" s="4">
        <v>18769593</v>
      </c>
      <c r="F21" s="3"/>
      <c r="G21" s="4">
        <v>1200</v>
      </c>
      <c r="H21" s="3"/>
      <c r="I21" s="4">
        <v>0</v>
      </c>
      <c r="J21" s="3"/>
      <c r="K21" s="4">
        <v>0</v>
      </c>
      <c r="L21" s="3"/>
      <c r="M21" s="4">
        <v>0</v>
      </c>
      <c r="N21" s="3"/>
      <c r="O21" s="4">
        <v>22523511600</v>
      </c>
      <c r="P21" s="3"/>
      <c r="Q21" s="4">
        <v>2472092737</v>
      </c>
      <c r="R21" s="3"/>
      <c r="S21" s="4">
        <v>20051418863</v>
      </c>
    </row>
    <row r="22" spans="1:19">
      <c r="A22" s="1" t="s">
        <v>49</v>
      </c>
      <c r="C22" s="1" t="s">
        <v>194</v>
      </c>
      <c r="E22" s="4">
        <v>585000</v>
      </c>
      <c r="F22" s="3"/>
      <c r="G22" s="4">
        <v>800</v>
      </c>
      <c r="H22" s="3"/>
      <c r="I22" s="4">
        <v>468000000</v>
      </c>
      <c r="J22" s="3"/>
      <c r="K22" s="4">
        <v>62492582</v>
      </c>
      <c r="L22" s="3"/>
      <c r="M22" s="4">
        <v>405507418</v>
      </c>
      <c r="N22" s="3"/>
      <c r="O22" s="4">
        <v>468000000</v>
      </c>
      <c r="P22" s="3"/>
      <c r="Q22" s="4">
        <v>62492582</v>
      </c>
      <c r="R22" s="3"/>
      <c r="S22" s="4">
        <v>405507418</v>
      </c>
    </row>
    <row r="23" spans="1:19">
      <c r="A23" s="1" t="s">
        <v>23</v>
      </c>
      <c r="C23" s="1" t="s">
        <v>186</v>
      </c>
      <c r="E23" s="4">
        <v>10115509</v>
      </c>
      <c r="F23" s="3"/>
      <c r="G23" s="4">
        <v>650</v>
      </c>
      <c r="H23" s="3"/>
      <c r="I23" s="4">
        <v>6575080850</v>
      </c>
      <c r="J23" s="3"/>
      <c r="K23" s="4">
        <v>871207980</v>
      </c>
      <c r="L23" s="3"/>
      <c r="M23" s="4">
        <v>5703872870</v>
      </c>
      <c r="N23" s="3"/>
      <c r="O23" s="4">
        <v>6575080850</v>
      </c>
      <c r="P23" s="3"/>
      <c r="Q23" s="4">
        <v>871207980</v>
      </c>
      <c r="R23" s="3"/>
      <c r="S23" s="4">
        <v>5703872870</v>
      </c>
    </row>
    <row r="24" spans="1:19">
      <c r="A24" s="1" t="s">
        <v>33</v>
      </c>
      <c r="C24" s="1" t="s">
        <v>195</v>
      </c>
      <c r="E24" s="4">
        <v>7825000</v>
      </c>
      <c r="F24" s="3"/>
      <c r="G24" s="4">
        <v>2</v>
      </c>
      <c r="H24" s="3"/>
      <c r="I24" s="4">
        <v>0</v>
      </c>
      <c r="J24" s="3"/>
      <c r="K24" s="4">
        <v>0</v>
      </c>
      <c r="L24" s="3"/>
      <c r="M24" s="4">
        <v>0</v>
      </c>
      <c r="N24" s="3"/>
      <c r="O24" s="4">
        <v>15650000</v>
      </c>
      <c r="P24" s="3"/>
      <c r="Q24" s="4">
        <v>1649387</v>
      </c>
      <c r="R24" s="3"/>
      <c r="S24" s="4">
        <v>14000613</v>
      </c>
    </row>
    <row r="25" spans="1:19">
      <c r="A25" s="1" t="s">
        <v>45</v>
      </c>
      <c r="C25" s="1" t="s">
        <v>196</v>
      </c>
      <c r="E25" s="4">
        <v>1014534</v>
      </c>
      <c r="F25" s="3"/>
      <c r="G25" s="4">
        <v>7554</v>
      </c>
      <c r="H25" s="3"/>
      <c r="I25" s="4">
        <v>7663789836</v>
      </c>
      <c r="J25" s="3"/>
      <c r="K25" s="4">
        <v>458939121</v>
      </c>
      <c r="L25" s="3"/>
      <c r="M25" s="4">
        <v>7204850715</v>
      </c>
      <c r="N25" s="3"/>
      <c r="O25" s="4">
        <v>7663789836</v>
      </c>
      <c r="P25" s="3"/>
      <c r="Q25" s="4">
        <v>458939121</v>
      </c>
      <c r="R25" s="3"/>
      <c r="S25" s="4">
        <v>7204850715</v>
      </c>
    </row>
    <row r="26" spans="1:19" ht="24.75" thickBot="1">
      <c r="I26" s="6">
        <f>SUM(I8:I25)</f>
        <v>70048268711</v>
      </c>
      <c r="J26" s="3"/>
      <c r="K26" s="6">
        <f>SUM(K8:K25)</f>
        <v>8702609829</v>
      </c>
      <c r="L26" s="3"/>
      <c r="M26" s="6">
        <f>SUM(M8:M25)</f>
        <v>61345658882</v>
      </c>
      <c r="N26" s="3"/>
      <c r="O26" s="6">
        <f>SUM(O8:O25)</f>
        <v>571360548341</v>
      </c>
      <c r="P26" s="3"/>
      <c r="Q26" s="6">
        <f>SUM(Q8:Q25)</f>
        <v>34662582711</v>
      </c>
      <c r="R26" s="3"/>
      <c r="S26" s="6">
        <f>SUM(S8:S25)</f>
        <v>536697965630</v>
      </c>
    </row>
    <row r="27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4"/>
  <sheetViews>
    <sheetView rightToLeft="1" topLeftCell="A70" zoomScaleNormal="100" workbookViewId="0">
      <selection activeCell="E90" sqref="E90"/>
    </sheetView>
  </sheetViews>
  <sheetFormatPr defaultRowHeight="24"/>
  <cols>
    <col min="1" max="1" width="32.42578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3</v>
      </c>
      <c r="C6" s="20" t="s">
        <v>164</v>
      </c>
      <c r="D6" s="20" t="s">
        <v>164</v>
      </c>
      <c r="E6" s="20" t="s">
        <v>164</v>
      </c>
      <c r="F6" s="20" t="s">
        <v>164</v>
      </c>
      <c r="G6" s="20" t="s">
        <v>164</v>
      </c>
      <c r="H6" s="20" t="s">
        <v>164</v>
      </c>
      <c r="I6" s="20" t="s">
        <v>164</v>
      </c>
      <c r="K6" s="20" t="s">
        <v>165</v>
      </c>
      <c r="L6" s="20" t="s">
        <v>165</v>
      </c>
      <c r="M6" s="20" t="s">
        <v>165</v>
      </c>
      <c r="N6" s="20" t="s">
        <v>165</v>
      </c>
      <c r="O6" s="20" t="s">
        <v>165</v>
      </c>
      <c r="P6" s="20" t="s">
        <v>165</v>
      </c>
      <c r="Q6" s="20" t="s">
        <v>165</v>
      </c>
    </row>
    <row r="7" spans="1:17" ht="24.75">
      <c r="A7" s="20" t="s">
        <v>3</v>
      </c>
      <c r="C7" s="20" t="s">
        <v>7</v>
      </c>
      <c r="E7" s="20" t="s">
        <v>197</v>
      </c>
      <c r="G7" s="20" t="s">
        <v>198</v>
      </c>
      <c r="I7" s="20" t="s">
        <v>199</v>
      </c>
      <c r="K7" s="20" t="s">
        <v>7</v>
      </c>
      <c r="M7" s="20" t="s">
        <v>197</v>
      </c>
      <c r="O7" s="20" t="s">
        <v>198</v>
      </c>
      <c r="Q7" s="20" t="s">
        <v>199</v>
      </c>
    </row>
    <row r="8" spans="1:17">
      <c r="A8" s="1" t="s">
        <v>74</v>
      </c>
      <c r="C8" s="9">
        <v>15162560</v>
      </c>
      <c r="D8" s="9"/>
      <c r="E8" s="9">
        <v>233018419193</v>
      </c>
      <c r="F8" s="9"/>
      <c r="G8" s="9">
        <v>192822275520</v>
      </c>
      <c r="H8" s="9"/>
      <c r="I8" s="9">
        <f>E8-G8</f>
        <v>40196143673</v>
      </c>
      <c r="J8" s="9"/>
      <c r="K8" s="9">
        <v>15162560</v>
      </c>
      <c r="L8" s="9"/>
      <c r="M8" s="9">
        <v>233018419193</v>
      </c>
      <c r="N8" s="9"/>
      <c r="O8" s="9">
        <v>192822275520</v>
      </c>
      <c r="P8" s="9"/>
      <c r="Q8" s="9">
        <f>M8-O8</f>
        <v>40196143673</v>
      </c>
    </row>
    <row r="9" spans="1:17">
      <c r="A9" s="1" t="s">
        <v>26</v>
      </c>
      <c r="C9" s="9">
        <v>6666666</v>
      </c>
      <c r="D9" s="9"/>
      <c r="E9" s="9">
        <v>16030711396</v>
      </c>
      <c r="F9" s="9"/>
      <c r="G9" s="9">
        <v>22863147713</v>
      </c>
      <c r="H9" s="9"/>
      <c r="I9" s="9">
        <f t="shared" ref="I9:I72" si="0">E9-G9</f>
        <v>-6832436317</v>
      </c>
      <c r="J9" s="9"/>
      <c r="K9" s="9">
        <v>6666666</v>
      </c>
      <c r="L9" s="9"/>
      <c r="M9" s="9">
        <v>16030711396</v>
      </c>
      <c r="N9" s="9"/>
      <c r="O9" s="9">
        <v>26479997352</v>
      </c>
      <c r="P9" s="9"/>
      <c r="Q9" s="9">
        <f t="shared" ref="Q9:Q72" si="1">M9-O9</f>
        <v>-10449285956</v>
      </c>
    </row>
    <row r="10" spans="1:17">
      <c r="A10" s="1" t="s">
        <v>27</v>
      </c>
      <c r="C10" s="9">
        <v>3097936</v>
      </c>
      <c r="D10" s="9"/>
      <c r="E10" s="9">
        <v>31564908628</v>
      </c>
      <c r="F10" s="9"/>
      <c r="G10" s="9">
        <v>25867827558</v>
      </c>
      <c r="H10" s="9"/>
      <c r="I10" s="9">
        <f t="shared" si="0"/>
        <v>5697081070</v>
      </c>
      <c r="J10" s="9"/>
      <c r="K10" s="9">
        <v>3097936</v>
      </c>
      <c r="L10" s="9"/>
      <c r="M10" s="9">
        <v>31564908628</v>
      </c>
      <c r="N10" s="9"/>
      <c r="O10" s="9">
        <v>25108771280</v>
      </c>
      <c r="P10" s="9"/>
      <c r="Q10" s="9">
        <f t="shared" si="1"/>
        <v>6456137348</v>
      </c>
    </row>
    <row r="11" spans="1:17">
      <c r="A11" s="1" t="s">
        <v>73</v>
      </c>
      <c r="C11" s="9">
        <v>237519</v>
      </c>
      <c r="D11" s="9"/>
      <c r="E11" s="9">
        <v>6006530584</v>
      </c>
      <c r="F11" s="9"/>
      <c r="G11" s="9">
        <v>6795181071</v>
      </c>
      <c r="H11" s="9"/>
      <c r="I11" s="9">
        <f t="shared" si="0"/>
        <v>-788650487</v>
      </c>
      <c r="J11" s="9"/>
      <c r="K11" s="9">
        <v>237519</v>
      </c>
      <c r="L11" s="9"/>
      <c r="M11" s="9">
        <v>6006530584</v>
      </c>
      <c r="N11" s="9"/>
      <c r="O11" s="9">
        <v>6795181071</v>
      </c>
      <c r="P11" s="9"/>
      <c r="Q11" s="9">
        <f t="shared" si="1"/>
        <v>-788650487</v>
      </c>
    </row>
    <row r="12" spans="1:17">
      <c r="A12" s="1" t="s">
        <v>17</v>
      </c>
      <c r="C12" s="9">
        <v>75671122</v>
      </c>
      <c r="D12" s="9"/>
      <c r="E12" s="9">
        <v>677740118205</v>
      </c>
      <c r="F12" s="9"/>
      <c r="G12" s="9">
        <v>666456986381</v>
      </c>
      <c r="H12" s="9"/>
      <c r="I12" s="9">
        <f t="shared" si="0"/>
        <v>11283131824</v>
      </c>
      <c r="J12" s="9"/>
      <c r="K12" s="9">
        <v>75671122</v>
      </c>
      <c r="L12" s="9"/>
      <c r="M12" s="9">
        <v>677740118205</v>
      </c>
      <c r="N12" s="9"/>
      <c r="O12" s="9">
        <v>449068646358</v>
      </c>
      <c r="P12" s="9"/>
      <c r="Q12" s="9">
        <f t="shared" si="1"/>
        <v>228671471847</v>
      </c>
    </row>
    <row r="13" spans="1:17">
      <c r="A13" s="1" t="s">
        <v>62</v>
      </c>
      <c r="C13" s="9">
        <v>47100791</v>
      </c>
      <c r="D13" s="9"/>
      <c r="E13" s="9">
        <v>1451436780100</v>
      </c>
      <c r="F13" s="9"/>
      <c r="G13" s="9">
        <v>1440668055602</v>
      </c>
      <c r="H13" s="9"/>
      <c r="I13" s="9">
        <f t="shared" si="0"/>
        <v>10768724498</v>
      </c>
      <c r="J13" s="9"/>
      <c r="K13" s="9">
        <v>47100791</v>
      </c>
      <c r="L13" s="9"/>
      <c r="M13" s="9">
        <v>1451436780100</v>
      </c>
      <c r="N13" s="9"/>
      <c r="O13" s="9">
        <v>1348899794667</v>
      </c>
      <c r="P13" s="9"/>
      <c r="Q13" s="9">
        <f t="shared" si="1"/>
        <v>102536985433</v>
      </c>
    </row>
    <row r="14" spans="1:17">
      <c r="A14" s="1" t="s">
        <v>19</v>
      </c>
      <c r="C14" s="9">
        <v>3921979</v>
      </c>
      <c r="D14" s="9"/>
      <c r="E14" s="9">
        <v>682535469391</v>
      </c>
      <c r="F14" s="9"/>
      <c r="G14" s="9">
        <v>696882476459</v>
      </c>
      <c r="H14" s="9"/>
      <c r="I14" s="9">
        <f t="shared" si="0"/>
        <v>-14347007068</v>
      </c>
      <c r="J14" s="9"/>
      <c r="K14" s="9">
        <v>3921979</v>
      </c>
      <c r="L14" s="9"/>
      <c r="M14" s="9">
        <v>682535469391</v>
      </c>
      <c r="N14" s="9"/>
      <c r="O14" s="9">
        <v>603431998357</v>
      </c>
      <c r="P14" s="9"/>
      <c r="Q14" s="9">
        <f t="shared" si="1"/>
        <v>79103471034</v>
      </c>
    </row>
    <row r="15" spans="1:17">
      <c r="A15" s="1" t="s">
        <v>52</v>
      </c>
      <c r="C15" s="9">
        <v>7691309</v>
      </c>
      <c r="D15" s="9"/>
      <c r="E15" s="9">
        <v>511563463553</v>
      </c>
      <c r="F15" s="9"/>
      <c r="G15" s="9">
        <v>490538212846</v>
      </c>
      <c r="H15" s="9"/>
      <c r="I15" s="9">
        <f t="shared" si="0"/>
        <v>21025250707</v>
      </c>
      <c r="J15" s="9"/>
      <c r="K15" s="9">
        <v>7691309</v>
      </c>
      <c r="L15" s="9"/>
      <c r="M15" s="9">
        <v>511563463553</v>
      </c>
      <c r="N15" s="9"/>
      <c r="O15" s="9">
        <v>339332445707</v>
      </c>
      <c r="P15" s="9"/>
      <c r="Q15" s="9">
        <f t="shared" si="1"/>
        <v>172231017846</v>
      </c>
    </row>
    <row r="16" spans="1:17">
      <c r="A16" s="1" t="s">
        <v>21</v>
      </c>
      <c r="C16" s="9">
        <v>1394471</v>
      </c>
      <c r="D16" s="9"/>
      <c r="E16" s="9">
        <v>262818570975</v>
      </c>
      <c r="F16" s="9"/>
      <c r="G16" s="9">
        <v>227577687795</v>
      </c>
      <c r="H16" s="9"/>
      <c r="I16" s="9">
        <f t="shared" si="0"/>
        <v>35240883180</v>
      </c>
      <c r="J16" s="9"/>
      <c r="K16" s="9">
        <v>1394471</v>
      </c>
      <c r="L16" s="9"/>
      <c r="M16" s="9">
        <v>262818570975</v>
      </c>
      <c r="N16" s="9"/>
      <c r="O16" s="9">
        <v>334652874608</v>
      </c>
      <c r="P16" s="9"/>
      <c r="Q16" s="9">
        <f t="shared" si="1"/>
        <v>-71834303633</v>
      </c>
    </row>
    <row r="17" spans="1:17">
      <c r="A17" s="1" t="s">
        <v>35</v>
      </c>
      <c r="C17" s="9">
        <v>3898275</v>
      </c>
      <c r="D17" s="9"/>
      <c r="E17" s="9">
        <v>89010593658</v>
      </c>
      <c r="F17" s="9"/>
      <c r="G17" s="9">
        <v>74130285445</v>
      </c>
      <c r="H17" s="9"/>
      <c r="I17" s="9">
        <f t="shared" si="0"/>
        <v>14880308213</v>
      </c>
      <c r="J17" s="9"/>
      <c r="K17" s="9">
        <v>3898275</v>
      </c>
      <c r="L17" s="9"/>
      <c r="M17" s="9">
        <v>89010593658</v>
      </c>
      <c r="N17" s="9"/>
      <c r="O17" s="9">
        <v>79555397814</v>
      </c>
      <c r="P17" s="9"/>
      <c r="Q17" s="9">
        <f t="shared" si="1"/>
        <v>9455195844</v>
      </c>
    </row>
    <row r="18" spans="1:17">
      <c r="A18" s="1" t="s">
        <v>38</v>
      </c>
      <c r="C18" s="9">
        <v>3936722</v>
      </c>
      <c r="D18" s="9"/>
      <c r="E18" s="9">
        <v>38780788175</v>
      </c>
      <c r="F18" s="9"/>
      <c r="G18" s="9">
        <v>31775983853</v>
      </c>
      <c r="H18" s="9"/>
      <c r="I18" s="9">
        <f t="shared" si="0"/>
        <v>7004804322</v>
      </c>
      <c r="J18" s="9"/>
      <c r="K18" s="9">
        <v>3936722</v>
      </c>
      <c r="L18" s="9"/>
      <c r="M18" s="9">
        <v>38780788175</v>
      </c>
      <c r="N18" s="9"/>
      <c r="O18" s="9">
        <v>60405675719</v>
      </c>
      <c r="P18" s="9"/>
      <c r="Q18" s="9">
        <f t="shared" si="1"/>
        <v>-21624887544</v>
      </c>
    </row>
    <row r="19" spans="1:17">
      <c r="A19" s="1" t="s">
        <v>44</v>
      </c>
      <c r="C19" s="9">
        <v>5156472</v>
      </c>
      <c r="D19" s="9"/>
      <c r="E19" s="9">
        <v>141420573458</v>
      </c>
      <c r="F19" s="9"/>
      <c r="G19" s="9">
        <v>139985351980</v>
      </c>
      <c r="H19" s="9"/>
      <c r="I19" s="9">
        <f t="shared" si="0"/>
        <v>1435221478</v>
      </c>
      <c r="J19" s="9"/>
      <c r="K19" s="9">
        <v>5156472</v>
      </c>
      <c r="L19" s="9"/>
      <c r="M19" s="9">
        <v>141420573458</v>
      </c>
      <c r="N19" s="9"/>
      <c r="O19" s="9">
        <v>117534387437</v>
      </c>
      <c r="P19" s="9"/>
      <c r="Q19" s="9">
        <f t="shared" si="1"/>
        <v>23886186021</v>
      </c>
    </row>
    <row r="20" spans="1:17">
      <c r="A20" s="1" t="s">
        <v>24</v>
      </c>
      <c r="C20" s="9">
        <v>32418809</v>
      </c>
      <c r="D20" s="9"/>
      <c r="E20" s="9">
        <v>645485119241</v>
      </c>
      <c r="F20" s="9"/>
      <c r="G20" s="9">
        <v>624216013964</v>
      </c>
      <c r="H20" s="9"/>
      <c r="I20" s="9">
        <f t="shared" si="0"/>
        <v>21269105277</v>
      </c>
      <c r="J20" s="9"/>
      <c r="K20" s="9">
        <v>32418809</v>
      </c>
      <c r="L20" s="9"/>
      <c r="M20" s="9">
        <v>645485119241</v>
      </c>
      <c r="N20" s="9"/>
      <c r="O20" s="9">
        <v>471919330976</v>
      </c>
      <c r="P20" s="9"/>
      <c r="Q20" s="9">
        <f t="shared" si="1"/>
        <v>173565788265</v>
      </c>
    </row>
    <row r="21" spans="1:17">
      <c r="A21" s="1" t="s">
        <v>64</v>
      </c>
      <c r="C21" s="9">
        <v>4179296</v>
      </c>
      <c r="D21" s="9"/>
      <c r="E21" s="9">
        <v>84833444035</v>
      </c>
      <c r="F21" s="9"/>
      <c r="G21" s="9">
        <v>75569066944</v>
      </c>
      <c r="H21" s="9"/>
      <c r="I21" s="9">
        <f t="shared" si="0"/>
        <v>9264377091</v>
      </c>
      <c r="J21" s="9"/>
      <c r="K21" s="9">
        <v>4179296</v>
      </c>
      <c r="L21" s="9"/>
      <c r="M21" s="9">
        <v>84833444035</v>
      </c>
      <c r="N21" s="9"/>
      <c r="O21" s="9">
        <v>83686821579</v>
      </c>
      <c r="P21" s="9"/>
      <c r="Q21" s="9">
        <f t="shared" si="1"/>
        <v>1146622456</v>
      </c>
    </row>
    <row r="22" spans="1:17">
      <c r="A22" s="1" t="s">
        <v>34</v>
      </c>
      <c r="C22" s="9">
        <v>28258031</v>
      </c>
      <c r="D22" s="9"/>
      <c r="E22" s="9">
        <v>202247249151</v>
      </c>
      <c r="F22" s="9"/>
      <c r="G22" s="9">
        <v>226034684215</v>
      </c>
      <c r="H22" s="9"/>
      <c r="I22" s="9">
        <f t="shared" si="0"/>
        <v>-23787435064</v>
      </c>
      <c r="J22" s="9"/>
      <c r="K22" s="9">
        <v>28258031</v>
      </c>
      <c r="L22" s="9"/>
      <c r="M22" s="9">
        <v>202247249151</v>
      </c>
      <c r="N22" s="9"/>
      <c r="O22" s="9">
        <v>232611553000</v>
      </c>
      <c r="P22" s="9"/>
      <c r="Q22" s="9">
        <f t="shared" si="1"/>
        <v>-30364303849</v>
      </c>
    </row>
    <row r="23" spans="1:17">
      <c r="A23" s="1" t="s">
        <v>31</v>
      </c>
      <c r="C23" s="9">
        <v>2761729</v>
      </c>
      <c r="D23" s="9"/>
      <c r="E23" s="9">
        <v>93340088223</v>
      </c>
      <c r="F23" s="9"/>
      <c r="G23" s="9">
        <v>75221129921</v>
      </c>
      <c r="H23" s="9"/>
      <c r="I23" s="9">
        <f t="shared" si="0"/>
        <v>18118958302</v>
      </c>
      <c r="J23" s="9"/>
      <c r="K23" s="9">
        <v>2761729</v>
      </c>
      <c r="L23" s="9"/>
      <c r="M23" s="9">
        <v>93340088223</v>
      </c>
      <c r="N23" s="9"/>
      <c r="O23" s="9">
        <v>28387460936</v>
      </c>
      <c r="P23" s="9"/>
      <c r="Q23" s="9">
        <f t="shared" si="1"/>
        <v>64952627287</v>
      </c>
    </row>
    <row r="24" spans="1:17">
      <c r="A24" s="1" t="s">
        <v>65</v>
      </c>
      <c r="C24" s="9">
        <v>11589687</v>
      </c>
      <c r="D24" s="9"/>
      <c r="E24" s="9">
        <v>310253214798</v>
      </c>
      <c r="F24" s="9"/>
      <c r="G24" s="9">
        <v>286981343506</v>
      </c>
      <c r="H24" s="9"/>
      <c r="I24" s="9">
        <f t="shared" si="0"/>
        <v>23271871292</v>
      </c>
      <c r="J24" s="9"/>
      <c r="K24" s="9">
        <v>11589687</v>
      </c>
      <c r="L24" s="9"/>
      <c r="M24" s="9">
        <v>310253214798</v>
      </c>
      <c r="N24" s="9"/>
      <c r="O24" s="9">
        <v>255875376927</v>
      </c>
      <c r="P24" s="9"/>
      <c r="Q24" s="9">
        <f t="shared" si="1"/>
        <v>54377837871</v>
      </c>
    </row>
    <row r="25" spans="1:17">
      <c r="A25" s="1" t="s">
        <v>68</v>
      </c>
      <c r="C25" s="9">
        <v>21903904</v>
      </c>
      <c r="D25" s="9"/>
      <c r="E25" s="9">
        <v>124327117653</v>
      </c>
      <c r="F25" s="9"/>
      <c r="G25" s="9">
        <v>118816193987</v>
      </c>
      <c r="H25" s="9"/>
      <c r="I25" s="9">
        <f t="shared" si="0"/>
        <v>5510923666</v>
      </c>
      <c r="J25" s="9"/>
      <c r="K25" s="9">
        <v>21903904</v>
      </c>
      <c r="L25" s="9"/>
      <c r="M25" s="9">
        <v>124327117653</v>
      </c>
      <c r="N25" s="9"/>
      <c r="O25" s="9">
        <v>118816193987</v>
      </c>
      <c r="P25" s="9"/>
      <c r="Q25" s="9">
        <f t="shared" si="1"/>
        <v>5510923666</v>
      </c>
    </row>
    <row r="26" spans="1:17">
      <c r="A26" s="1" t="s">
        <v>20</v>
      </c>
      <c r="C26" s="9">
        <v>2741383</v>
      </c>
      <c r="D26" s="9"/>
      <c r="E26" s="9">
        <v>130803445015</v>
      </c>
      <c r="F26" s="9"/>
      <c r="G26" s="9">
        <v>132929000996</v>
      </c>
      <c r="H26" s="9"/>
      <c r="I26" s="9">
        <f t="shared" si="0"/>
        <v>-2125555981</v>
      </c>
      <c r="J26" s="9"/>
      <c r="K26" s="9">
        <v>2741383</v>
      </c>
      <c r="L26" s="9"/>
      <c r="M26" s="9">
        <v>130803445015</v>
      </c>
      <c r="N26" s="9"/>
      <c r="O26" s="9">
        <v>128269128268</v>
      </c>
      <c r="P26" s="9"/>
      <c r="Q26" s="9">
        <f t="shared" si="1"/>
        <v>2534316747</v>
      </c>
    </row>
    <row r="27" spans="1:17">
      <c r="A27" s="1" t="s">
        <v>66</v>
      </c>
      <c r="C27" s="9">
        <v>18769593</v>
      </c>
      <c r="D27" s="9"/>
      <c r="E27" s="9">
        <v>410100947997</v>
      </c>
      <c r="F27" s="9"/>
      <c r="G27" s="9">
        <v>301698468113</v>
      </c>
      <c r="H27" s="9"/>
      <c r="I27" s="9">
        <f t="shared" si="0"/>
        <v>108402479884</v>
      </c>
      <c r="J27" s="9"/>
      <c r="K27" s="9">
        <v>18769593</v>
      </c>
      <c r="L27" s="9"/>
      <c r="M27" s="9">
        <v>410100947997</v>
      </c>
      <c r="N27" s="9"/>
      <c r="O27" s="9">
        <v>393681983746</v>
      </c>
      <c r="P27" s="9"/>
      <c r="Q27" s="9">
        <f t="shared" si="1"/>
        <v>16418964251</v>
      </c>
    </row>
    <row r="28" spans="1:17">
      <c r="A28" s="1" t="s">
        <v>50</v>
      </c>
      <c r="C28" s="9">
        <v>9246875</v>
      </c>
      <c r="D28" s="9"/>
      <c r="E28" s="9">
        <v>91734723815</v>
      </c>
      <c r="F28" s="9"/>
      <c r="G28" s="9">
        <v>80818451397</v>
      </c>
      <c r="H28" s="9"/>
      <c r="I28" s="9">
        <f t="shared" si="0"/>
        <v>10916272418</v>
      </c>
      <c r="J28" s="9"/>
      <c r="K28" s="9">
        <v>9246875</v>
      </c>
      <c r="L28" s="9"/>
      <c r="M28" s="9">
        <v>91734723815</v>
      </c>
      <c r="N28" s="9"/>
      <c r="O28" s="9">
        <v>72693453388</v>
      </c>
      <c r="P28" s="9"/>
      <c r="Q28" s="9">
        <f t="shared" si="1"/>
        <v>19041270427</v>
      </c>
    </row>
    <row r="29" spans="1:17">
      <c r="A29" s="1" t="s">
        <v>57</v>
      </c>
      <c r="C29" s="9">
        <v>5400000</v>
      </c>
      <c r="D29" s="9"/>
      <c r="E29" s="9">
        <v>270486969300</v>
      </c>
      <c r="F29" s="9"/>
      <c r="G29" s="9">
        <v>229676172002</v>
      </c>
      <c r="H29" s="9"/>
      <c r="I29" s="9">
        <f t="shared" si="0"/>
        <v>40810797298</v>
      </c>
      <c r="J29" s="9"/>
      <c r="K29" s="9">
        <v>5400000</v>
      </c>
      <c r="L29" s="9"/>
      <c r="M29" s="9">
        <v>270486969300</v>
      </c>
      <c r="N29" s="9"/>
      <c r="O29" s="9">
        <v>285248611795</v>
      </c>
      <c r="P29" s="9"/>
      <c r="Q29" s="9">
        <f t="shared" si="1"/>
        <v>-14761642495</v>
      </c>
    </row>
    <row r="30" spans="1:17">
      <c r="A30" s="1" t="s">
        <v>37</v>
      </c>
      <c r="C30" s="9">
        <v>3583604</v>
      </c>
      <c r="D30" s="9"/>
      <c r="E30" s="9">
        <v>39576948089</v>
      </c>
      <c r="F30" s="9"/>
      <c r="G30" s="9">
        <v>33770429152</v>
      </c>
      <c r="H30" s="9"/>
      <c r="I30" s="9">
        <f t="shared" si="0"/>
        <v>5806518937</v>
      </c>
      <c r="J30" s="9"/>
      <c r="K30" s="9">
        <v>3583604</v>
      </c>
      <c r="L30" s="9"/>
      <c r="M30" s="9">
        <v>39576948089</v>
      </c>
      <c r="N30" s="9"/>
      <c r="O30" s="9">
        <v>33521069443</v>
      </c>
      <c r="P30" s="9"/>
      <c r="Q30" s="9">
        <f t="shared" si="1"/>
        <v>6055878646</v>
      </c>
    </row>
    <row r="31" spans="1:17">
      <c r="A31" s="1" t="s">
        <v>33</v>
      </c>
      <c r="C31" s="9">
        <v>7825000</v>
      </c>
      <c r="D31" s="9"/>
      <c r="E31" s="9">
        <v>34590728238</v>
      </c>
      <c r="F31" s="9"/>
      <c r="G31" s="9">
        <v>27629023320</v>
      </c>
      <c r="H31" s="9"/>
      <c r="I31" s="9">
        <f t="shared" si="0"/>
        <v>6961704918</v>
      </c>
      <c r="J31" s="9"/>
      <c r="K31" s="9">
        <v>7825000</v>
      </c>
      <c r="L31" s="9"/>
      <c r="M31" s="9">
        <v>34590728238</v>
      </c>
      <c r="N31" s="9"/>
      <c r="O31" s="9">
        <v>70138204751</v>
      </c>
      <c r="P31" s="9"/>
      <c r="Q31" s="9">
        <f t="shared" si="1"/>
        <v>-35547476513</v>
      </c>
    </row>
    <row r="32" spans="1:17">
      <c r="A32" s="1" t="s">
        <v>55</v>
      </c>
      <c r="C32" s="9">
        <v>250000</v>
      </c>
      <c r="D32" s="9"/>
      <c r="E32" s="9">
        <v>3737628000</v>
      </c>
      <c r="F32" s="9"/>
      <c r="G32" s="9">
        <v>3588520500</v>
      </c>
      <c r="H32" s="9"/>
      <c r="I32" s="9">
        <f t="shared" si="0"/>
        <v>149107500</v>
      </c>
      <c r="J32" s="9"/>
      <c r="K32" s="9">
        <v>250000</v>
      </c>
      <c r="L32" s="9"/>
      <c r="M32" s="9">
        <v>3737628000</v>
      </c>
      <c r="N32" s="9"/>
      <c r="O32" s="9">
        <v>3138602124</v>
      </c>
      <c r="P32" s="9"/>
      <c r="Q32" s="9">
        <f t="shared" si="1"/>
        <v>599025876</v>
      </c>
    </row>
    <row r="33" spans="1:17">
      <c r="A33" s="1" t="s">
        <v>45</v>
      </c>
      <c r="C33" s="9">
        <v>1014534</v>
      </c>
      <c r="D33" s="9"/>
      <c r="E33" s="9">
        <v>54358016473</v>
      </c>
      <c r="F33" s="9"/>
      <c r="G33" s="9">
        <v>59803903096</v>
      </c>
      <c r="H33" s="9"/>
      <c r="I33" s="9">
        <f t="shared" si="0"/>
        <v>-5445886623</v>
      </c>
      <c r="J33" s="9"/>
      <c r="K33" s="9">
        <v>1014534</v>
      </c>
      <c r="L33" s="9"/>
      <c r="M33" s="9">
        <v>54358016473</v>
      </c>
      <c r="N33" s="9"/>
      <c r="O33" s="9">
        <v>52896703563</v>
      </c>
      <c r="P33" s="9"/>
      <c r="Q33" s="9">
        <f t="shared" si="1"/>
        <v>1461312910</v>
      </c>
    </row>
    <row r="34" spans="1:17">
      <c r="A34" s="1" t="s">
        <v>36</v>
      </c>
      <c r="C34" s="9">
        <v>10000000</v>
      </c>
      <c r="D34" s="9"/>
      <c r="E34" s="9">
        <v>49901310000</v>
      </c>
      <c r="F34" s="9"/>
      <c r="G34" s="9">
        <v>44235225000</v>
      </c>
      <c r="H34" s="9"/>
      <c r="I34" s="9">
        <f t="shared" si="0"/>
        <v>5666085000</v>
      </c>
      <c r="J34" s="9"/>
      <c r="K34" s="9">
        <v>10000000</v>
      </c>
      <c r="L34" s="9"/>
      <c r="M34" s="9">
        <v>49901310000</v>
      </c>
      <c r="N34" s="9"/>
      <c r="O34" s="9">
        <v>40558734648</v>
      </c>
      <c r="P34" s="9"/>
      <c r="Q34" s="9">
        <f t="shared" si="1"/>
        <v>9342575352</v>
      </c>
    </row>
    <row r="35" spans="1:17">
      <c r="A35" s="1" t="s">
        <v>54</v>
      </c>
      <c r="C35" s="9">
        <v>2362689</v>
      </c>
      <c r="D35" s="9"/>
      <c r="E35" s="9">
        <v>113039610051</v>
      </c>
      <c r="F35" s="9"/>
      <c r="G35" s="9">
        <v>87181182736</v>
      </c>
      <c r="H35" s="9"/>
      <c r="I35" s="9">
        <f t="shared" si="0"/>
        <v>25858427315</v>
      </c>
      <c r="J35" s="9"/>
      <c r="K35" s="9">
        <v>2362689</v>
      </c>
      <c r="L35" s="9"/>
      <c r="M35" s="9">
        <v>113039610051</v>
      </c>
      <c r="N35" s="9"/>
      <c r="O35" s="9">
        <v>103574627119</v>
      </c>
      <c r="P35" s="9"/>
      <c r="Q35" s="9">
        <f t="shared" si="1"/>
        <v>9464982932</v>
      </c>
    </row>
    <row r="36" spans="1:17">
      <c r="A36" s="1" t="s">
        <v>32</v>
      </c>
      <c r="C36" s="9">
        <v>7527460</v>
      </c>
      <c r="D36" s="9"/>
      <c r="E36" s="9">
        <v>154143035227</v>
      </c>
      <c r="F36" s="9"/>
      <c r="G36" s="9">
        <v>148381378085</v>
      </c>
      <c r="H36" s="9"/>
      <c r="I36" s="9">
        <f t="shared" si="0"/>
        <v>5761657142</v>
      </c>
      <c r="J36" s="9"/>
      <c r="K36" s="9">
        <v>7527460</v>
      </c>
      <c r="L36" s="9"/>
      <c r="M36" s="9">
        <v>154143035227</v>
      </c>
      <c r="N36" s="9"/>
      <c r="O36" s="9">
        <v>154551338940</v>
      </c>
      <c r="P36" s="9"/>
      <c r="Q36" s="9">
        <f t="shared" si="1"/>
        <v>-408303713</v>
      </c>
    </row>
    <row r="37" spans="1:17">
      <c r="A37" s="1" t="s">
        <v>41</v>
      </c>
      <c r="C37" s="9">
        <v>38729730</v>
      </c>
      <c r="D37" s="9"/>
      <c r="E37" s="9">
        <v>177481718170</v>
      </c>
      <c r="F37" s="9"/>
      <c r="G37" s="9">
        <v>180715658371</v>
      </c>
      <c r="H37" s="9"/>
      <c r="I37" s="9">
        <f t="shared" si="0"/>
        <v>-3233940201</v>
      </c>
      <c r="J37" s="9"/>
      <c r="K37" s="9">
        <v>38729730</v>
      </c>
      <c r="L37" s="9"/>
      <c r="M37" s="9">
        <v>177481718170</v>
      </c>
      <c r="N37" s="9"/>
      <c r="O37" s="9">
        <v>203784433399</v>
      </c>
      <c r="P37" s="9"/>
      <c r="Q37" s="9">
        <f t="shared" si="1"/>
        <v>-26302715229</v>
      </c>
    </row>
    <row r="38" spans="1:17">
      <c r="A38" s="1" t="s">
        <v>40</v>
      </c>
      <c r="C38" s="9">
        <v>124663271</v>
      </c>
      <c r="D38" s="9"/>
      <c r="E38" s="9">
        <v>1114054505592</v>
      </c>
      <c r="F38" s="9"/>
      <c r="G38" s="9">
        <v>1050854528078</v>
      </c>
      <c r="H38" s="9"/>
      <c r="I38" s="9">
        <f t="shared" si="0"/>
        <v>63199977514</v>
      </c>
      <c r="J38" s="9"/>
      <c r="K38" s="9">
        <v>124663271</v>
      </c>
      <c r="L38" s="9"/>
      <c r="M38" s="9">
        <v>1114054505592</v>
      </c>
      <c r="N38" s="9"/>
      <c r="O38" s="9">
        <v>1005003563999</v>
      </c>
      <c r="P38" s="9"/>
      <c r="Q38" s="9">
        <f t="shared" si="1"/>
        <v>109050941593</v>
      </c>
    </row>
    <row r="39" spans="1:17">
      <c r="A39" s="1" t="s">
        <v>39</v>
      </c>
      <c r="C39" s="9">
        <v>54555603</v>
      </c>
      <c r="D39" s="9"/>
      <c r="E39" s="9">
        <v>372024640532</v>
      </c>
      <c r="F39" s="9"/>
      <c r="G39" s="9">
        <v>336774492376</v>
      </c>
      <c r="H39" s="9"/>
      <c r="I39" s="9">
        <f t="shared" si="0"/>
        <v>35250148156</v>
      </c>
      <c r="J39" s="9"/>
      <c r="K39" s="9">
        <v>54555603</v>
      </c>
      <c r="L39" s="9"/>
      <c r="M39" s="9">
        <v>372024640532</v>
      </c>
      <c r="N39" s="9"/>
      <c r="O39" s="9">
        <v>357924581270</v>
      </c>
      <c r="P39" s="9"/>
      <c r="Q39" s="9">
        <f t="shared" si="1"/>
        <v>14100059262</v>
      </c>
    </row>
    <row r="40" spans="1:17">
      <c r="A40" s="1" t="s">
        <v>60</v>
      </c>
      <c r="C40" s="9">
        <v>10000000</v>
      </c>
      <c r="D40" s="9"/>
      <c r="E40" s="9">
        <v>170081955000</v>
      </c>
      <c r="F40" s="9"/>
      <c r="G40" s="9">
        <v>165509325000</v>
      </c>
      <c r="H40" s="9"/>
      <c r="I40" s="9">
        <f t="shared" si="0"/>
        <v>4572630000</v>
      </c>
      <c r="J40" s="9"/>
      <c r="K40" s="9">
        <v>10000000</v>
      </c>
      <c r="L40" s="9"/>
      <c r="M40" s="9">
        <v>170081955000</v>
      </c>
      <c r="N40" s="9"/>
      <c r="O40" s="9">
        <v>178233165000</v>
      </c>
      <c r="P40" s="9"/>
      <c r="Q40" s="9">
        <f t="shared" si="1"/>
        <v>-8151210000</v>
      </c>
    </row>
    <row r="41" spans="1:17">
      <c r="A41" s="1" t="s">
        <v>42</v>
      </c>
      <c r="C41" s="9">
        <v>31790022</v>
      </c>
      <c r="D41" s="9"/>
      <c r="E41" s="9">
        <v>472749035681</v>
      </c>
      <c r="F41" s="9"/>
      <c r="G41" s="9">
        <v>454104521573</v>
      </c>
      <c r="H41" s="9"/>
      <c r="I41" s="9">
        <f t="shared" si="0"/>
        <v>18644514108</v>
      </c>
      <c r="J41" s="9"/>
      <c r="K41" s="9">
        <v>31790022</v>
      </c>
      <c r="L41" s="9"/>
      <c r="M41" s="9">
        <v>472749035681</v>
      </c>
      <c r="N41" s="9"/>
      <c r="O41" s="9">
        <v>373833136943</v>
      </c>
      <c r="P41" s="9"/>
      <c r="Q41" s="9">
        <f t="shared" si="1"/>
        <v>98915898738</v>
      </c>
    </row>
    <row r="42" spans="1:17">
      <c r="A42" s="1" t="s">
        <v>43</v>
      </c>
      <c r="C42" s="9">
        <v>44507942</v>
      </c>
      <c r="D42" s="9"/>
      <c r="E42" s="9">
        <v>653470878635</v>
      </c>
      <c r="F42" s="9"/>
      <c r="G42" s="9">
        <v>630022025170</v>
      </c>
      <c r="H42" s="9"/>
      <c r="I42" s="9">
        <f t="shared" si="0"/>
        <v>23448853465</v>
      </c>
      <c r="J42" s="9"/>
      <c r="K42" s="9">
        <v>44507942</v>
      </c>
      <c r="L42" s="9"/>
      <c r="M42" s="9">
        <v>653470878635</v>
      </c>
      <c r="N42" s="9"/>
      <c r="O42" s="9">
        <v>610555052482</v>
      </c>
      <c r="P42" s="9"/>
      <c r="Q42" s="9">
        <f t="shared" si="1"/>
        <v>42915826153</v>
      </c>
    </row>
    <row r="43" spans="1:17">
      <c r="A43" s="1" t="s">
        <v>53</v>
      </c>
      <c r="C43" s="9">
        <v>11165712</v>
      </c>
      <c r="D43" s="9"/>
      <c r="E43" s="9">
        <v>197234134761</v>
      </c>
      <c r="F43" s="9"/>
      <c r="G43" s="9">
        <v>178587351058</v>
      </c>
      <c r="H43" s="9"/>
      <c r="I43" s="9">
        <f t="shared" si="0"/>
        <v>18646783703</v>
      </c>
      <c r="J43" s="9"/>
      <c r="K43" s="9">
        <v>11165712</v>
      </c>
      <c r="L43" s="9"/>
      <c r="M43" s="9">
        <v>197234134761</v>
      </c>
      <c r="N43" s="9"/>
      <c r="O43" s="9">
        <v>152250204667</v>
      </c>
      <c r="P43" s="9"/>
      <c r="Q43" s="9">
        <f t="shared" si="1"/>
        <v>44983930094</v>
      </c>
    </row>
    <row r="44" spans="1:17">
      <c r="A44" s="1" t="s">
        <v>61</v>
      </c>
      <c r="C44" s="9">
        <v>46851062</v>
      </c>
      <c r="D44" s="9"/>
      <c r="E44" s="9">
        <v>687407121153</v>
      </c>
      <c r="F44" s="9"/>
      <c r="G44" s="9">
        <v>710693270243</v>
      </c>
      <c r="H44" s="9"/>
      <c r="I44" s="9">
        <f t="shared" si="0"/>
        <v>-23286149090</v>
      </c>
      <c r="J44" s="9"/>
      <c r="K44" s="9">
        <v>46851062</v>
      </c>
      <c r="L44" s="9"/>
      <c r="M44" s="9">
        <v>687407121153</v>
      </c>
      <c r="N44" s="9"/>
      <c r="O44" s="9">
        <v>569409498968</v>
      </c>
      <c r="P44" s="9"/>
      <c r="Q44" s="9">
        <f t="shared" si="1"/>
        <v>117997622185</v>
      </c>
    </row>
    <row r="45" spans="1:17">
      <c r="A45" s="1" t="s">
        <v>25</v>
      </c>
      <c r="C45" s="9">
        <v>61930327</v>
      </c>
      <c r="D45" s="9"/>
      <c r="E45" s="9">
        <v>776910440415</v>
      </c>
      <c r="F45" s="9"/>
      <c r="G45" s="9">
        <v>718426690939</v>
      </c>
      <c r="H45" s="9"/>
      <c r="I45" s="9">
        <f t="shared" si="0"/>
        <v>58483749476</v>
      </c>
      <c r="J45" s="9"/>
      <c r="K45" s="9">
        <v>61930327</v>
      </c>
      <c r="L45" s="9"/>
      <c r="M45" s="9">
        <v>776910440415</v>
      </c>
      <c r="N45" s="9"/>
      <c r="O45" s="9">
        <v>608846612972</v>
      </c>
      <c r="P45" s="9"/>
      <c r="Q45" s="9">
        <f t="shared" si="1"/>
        <v>168063827443</v>
      </c>
    </row>
    <row r="46" spans="1:17">
      <c r="A46" s="1" t="s">
        <v>63</v>
      </c>
      <c r="C46" s="9">
        <v>30485496</v>
      </c>
      <c r="D46" s="9"/>
      <c r="E46" s="9">
        <v>188491547398</v>
      </c>
      <c r="F46" s="9"/>
      <c r="G46" s="9">
        <v>136277570522</v>
      </c>
      <c r="H46" s="9"/>
      <c r="I46" s="9">
        <f t="shared" si="0"/>
        <v>52213976876</v>
      </c>
      <c r="J46" s="9"/>
      <c r="K46" s="9">
        <v>30485496</v>
      </c>
      <c r="L46" s="9"/>
      <c r="M46" s="9">
        <v>188491547398</v>
      </c>
      <c r="N46" s="9"/>
      <c r="O46" s="9">
        <v>226977763668</v>
      </c>
      <c r="P46" s="9"/>
      <c r="Q46" s="9">
        <f t="shared" si="1"/>
        <v>-38486216270</v>
      </c>
    </row>
    <row r="47" spans="1:17">
      <c r="A47" s="1" t="s">
        <v>22</v>
      </c>
      <c r="C47" s="9">
        <v>3759913</v>
      </c>
      <c r="D47" s="9"/>
      <c r="E47" s="9">
        <v>294181892854</v>
      </c>
      <c r="F47" s="9"/>
      <c r="G47" s="9">
        <v>281997507506</v>
      </c>
      <c r="H47" s="9"/>
      <c r="I47" s="9">
        <f t="shared" si="0"/>
        <v>12184385348</v>
      </c>
      <c r="J47" s="9"/>
      <c r="K47" s="9">
        <v>3759913</v>
      </c>
      <c r="L47" s="9"/>
      <c r="M47" s="9">
        <v>294181892854</v>
      </c>
      <c r="N47" s="9"/>
      <c r="O47" s="9">
        <v>286706809818</v>
      </c>
      <c r="P47" s="9"/>
      <c r="Q47" s="9">
        <f t="shared" si="1"/>
        <v>7475083036</v>
      </c>
    </row>
    <row r="48" spans="1:17">
      <c r="A48" s="1" t="s">
        <v>56</v>
      </c>
      <c r="C48" s="9">
        <v>1232675</v>
      </c>
      <c r="D48" s="9"/>
      <c r="E48" s="9">
        <v>13785081567</v>
      </c>
      <c r="F48" s="9"/>
      <c r="G48" s="9">
        <v>12562892316</v>
      </c>
      <c r="H48" s="9"/>
      <c r="I48" s="9">
        <f t="shared" si="0"/>
        <v>1222189251</v>
      </c>
      <c r="J48" s="9"/>
      <c r="K48" s="9">
        <v>1232675</v>
      </c>
      <c r="L48" s="9"/>
      <c r="M48" s="9">
        <v>13785081567</v>
      </c>
      <c r="N48" s="9"/>
      <c r="O48" s="9">
        <v>9971553009</v>
      </c>
      <c r="P48" s="9"/>
      <c r="Q48" s="9">
        <f t="shared" si="1"/>
        <v>3813528558</v>
      </c>
    </row>
    <row r="49" spans="1:17">
      <c r="A49" s="1" t="s">
        <v>16</v>
      </c>
      <c r="C49" s="9">
        <v>15829799</v>
      </c>
      <c r="D49" s="9"/>
      <c r="E49" s="9">
        <v>496930617358</v>
      </c>
      <c r="F49" s="9"/>
      <c r="G49" s="9">
        <v>446104591580</v>
      </c>
      <c r="H49" s="9"/>
      <c r="I49" s="9">
        <f t="shared" si="0"/>
        <v>50826025778</v>
      </c>
      <c r="J49" s="9"/>
      <c r="K49" s="9">
        <v>15829799</v>
      </c>
      <c r="L49" s="9"/>
      <c r="M49" s="9">
        <v>496930617358</v>
      </c>
      <c r="N49" s="9"/>
      <c r="O49" s="9">
        <v>571202704562</v>
      </c>
      <c r="P49" s="9"/>
      <c r="Q49" s="9">
        <f t="shared" si="1"/>
        <v>-74272087204</v>
      </c>
    </row>
    <row r="50" spans="1:17">
      <c r="A50" s="1" t="s">
        <v>30</v>
      </c>
      <c r="C50" s="9">
        <v>19294410</v>
      </c>
      <c r="D50" s="9"/>
      <c r="E50" s="9">
        <v>652298476939</v>
      </c>
      <c r="F50" s="9"/>
      <c r="G50" s="9">
        <v>577689800806</v>
      </c>
      <c r="H50" s="9"/>
      <c r="I50" s="9">
        <f t="shared" si="0"/>
        <v>74608676133</v>
      </c>
      <c r="J50" s="9"/>
      <c r="K50" s="9">
        <v>19294410</v>
      </c>
      <c r="L50" s="9"/>
      <c r="M50" s="9">
        <v>652298476939</v>
      </c>
      <c r="N50" s="9"/>
      <c r="O50" s="9">
        <v>537834142569</v>
      </c>
      <c r="P50" s="9"/>
      <c r="Q50" s="9">
        <f t="shared" si="1"/>
        <v>114464334370</v>
      </c>
    </row>
    <row r="51" spans="1:17">
      <c r="A51" s="1" t="s">
        <v>47</v>
      </c>
      <c r="C51" s="9">
        <v>14071083</v>
      </c>
      <c r="D51" s="9"/>
      <c r="E51" s="9">
        <v>182814795933</v>
      </c>
      <c r="F51" s="9"/>
      <c r="G51" s="9">
        <v>122109653290</v>
      </c>
      <c r="H51" s="9"/>
      <c r="I51" s="9">
        <f t="shared" si="0"/>
        <v>60705142643</v>
      </c>
      <c r="J51" s="9"/>
      <c r="K51" s="9">
        <v>14071083</v>
      </c>
      <c r="L51" s="9"/>
      <c r="M51" s="9">
        <v>182814795933</v>
      </c>
      <c r="N51" s="9"/>
      <c r="O51" s="9">
        <v>132577009461</v>
      </c>
      <c r="P51" s="9"/>
      <c r="Q51" s="9">
        <f t="shared" si="1"/>
        <v>50237786472</v>
      </c>
    </row>
    <row r="52" spans="1:17">
      <c r="A52" s="1" t="s">
        <v>48</v>
      </c>
      <c r="C52" s="9">
        <v>554212</v>
      </c>
      <c r="D52" s="9"/>
      <c r="E52" s="9">
        <v>15871844976</v>
      </c>
      <c r="F52" s="9"/>
      <c r="G52" s="9">
        <v>17009831820</v>
      </c>
      <c r="H52" s="9"/>
      <c r="I52" s="9">
        <f t="shared" si="0"/>
        <v>-1137986844</v>
      </c>
      <c r="J52" s="9"/>
      <c r="K52" s="9">
        <v>554212</v>
      </c>
      <c r="L52" s="9"/>
      <c r="M52" s="9">
        <v>15871844976</v>
      </c>
      <c r="N52" s="9"/>
      <c r="O52" s="9">
        <v>14580299146</v>
      </c>
      <c r="P52" s="9"/>
      <c r="Q52" s="9">
        <f t="shared" si="1"/>
        <v>1291545830</v>
      </c>
    </row>
    <row r="53" spans="1:17">
      <c r="A53" s="1" t="s">
        <v>69</v>
      </c>
      <c r="C53" s="9">
        <v>1184653</v>
      </c>
      <c r="D53" s="9"/>
      <c r="E53" s="9">
        <v>50059959415</v>
      </c>
      <c r="F53" s="9"/>
      <c r="G53" s="9">
        <v>51987187914</v>
      </c>
      <c r="H53" s="9"/>
      <c r="I53" s="9">
        <f t="shared" si="0"/>
        <v>-1927228499</v>
      </c>
      <c r="J53" s="9"/>
      <c r="K53" s="9">
        <v>1184653</v>
      </c>
      <c r="L53" s="9"/>
      <c r="M53" s="9">
        <v>50059959415</v>
      </c>
      <c r="N53" s="9"/>
      <c r="O53" s="9">
        <v>51987187914</v>
      </c>
      <c r="P53" s="9"/>
      <c r="Q53" s="9">
        <f t="shared" si="1"/>
        <v>-1927228499</v>
      </c>
    </row>
    <row r="54" spans="1:17">
      <c r="A54" s="1" t="s">
        <v>18</v>
      </c>
      <c r="C54" s="9">
        <v>71812800</v>
      </c>
      <c r="D54" s="9"/>
      <c r="E54" s="9">
        <v>1614740323060</v>
      </c>
      <c r="F54" s="9"/>
      <c r="G54" s="9">
        <v>1178313054116</v>
      </c>
      <c r="H54" s="9"/>
      <c r="I54" s="9">
        <f t="shared" si="0"/>
        <v>436427268944</v>
      </c>
      <c r="J54" s="9"/>
      <c r="K54" s="9">
        <v>71812800</v>
      </c>
      <c r="L54" s="9"/>
      <c r="M54" s="9">
        <v>1614740323060</v>
      </c>
      <c r="N54" s="9"/>
      <c r="O54" s="9">
        <v>933481562505</v>
      </c>
      <c r="P54" s="9"/>
      <c r="Q54" s="9">
        <f t="shared" si="1"/>
        <v>681258760555</v>
      </c>
    </row>
    <row r="55" spans="1:17">
      <c r="A55" s="1" t="s">
        <v>67</v>
      </c>
      <c r="C55" s="9">
        <v>68129</v>
      </c>
      <c r="D55" s="9"/>
      <c r="E55" s="9">
        <v>934586127</v>
      </c>
      <c r="F55" s="9"/>
      <c r="G55" s="9">
        <v>834438042</v>
      </c>
      <c r="H55" s="9"/>
      <c r="I55" s="9">
        <f t="shared" si="0"/>
        <v>100148085</v>
      </c>
      <c r="J55" s="9"/>
      <c r="K55" s="9">
        <v>68129</v>
      </c>
      <c r="L55" s="9"/>
      <c r="M55" s="9">
        <v>934586127</v>
      </c>
      <c r="N55" s="9"/>
      <c r="O55" s="9">
        <v>890651598</v>
      </c>
      <c r="P55" s="9"/>
      <c r="Q55" s="9">
        <f t="shared" si="1"/>
        <v>43934529</v>
      </c>
    </row>
    <row r="56" spans="1:17">
      <c r="A56" s="1" t="s">
        <v>59</v>
      </c>
      <c r="C56" s="9">
        <v>108888039</v>
      </c>
      <c r="D56" s="9"/>
      <c r="E56" s="9">
        <v>1358413947357</v>
      </c>
      <c r="F56" s="9"/>
      <c r="G56" s="9">
        <v>1356979818787</v>
      </c>
      <c r="H56" s="9"/>
      <c r="I56" s="9">
        <f t="shared" si="0"/>
        <v>1434128570</v>
      </c>
      <c r="J56" s="9"/>
      <c r="K56" s="9">
        <v>108888039</v>
      </c>
      <c r="L56" s="9"/>
      <c r="M56" s="9">
        <v>1358413947357</v>
      </c>
      <c r="N56" s="9"/>
      <c r="O56" s="9">
        <v>1093225567166</v>
      </c>
      <c r="P56" s="9"/>
      <c r="Q56" s="9">
        <f t="shared" si="1"/>
        <v>265188380191</v>
      </c>
    </row>
    <row r="57" spans="1:17">
      <c r="A57" s="1" t="s">
        <v>58</v>
      </c>
      <c r="C57" s="9">
        <v>78611772</v>
      </c>
      <c r="D57" s="9"/>
      <c r="E57" s="9">
        <v>482148677172</v>
      </c>
      <c r="F57" s="9"/>
      <c r="G57" s="9">
        <v>471208512698</v>
      </c>
      <c r="H57" s="9"/>
      <c r="I57" s="9">
        <f t="shared" si="0"/>
        <v>10940164474</v>
      </c>
      <c r="J57" s="9"/>
      <c r="K57" s="9">
        <v>78611772</v>
      </c>
      <c r="L57" s="9"/>
      <c r="M57" s="9">
        <v>482148677196</v>
      </c>
      <c r="N57" s="9"/>
      <c r="O57" s="9">
        <v>521937013443</v>
      </c>
      <c r="P57" s="9"/>
      <c r="Q57" s="9">
        <f t="shared" si="1"/>
        <v>-39788336247</v>
      </c>
    </row>
    <row r="58" spans="1:17">
      <c r="A58" s="1" t="s">
        <v>71</v>
      </c>
      <c r="C58" s="9">
        <v>1055000</v>
      </c>
      <c r="D58" s="9"/>
      <c r="E58" s="9">
        <v>54449685180</v>
      </c>
      <c r="F58" s="9"/>
      <c r="G58" s="9">
        <v>50487616923</v>
      </c>
      <c r="H58" s="9"/>
      <c r="I58" s="9">
        <f t="shared" si="0"/>
        <v>3962068257</v>
      </c>
      <c r="J58" s="9"/>
      <c r="K58" s="9">
        <v>1055000</v>
      </c>
      <c r="L58" s="9"/>
      <c r="M58" s="9">
        <v>54449685180</v>
      </c>
      <c r="N58" s="9"/>
      <c r="O58" s="9">
        <v>50487616923</v>
      </c>
      <c r="P58" s="9"/>
      <c r="Q58" s="9">
        <f t="shared" si="1"/>
        <v>3962068257</v>
      </c>
    </row>
    <row r="59" spans="1:17">
      <c r="A59" s="1" t="s">
        <v>15</v>
      </c>
      <c r="C59" s="9">
        <v>144236996</v>
      </c>
      <c r="D59" s="9"/>
      <c r="E59" s="9">
        <v>565629310272</v>
      </c>
      <c r="F59" s="9"/>
      <c r="G59" s="9">
        <v>540681401530</v>
      </c>
      <c r="H59" s="9"/>
      <c r="I59" s="9">
        <f t="shared" si="0"/>
        <v>24947908742</v>
      </c>
      <c r="J59" s="9"/>
      <c r="K59" s="9">
        <v>144236996</v>
      </c>
      <c r="L59" s="9"/>
      <c r="M59" s="9">
        <v>565629310272</v>
      </c>
      <c r="N59" s="9"/>
      <c r="O59" s="9">
        <v>525053113869</v>
      </c>
      <c r="P59" s="9"/>
      <c r="Q59" s="9">
        <f t="shared" si="1"/>
        <v>40576196403</v>
      </c>
    </row>
    <row r="60" spans="1:17">
      <c r="A60" s="1" t="s">
        <v>72</v>
      </c>
      <c r="C60" s="9">
        <v>50000000</v>
      </c>
      <c r="D60" s="9"/>
      <c r="E60" s="9">
        <v>111880327524</v>
      </c>
      <c r="F60" s="9"/>
      <c r="G60" s="9">
        <v>109881903876</v>
      </c>
      <c r="H60" s="9"/>
      <c r="I60" s="9">
        <f t="shared" si="0"/>
        <v>1998423648</v>
      </c>
      <c r="J60" s="9"/>
      <c r="K60" s="9">
        <v>50000000</v>
      </c>
      <c r="L60" s="9"/>
      <c r="M60" s="9">
        <v>111880327500</v>
      </c>
      <c r="N60" s="9"/>
      <c r="O60" s="9">
        <v>109881903876</v>
      </c>
      <c r="P60" s="9"/>
      <c r="Q60" s="9">
        <f t="shared" si="1"/>
        <v>1998423624</v>
      </c>
    </row>
    <row r="61" spans="1:17">
      <c r="A61" s="1" t="s">
        <v>70</v>
      </c>
      <c r="C61" s="9">
        <v>20830000</v>
      </c>
      <c r="D61" s="9"/>
      <c r="E61" s="9">
        <v>103799486299</v>
      </c>
      <c r="F61" s="9"/>
      <c r="G61" s="9">
        <v>103985168415</v>
      </c>
      <c r="H61" s="9"/>
      <c r="I61" s="9">
        <f t="shared" si="0"/>
        <v>-185682116</v>
      </c>
      <c r="J61" s="9"/>
      <c r="K61" s="9">
        <v>20830000</v>
      </c>
      <c r="L61" s="9"/>
      <c r="M61" s="9">
        <v>103799486299</v>
      </c>
      <c r="N61" s="9"/>
      <c r="O61" s="9">
        <v>103985168415</v>
      </c>
      <c r="P61" s="9"/>
      <c r="Q61" s="9">
        <f t="shared" si="1"/>
        <v>-185682116</v>
      </c>
    </row>
    <row r="62" spans="1:17">
      <c r="A62" s="1" t="s">
        <v>51</v>
      </c>
      <c r="C62" s="9">
        <v>34111497</v>
      </c>
      <c r="D62" s="9"/>
      <c r="E62" s="9">
        <v>286527108859</v>
      </c>
      <c r="F62" s="9"/>
      <c r="G62" s="9">
        <v>270929183406</v>
      </c>
      <c r="H62" s="9"/>
      <c r="I62" s="9">
        <f t="shared" si="0"/>
        <v>15597925453</v>
      </c>
      <c r="J62" s="9"/>
      <c r="K62" s="9">
        <v>34111497</v>
      </c>
      <c r="L62" s="9"/>
      <c r="M62" s="9">
        <v>286527108859</v>
      </c>
      <c r="N62" s="9"/>
      <c r="O62" s="9">
        <v>240560100000</v>
      </c>
      <c r="P62" s="9"/>
      <c r="Q62" s="9">
        <f t="shared" si="1"/>
        <v>45967008859</v>
      </c>
    </row>
    <row r="63" spans="1:17">
      <c r="A63" s="1" t="s">
        <v>29</v>
      </c>
      <c r="C63" s="9">
        <v>0</v>
      </c>
      <c r="D63" s="9"/>
      <c r="E63" s="9">
        <v>0</v>
      </c>
      <c r="F63" s="9"/>
      <c r="G63" s="9">
        <v>-184092469</v>
      </c>
      <c r="H63" s="9"/>
      <c r="I63" s="9">
        <f t="shared" si="0"/>
        <v>184092469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f t="shared" si="1"/>
        <v>0</v>
      </c>
    </row>
    <row r="64" spans="1:17">
      <c r="A64" s="1" t="s">
        <v>28</v>
      </c>
      <c r="C64" s="9">
        <v>0</v>
      </c>
      <c r="D64" s="9"/>
      <c r="E64" s="9">
        <v>0</v>
      </c>
      <c r="F64" s="9"/>
      <c r="G64" s="9">
        <v>405892820</v>
      </c>
      <c r="H64" s="9"/>
      <c r="I64" s="9">
        <f t="shared" si="0"/>
        <v>-405892820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f t="shared" si="1"/>
        <v>0</v>
      </c>
    </row>
    <row r="65" spans="1:17">
      <c r="A65" s="1" t="s">
        <v>49</v>
      </c>
      <c r="C65" s="9">
        <v>0</v>
      </c>
      <c r="D65" s="9"/>
      <c r="E65" s="9">
        <v>0</v>
      </c>
      <c r="F65" s="9"/>
      <c r="G65" s="9">
        <v>189479023</v>
      </c>
      <c r="H65" s="9"/>
      <c r="I65" s="9">
        <f t="shared" si="0"/>
        <v>-189479023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f t="shared" si="1"/>
        <v>0</v>
      </c>
    </row>
    <row r="66" spans="1:17">
      <c r="A66" s="1" t="s">
        <v>23</v>
      </c>
      <c r="C66" s="9">
        <v>0</v>
      </c>
      <c r="D66" s="9"/>
      <c r="E66" s="9">
        <v>0</v>
      </c>
      <c r="F66" s="9"/>
      <c r="G66" s="9">
        <v>1446555459</v>
      </c>
      <c r="H66" s="9"/>
      <c r="I66" s="9">
        <f t="shared" si="0"/>
        <v>-1446555459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f t="shared" si="1"/>
        <v>0</v>
      </c>
    </row>
    <row r="67" spans="1:17">
      <c r="A67" s="1" t="s">
        <v>46</v>
      </c>
      <c r="C67" s="9">
        <v>0</v>
      </c>
      <c r="D67" s="9"/>
      <c r="E67" s="9">
        <v>0</v>
      </c>
      <c r="F67" s="9"/>
      <c r="G67" s="9">
        <v>-22513963137</v>
      </c>
      <c r="H67" s="9"/>
      <c r="I67" s="9">
        <f t="shared" si="0"/>
        <v>22513963137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f t="shared" si="1"/>
        <v>0</v>
      </c>
    </row>
    <row r="68" spans="1:17">
      <c r="A68" s="1" t="s">
        <v>93</v>
      </c>
      <c r="C68" s="9">
        <v>34851</v>
      </c>
      <c r="D68" s="9"/>
      <c r="E68" s="9">
        <v>34155106974</v>
      </c>
      <c r="F68" s="9"/>
      <c r="G68" s="9">
        <v>33568670955</v>
      </c>
      <c r="H68" s="9"/>
      <c r="I68" s="9">
        <f t="shared" si="0"/>
        <v>586436019</v>
      </c>
      <c r="J68" s="9"/>
      <c r="K68" s="9">
        <v>34851</v>
      </c>
      <c r="L68" s="9"/>
      <c r="M68" s="9">
        <v>34155106974</v>
      </c>
      <c r="N68" s="9"/>
      <c r="O68" s="9">
        <v>29902104315</v>
      </c>
      <c r="P68" s="9"/>
      <c r="Q68" s="9">
        <f t="shared" si="1"/>
        <v>4253002659</v>
      </c>
    </row>
    <row r="69" spans="1:17">
      <c r="A69" s="1" t="s">
        <v>96</v>
      </c>
      <c r="C69" s="9">
        <v>7729</v>
      </c>
      <c r="D69" s="9"/>
      <c r="E69" s="9">
        <v>7441059743</v>
      </c>
      <c r="F69" s="9"/>
      <c r="G69" s="9">
        <v>7326923104</v>
      </c>
      <c r="H69" s="9"/>
      <c r="I69" s="9">
        <f t="shared" si="0"/>
        <v>114136639</v>
      </c>
      <c r="J69" s="9"/>
      <c r="K69" s="9">
        <v>7729</v>
      </c>
      <c r="L69" s="9"/>
      <c r="M69" s="9">
        <v>7441059743</v>
      </c>
      <c r="N69" s="9"/>
      <c r="O69" s="9">
        <v>6534372811</v>
      </c>
      <c r="P69" s="9"/>
      <c r="Q69" s="9">
        <f t="shared" si="1"/>
        <v>906686932</v>
      </c>
    </row>
    <row r="70" spans="1:17">
      <c r="A70" s="1" t="s">
        <v>99</v>
      </c>
      <c r="C70" s="9">
        <v>20000</v>
      </c>
      <c r="D70" s="9"/>
      <c r="E70" s="9">
        <v>19176723588</v>
      </c>
      <c r="F70" s="9"/>
      <c r="G70" s="9">
        <v>18891975208</v>
      </c>
      <c r="H70" s="9"/>
      <c r="I70" s="9">
        <f t="shared" si="0"/>
        <v>284748380</v>
      </c>
      <c r="J70" s="9"/>
      <c r="K70" s="9">
        <v>20000</v>
      </c>
      <c r="L70" s="9"/>
      <c r="M70" s="9">
        <v>19176723588</v>
      </c>
      <c r="N70" s="9"/>
      <c r="O70" s="9">
        <v>17002881206</v>
      </c>
      <c r="P70" s="9"/>
      <c r="Q70" s="9">
        <f t="shared" si="1"/>
        <v>2173842382</v>
      </c>
    </row>
    <row r="71" spans="1:17">
      <c r="A71" s="1" t="s">
        <v>102</v>
      </c>
      <c r="C71" s="9">
        <v>101150</v>
      </c>
      <c r="D71" s="9"/>
      <c r="E71" s="9">
        <v>95266029901</v>
      </c>
      <c r="F71" s="9"/>
      <c r="G71" s="9">
        <v>93786473620</v>
      </c>
      <c r="H71" s="9"/>
      <c r="I71" s="9">
        <f t="shared" si="0"/>
        <v>1479556281</v>
      </c>
      <c r="J71" s="9"/>
      <c r="K71" s="9">
        <v>101150</v>
      </c>
      <c r="L71" s="9"/>
      <c r="M71" s="9">
        <v>95266029901</v>
      </c>
      <c r="N71" s="9"/>
      <c r="O71" s="9">
        <v>84969062217</v>
      </c>
      <c r="P71" s="9"/>
      <c r="Q71" s="9">
        <f t="shared" si="1"/>
        <v>10296967684</v>
      </c>
    </row>
    <row r="72" spans="1:17">
      <c r="A72" s="1" t="s">
        <v>135</v>
      </c>
      <c r="C72" s="9">
        <v>100</v>
      </c>
      <c r="D72" s="9"/>
      <c r="E72" s="9">
        <v>73779625</v>
      </c>
      <c r="F72" s="9"/>
      <c r="G72" s="9">
        <v>73300282</v>
      </c>
      <c r="H72" s="9"/>
      <c r="I72" s="9">
        <f t="shared" si="0"/>
        <v>479343</v>
      </c>
      <c r="J72" s="9"/>
      <c r="K72" s="9">
        <v>100</v>
      </c>
      <c r="L72" s="9"/>
      <c r="M72" s="9">
        <v>73779625</v>
      </c>
      <c r="N72" s="9"/>
      <c r="O72" s="9">
        <v>73300282</v>
      </c>
      <c r="P72" s="9"/>
      <c r="Q72" s="9">
        <f t="shared" si="1"/>
        <v>479343</v>
      </c>
    </row>
    <row r="73" spans="1:17">
      <c r="A73" s="1" t="s">
        <v>120</v>
      </c>
      <c r="C73" s="9">
        <v>25000</v>
      </c>
      <c r="D73" s="9"/>
      <c r="E73" s="9">
        <v>24745514062</v>
      </c>
      <c r="F73" s="9"/>
      <c r="G73" s="9">
        <v>24651781054</v>
      </c>
      <c r="H73" s="9"/>
      <c r="I73" s="9">
        <f t="shared" ref="I73:I86" si="2">E73-G73</f>
        <v>93733008</v>
      </c>
      <c r="J73" s="9"/>
      <c r="K73" s="9">
        <v>25000</v>
      </c>
      <c r="L73" s="9"/>
      <c r="M73" s="9">
        <v>24745514062</v>
      </c>
      <c r="N73" s="9"/>
      <c r="O73" s="9">
        <v>24679472343</v>
      </c>
      <c r="P73" s="9"/>
      <c r="Q73" s="9">
        <f t="shared" ref="Q73:Q86" si="3">M73-O73</f>
        <v>66041719</v>
      </c>
    </row>
    <row r="74" spans="1:17">
      <c r="A74" s="1" t="s">
        <v>108</v>
      </c>
      <c r="C74" s="9">
        <v>223409</v>
      </c>
      <c r="D74" s="9"/>
      <c r="E74" s="9">
        <v>196311879851</v>
      </c>
      <c r="F74" s="9"/>
      <c r="G74" s="9">
        <v>193345546076</v>
      </c>
      <c r="H74" s="9"/>
      <c r="I74" s="9">
        <f t="shared" si="2"/>
        <v>2966333775</v>
      </c>
      <c r="J74" s="9"/>
      <c r="K74" s="9">
        <v>223409</v>
      </c>
      <c r="L74" s="9"/>
      <c r="M74" s="9">
        <v>196311879851</v>
      </c>
      <c r="N74" s="9"/>
      <c r="O74" s="9">
        <v>181753531244</v>
      </c>
      <c r="P74" s="9"/>
      <c r="Q74" s="9">
        <f t="shared" si="3"/>
        <v>14558348607</v>
      </c>
    </row>
    <row r="75" spans="1:17">
      <c r="A75" s="1" t="s">
        <v>111</v>
      </c>
      <c r="C75" s="9">
        <v>392486</v>
      </c>
      <c r="D75" s="9"/>
      <c r="E75" s="9">
        <v>340133429859</v>
      </c>
      <c r="F75" s="9"/>
      <c r="G75" s="9">
        <v>335805093933</v>
      </c>
      <c r="H75" s="9"/>
      <c r="I75" s="9">
        <f t="shared" si="2"/>
        <v>4328335926</v>
      </c>
      <c r="J75" s="9"/>
      <c r="K75" s="9">
        <v>392486</v>
      </c>
      <c r="L75" s="9"/>
      <c r="M75" s="9">
        <v>340133429859</v>
      </c>
      <c r="N75" s="9"/>
      <c r="O75" s="9">
        <v>315247530997</v>
      </c>
      <c r="P75" s="9"/>
      <c r="Q75" s="9">
        <f t="shared" si="3"/>
        <v>24885898862</v>
      </c>
    </row>
    <row r="76" spans="1:17">
      <c r="A76" s="1" t="s">
        <v>114</v>
      </c>
      <c r="C76" s="9">
        <v>533636</v>
      </c>
      <c r="D76" s="9"/>
      <c r="E76" s="9">
        <v>454394061906</v>
      </c>
      <c r="F76" s="9"/>
      <c r="G76" s="9">
        <v>450725582949</v>
      </c>
      <c r="H76" s="9"/>
      <c r="I76" s="9">
        <f t="shared" si="2"/>
        <v>3668478957</v>
      </c>
      <c r="J76" s="9"/>
      <c r="K76" s="9">
        <v>533636</v>
      </c>
      <c r="L76" s="9"/>
      <c r="M76" s="9">
        <v>454394061906</v>
      </c>
      <c r="N76" s="9"/>
      <c r="O76" s="9">
        <v>429679875242</v>
      </c>
      <c r="P76" s="9"/>
      <c r="Q76" s="9">
        <f t="shared" si="3"/>
        <v>24714186664</v>
      </c>
    </row>
    <row r="77" spans="1:17">
      <c r="A77" s="1" t="s">
        <v>137</v>
      </c>
      <c r="C77" s="9">
        <v>136625</v>
      </c>
      <c r="D77" s="9"/>
      <c r="E77" s="9">
        <v>105999051689</v>
      </c>
      <c r="F77" s="9"/>
      <c r="G77" s="9">
        <v>105355966053</v>
      </c>
      <c r="H77" s="9"/>
      <c r="I77" s="9">
        <f t="shared" si="2"/>
        <v>643085636</v>
      </c>
      <c r="J77" s="9"/>
      <c r="K77" s="9">
        <v>136625</v>
      </c>
      <c r="L77" s="9"/>
      <c r="M77" s="9">
        <v>105999051689</v>
      </c>
      <c r="N77" s="9"/>
      <c r="O77" s="9">
        <v>105355966053</v>
      </c>
      <c r="P77" s="9"/>
      <c r="Q77" s="9">
        <f t="shared" si="3"/>
        <v>643085636</v>
      </c>
    </row>
    <row r="78" spans="1:17">
      <c r="A78" s="1" t="s">
        <v>105</v>
      </c>
      <c r="C78" s="9">
        <v>11089</v>
      </c>
      <c r="D78" s="9"/>
      <c r="E78" s="9">
        <v>10392390187</v>
      </c>
      <c r="F78" s="9"/>
      <c r="G78" s="9">
        <v>10266271862</v>
      </c>
      <c r="H78" s="9"/>
      <c r="I78" s="9">
        <f t="shared" si="2"/>
        <v>126118325</v>
      </c>
      <c r="J78" s="9"/>
      <c r="K78" s="9">
        <v>11089</v>
      </c>
      <c r="L78" s="9"/>
      <c r="M78" s="9">
        <v>10392390187</v>
      </c>
      <c r="N78" s="9"/>
      <c r="O78" s="9">
        <v>9982509178</v>
      </c>
      <c r="P78" s="9"/>
      <c r="Q78" s="9">
        <f t="shared" si="3"/>
        <v>409881009</v>
      </c>
    </row>
    <row r="79" spans="1:17">
      <c r="A79" s="1" t="s">
        <v>117</v>
      </c>
      <c r="C79" s="9">
        <v>79244</v>
      </c>
      <c r="D79" s="9"/>
      <c r="E79" s="9">
        <v>65286013204</v>
      </c>
      <c r="F79" s="9"/>
      <c r="G79" s="9">
        <v>64515384153</v>
      </c>
      <c r="H79" s="9"/>
      <c r="I79" s="9">
        <f t="shared" si="2"/>
        <v>770629051</v>
      </c>
      <c r="J79" s="9"/>
      <c r="K79" s="9">
        <v>79244</v>
      </c>
      <c r="L79" s="9"/>
      <c r="M79" s="9">
        <v>65286013204</v>
      </c>
      <c r="N79" s="9"/>
      <c r="O79" s="9">
        <v>57428652828</v>
      </c>
      <c r="P79" s="9"/>
      <c r="Q79" s="9">
        <f t="shared" si="3"/>
        <v>7857360376</v>
      </c>
    </row>
    <row r="80" spans="1:17">
      <c r="A80" s="1" t="s">
        <v>143</v>
      </c>
      <c r="C80" s="9">
        <v>36370</v>
      </c>
      <c r="D80" s="9"/>
      <c r="E80" s="9">
        <v>29444542309</v>
      </c>
      <c r="F80" s="9"/>
      <c r="G80" s="9">
        <v>29230363038</v>
      </c>
      <c r="H80" s="9"/>
      <c r="I80" s="9">
        <f t="shared" si="2"/>
        <v>214179271</v>
      </c>
      <c r="J80" s="9"/>
      <c r="K80" s="9">
        <v>36370</v>
      </c>
      <c r="L80" s="9"/>
      <c r="M80" s="9">
        <v>29444542309</v>
      </c>
      <c r="N80" s="9"/>
      <c r="O80" s="9">
        <v>29230363038</v>
      </c>
      <c r="P80" s="9"/>
      <c r="Q80" s="9">
        <f t="shared" si="3"/>
        <v>214179271</v>
      </c>
    </row>
    <row r="81" spans="1:17">
      <c r="A81" s="1" t="s">
        <v>132</v>
      </c>
      <c r="C81" s="9">
        <v>56440</v>
      </c>
      <c r="D81" s="9"/>
      <c r="E81" s="9">
        <v>42215111124</v>
      </c>
      <c r="F81" s="9"/>
      <c r="G81" s="9">
        <v>42209825120</v>
      </c>
      <c r="H81" s="9"/>
      <c r="I81" s="9">
        <f t="shared" si="2"/>
        <v>5286004</v>
      </c>
      <c r="J81" s="9"/>
      <c r="K81" s="9">
        <v>56440</v>
      </c>
      <c r="L81" s="9"/>
      <c r="M81" s="9">
        <v>42215111124</v>
      </c>
      <c r="N81" s="9"/>
      <c r="O81" s="9">
        <v>42209825120</v>
      </c>
      <c r="P81" s="9"/>
      <c r="Q81" s="9">
        <f t="shared" si="3"/>
        <v>5286004</v>
      </c>
    </row>
    <row r="82" spans="1:17">
      <c r="A82" s="1" t="s">
        <v>129</v>
      </c>
      <c r="C82" s="9">
        <v>402535</v>
      </c>
      <c r="D82" s="9"/>
      <c r="E82" s="9">
        <v>296602450018</v>
      </c>
      <c r="F82" s="9"/>
      <c r="G82" s="9">
        <v>295274383988</v>
      </c>
      <c r="H82" s="9"/>
      <c r="I82" s="9">
        <f t="shared" si="2"/>
        <v>1328066030</v>
      </c>
      <c r="J82" s="9"/>
      <c r="K82" s="9">
        <v>402535</v>
      </c>
      <c r="L82" s="9"/>
      <c r="M82" s="9">
        <v>296602450018</v>
      </c>
      <c r="N82" s="9"/>
      <c r="O82" s="9">
        <v>295274383988</v>
      </c>
      <c r="P82" s="9"/>
      <c r="Q82" s="9">
        <f t="shared" si="3"/>
        <v>1328066030</v>
      </c>
    </row>
    <row r="83" spans="1:17">
      <c r="A83" s="1" t="s">
        <v>140</v>
      </c>
      <c r="C83" s="9">
        <v>25400</v>
      </c>
      <c r="D83" s="9"/>
      <c r="E83" s="9">
        <v>18224498210</v>
      </c>
      <c r="F83" s="9"/>
      <c r="G83" s="9">
        <v>18176158826</v>
      </c>
      <c r="H83" s="9"/>
      <c r="I83" s="9">
        <f t="shared" si="2"/>
        <v>48339384</v>
      </c>
      <c r="J83" s="9"/>
      <c r="K83" s="9">
        <v>25400</v>
      </c>
      <c r="L83" s="9"/>
      <c r="M83" s="9">
        <v>18224498210</v>
      </c>
      <c r="N83" s="9"/>
      <c r="O83" s="9">
        <v>18176158826</v>
      </c>
      <c r="P83" s="9"/>
      <c r="Q83" s="9">
        <f t="shared" si="3"/>
        <v>48339384</v>
      </c>
    </row>
    <row r="84" spans="1:17">
      <c r="A84" s="1" t="s">
        <v>126</v>
      </c>
      <c r="C84" s="9">
        <v>200000</v>
      </c>
      <c r="D84" s="9"/>
      <c r="E84" s="9">
        <v>195964475000</v>
      </c>
      <c r="F84" s="9"/>
      <c r="G84" s="9">
        <v>189167707137</v>
      </c>
      <c r="H84" s="9"/>
      <c r="I84" s="9">
        <f>E84-G84</f>
        <v>6796767863</v>
      </c>
      <c r="J84" s="9"/>
      <c r="K84" s="9">
        <v>200000</v>
      </c>
      <c r="L84" s="9"/>
      <c r="M84" s="9">
        <v>195964475000</v>
      </c>
      <c r="N84" s="9"/>
      <c r="O84" s="9">
        <v>187186066375</v>
      </c>
      <c r="P84" s="9"/>
      <c r="Q84" s="9">
        <f t="shared" si="3"/>
        <v>8778408625</v>
      </c>
    </row>
    <row r="85" spans="1:17">
      <c r="A85" s="1" t="s">
        <v>123</v>
      </c>
      <c r="C85" s="9">
        <v>0</v>
      </c>
      <c r="D85" s="9"/>
      <c r="E85" s="9">
        <v>0</v>
      </c>
      <c r="F85" s="9"/>
      <c r="G85" s="9">
        <v>0</v>
      </c>
      <c r="H85" s="9"/>
      <c r="I85" s="9">
        <f t="shared" si="2"/>
        <v>0</v>
      </c>
      <c r="J85" s="9"/>
      <c r="K85" s="9">
        <v>200000</v>
      </c>
      <c r="L85" s="9"/>
      <c r="M85" s="9">
        <v>199963750000</v>
      </c>
      <c r="N85" s="9"/>
      <c r="O85" s="9">
        <v>200008000000</v>
      </c>
      <c r="P85" s="9"/>
      <c r="Q85" s="9">
        <f t="shared" si="3"/>
        <v>-44250000</v>
      </c>
    </row>
    <row r="86" spans="1:17">
      <c r="A86" s="1" t="s">
        <v>89</v>
      </c>
      <c r="C86" s="9">
        <v>0</v>
      </c>
      <c r="D86" s="9"/>
      <c r="E86" s="9">
        <v>0</v>
      </c>
      <c r="F86" s="9"/>
      <c r="G86" s="9">
        <v>9664976125</v>
      </c>
      <c r="H86" s="9"/>
      <c r="I86" s="9">
        <f t="shared" si="2"/>
        <v>-9664976125</v>
      </c>
      <c r="J86" s="9"/>
      <c r="K86" s="9">
        <v>0</v>
      </c>
      <c r="L86" s="9"/>
      <c r="M86" s="9">
        <v>0</v>
      </c>
      <c r="N86" s="9"/>
      <c r="O86" s="9">
        <v>0</v>
      </c>
      <c r="P86" s="9"/>
      <c r="Q86" s="9">
        <f t="shared" si="3"/>
        <v>0</v>
      </c>
    </row>
    <row r="87" spans="1:17" ht="24.75" thickBot="1">
      <c r="C87" s="9"/>
      <c r="D87" s="9"/>
      <c r="E87" s="13">
        <f>SUM(E8:E86)</f>
        <v>19985084738101</v>
      </c>
      <c r="F87" s="9"/>
      <c r="G87" s="13">
        <f>SUM(G8:G86)</f>
        <v>18629021910691</v>
      </c>
      <c r="H87" s="9"/>
      <c r="I87" s="13">
        <f>SUM(I8:I86)</f>
        <v>1356062827410</v>
      </c>
      <c r="J87" s="9"/>
      <c r="K87" s="9"/>
      <c r="L87" s="9"/>
      <c r="M87" s="13">
        <f>SUM(M8:M86)</f>
        <v>20185048488101</v>
      </c>
      <c r="N87" s="9"/>
      <c r="O87" s="13">
        <f>SUM(SUM(O8:O86))</f>
        <v>17619531114785</v>
      </c>
      <c r="P87" s="9"/>
      <c r="Q87" s="13">
        <f>SUM(Q8:Q86)</f>
        <v>2565517373316</v>
      </c>
    </row>
    <row r="88" spans="1:17" ht="24.75" thickTop="1"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>
      <c r="G89" s="2"/>
      <c r="I89" s="2"/>
      <c r="O89" s="2"/>
      <c r="Q89" s="2"/>
    </row>
    <row r="90" spans="1:17">
      <c r="E90" s="2"/>
      <c r="F90" s="2">
        <f t="shared" ref="F90" si="4">F89-F88</f>
        <v>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2" spans="1:17"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>
      <c r="G93" s="2"/>
      <c r="I93" s="2"/>
      <c r="O93" s="2"/>
      <c r="Q93" s="2"/>
    </row>
    <row r="94" spans="1:17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2022-05-24T11:48:05Z</dcterms:created>
  <dcterms:modified xsi:type="dcterms:W3CDTF">2022-05-29T10:44:28Z</dcterms:modified>
</cp:coreProperties>
</file>