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خرداد\"/>
    </mc:Choice>
  </mc:AlternateContent>
  <xr:revisionPtr revIDLastSave="0" documentId="13_ncr:1_{EDC3DAAA-047F-4F1F-A656-99600D0208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سپرده" sheetId="6" r:id="rId5"/>
    <sheet name="جمع درآمدها" sheetId="15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7" i="12" l="1"/>
  <c r="C37" i="12"/>
  <c r="U86" i="11"/>
  <c r="E10" i="13"/>
  <c r="I10" i="13"/>
  <c r="E11" i="14"/>
  <c r="C11" i="14"/>
  <c r="G10" i="15"/>
  <c r="C9" i="15"/>
  <c r="C8" i="15"/>
  <c r="C7" i="15"/>
  <c r="K9" i="13"/>
  <c r="K8" i="13"/>
  <c r="K10" i="13" s="1"/>
  <c r="G9" i="13"/>
  <c r="G8" i="13"/>
  <c r="G10" i="13" s="1"/>
  <c r="Q35" i="12"/>
  <c r="I36" i="12"/>
  <c r="Q36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8" i="12"/>
  <c r="C10" i="15" l="1"/>
  <c r="Q87" i="11"/>
  <c r="O87" i="11"/>
  <c r="M87" i="11"/>
  <c r="I87" i="11"/>
  <c r="G87" i="11"/>
  <c r="E87" i="11"/>
  <c r="C87" i="11"/>
  <c r="S86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7" i="11" s="1"/>
  <c r="S85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K86" i="11" s="1"/>
  <c r="I8" i="11"/>
  <c r="Q37" i="12"/>
  <c r="O37" i="12"/>
  <c r="M37" i="12"/>
  <c r="K37" i="12"/>
  <c r="I37" i="12"/>
  <c r="G37" i="12"/>
  <c r="Q50" i="10"/>
  <c r="O50" i="10"/>
  <c r="M50" i="10"/>
  <c r="I50" i="10"/>
  <c r="G50" i="10"/>
  <c r="E50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E85" i="9"/>
  <c r="G85" i="9"/>
  <c r="M85" i="9"/>
  <c r="O85" i="9"/>
  <c r="Q8" i="9"/>
  <c r="I8" i="9"/>
  <c r="M35" i="8"/>
  <c r="K35" i="8"/>
  <c r="I35" i="8"/>
  <c r="M34" i="8"/>
  <c r="O35" i="8"/>
  <c r="Q35" i="8"/>
  <c r="S35" i="8"/>
  <c r="S34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8" i="8"/>
  <c r="T19" i="7"/>
  <c r="T16" i="7"/>
  <c r="I15" i="7"/>
  <c r="K15" i="7"/>
  <c r="M15" i="7"/>
  <c r="O15" i="7"/>
  <c r="Q15" i="7"/>
  <c r="S15" i="7"/>
  <c r="K10" i="6"/>
  <c r="M10" i="6"/>
  <c r="O10" i="6"/>
  <c r="Q10" i="6"/>
  <c r="AK28" i="3"/>
  <c r="AI28" i="3"/>
  <c r="AG28" i="3"/>
  <c r="AA28" i="3"/>
  <c r="W28" i="3"/>
  <c r="S28" i="3"/>
  <c r="Q28" i="3"/>
  <c r="Y68" i="1"/>
  <c r="W68" i="1"/>
  <c r="U68" i="1"/>
  <c r="O68" i="1"/>
  <c r="K68" i="1"/>
  <c r="G68" i="1"/>
  <c r="E68" i="1"/>
  <c r="E7" i="15" l="1"/>
  <c r="E8" i="15"/>
  <c r="E9" i="15"/>
  <c r="U13" i="11"/>
  <c r="U24" i="11"/>
  <c r="U40" i="11"/>
  <c r="U52" i="11"/>
  <c r="U68" i="11"/>
  <c r="U84" i="11"/>
  <c r="U28" i="11"/>
  <c r="U56" i="11"/>
  <c r="U16" i="11"/>
  <c r="U32" i="11"/>
  <c r="U48" i="11"/>
  <c r="U60" i="11"/>
  <c r="U76" i="11"/>
  <c r="U44" i="11"/>
  <c r="U20" i="11"/>
  <c r="U36" i="11"/>
  <c r="U50" i="11"/>
  <c r="U64" i="11"/>
  <c r="U80" i="11"/>
  <c r="U11" i="11"/>
  <c r="U72" i="11"/>
  <c r="K11" i="11"/>
  <c r="U83" i="11"/>
  <c r="U79" i="11"/>
  <c r="U75" i="11"/>
  <c r="U71" i="11"/>
  <c r="U67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U10" i="11"/>
  <c r="U8" i="11"/>
  <c r="U82" i="11"/>
  <c r="U78" i="11"/>
  <c r="U74" i="11"/>
  <c r="U70" i="11"/>
  <c r="U66" i="11"/>
  <c r="U62" i="11"/>
  <c r="U58" i="11"/>
  <c r="U54" i="11"/>
  <c r="U46" i="11"/>
  <c r="U42" i="11"/>
  <c r="U38" i="11"/>
  <c r="U34" i="11"/>
  <c r="U30" i="11"/>
  <c r="U26" i="11"/>
  <c r="U22" i="11"/>
  <c r="U18" i="11"/>
  <c r="U14" i="11"/>
  <c r="U12" i="11"/>
  <c r="U85" i="11"/>
  <c r="U81" i="11"/>
  <c r="U77" i="11"/>
  <c r="U73" i="11"/>
  <c r="U69" i="11"/>
  <c r="U65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K12" i="11"/>
  <c r="K43" i="11"/>
  <c r="K59" i="11"/>
  <c r="K75" i="11"/>
  <c r="K15" i="11"/>
  <c r="K47" i="11"/>
  <c r="K79" i="11"/>
  <c r="K19" i="11"/>
  <c r="K35" i="11"/>
  <c r="K51" i="11"/>
  <c r="K67" i="11"/>
  <c r="K83" i="11"/>
  <c r="K23" i="11"/>
  <c r="K39" i="11"/>
  <c r="K55" i="11"/>
  <c r="K71" i="11"/>
  <c r="K85" i="11"/>
  <c r="K31" i="11"/>
  <c r="K63" i="11"/>
  <c r="K8" i="11"/>
  <c r="K82" i="11"/>
  <c r="K78" i="11"/>
  <c r="K74" i="11"/>
  <c r="K70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K10" i="11"/>
  <c r="K81" i="11"/>
  <c r="K77" i="11"/>
  <c r="K73" i="11"/>
  <c r="K69" i="11"/>
  <c r="K65" i="11"/>
  <c r="K61" i="11"/>
  <c r="K57" i="11"/>
  <c r="K53" i="11"/>
  <c r="K49" i="11"/>
  <c r="K45" i="11"/>
  <c r="K41" i="11"/>
  <c r="K37" i="11"/>
  <c r="K33" i="11"/>
  <c r="K29" i="11"/>
  <c r="K25" i="11"/>
  <c r="K21" i="11"/>
  <c r="K17" i="11"/>
  <c r="K13" i="11"/>
  <c r="K9" i="11"/>
  <c r="K84" i="11"/>
  <c r="K80" i="11"/>
  <c r="K76" i="11"/>
  <c r="K72" i="11"/>
  <c r="K68" i="11"/>
  <c r="K64" i="11"/>
  <c r="K60" i="11"/>
  <c r="K56" i="11"/>
  <c r="K52" i="11"/>
  <c r="K48" i="11"/>
  <c r="K44" i="11"/>
  <c r="K40" i="11"/>
  <c r="K36" i="11"/>
  <c r="K32" i="11"/>
  <c r="K28" i="11"/>
  <c r="K24" i="11"/>
  <c r="K20" i="11"/>
  <c r="K16" i="11"/>
  <c r="U9" i="11"/>
  <c r="I85" i="9"/>
  <c r="Q85" i="9"/>
  <c r="E10" i="15" l="1"/>
  <c r="U87" i="11"/>
  <c r="K27" i="11"/>
  <c r="K87" i="11" s="1"/>
</calcChain>
</file>

<file path=xl/sharedStrings.xml><?xml version="1.0" encoding="utf-8"?>
<sst xmlns="http://schemas.openxmlformats.org/spreadsheetml/2006/main" count="867" uniqueCount="253">
  <si>
    <t>صندوق سرمایه‌گذاری مشترک امید توسعه</t>
  </si>
  <si>
    <t>صورت وضعیت پورتفوی</t>
  </si>
  <si>
    <t>برای ماه منتهی به 1401/03/31</t>
  </si>
  <si>
    <t>نام شرکت</t>
  </si>
  <si>
    <t>1401/02/31</t>
  </si>
  <si>
    <t>تغییرات طی دوره</t>
  </si>
  <si>
    <t>1401/03/31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</si>
  <si>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</si>
  <si>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</si>
  <si>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</si>
  <si>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</si>
  <si>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</si>
  <si>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</si>
  <si>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</si>
  <si>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</si>
  <si>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</si>
  <si>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</si>
  <si>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</si>
  <si>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</si>
  <si>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</si>
  <si>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</si>
  <si>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جم</t>
  </si>
  <si>
    <t>پتروشیمی زاگرس</t>
  </si>
  <si>
    <t>پتروشیمی‌شیراز</t>
  </si>
  <si>
    <t>توسعه معدنی و صنعتی صبانور</t>
  </si>
  <si>
    <t>توسعه‌معادن‌وفلزات‌</t>
  </si>
  <si>
    <t>ح . سرمایه گذاری صبا تامین</t>
  </si>
  <si>
    <t>ح . سیمان‌ارومیه‌</t>
  </si>
  <si>
    <t>ح . فراورده‌ های‌ نسوزایران‌</t>
  </si>
  <si>
    <t>ح. پالایش نفت تبریز</t>
  </si>
  <si>
    <t>حفاری شمال</t>
  </si>
  <si>
    <t>داروپخش‌ (هلدینگ‌</t>
  </si>
  <si>
    <t>دریایی و کشتیرانی خط دریابندر</t>
  </si>
  <si>
    <t>زغال سنگ پروده طبس</t>
  </si>
  <si>
    <t>سخت آژند</t>
  </si>
  <si>
    <t>سرمایه گذاری پارس آریان</t>
  </si>
  <si>
    <t>سرمایه گذاری دارویی تامین</t>
  </si>
  <si>
    <t>سرمایه گذاری صبا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</si>
  <si>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</si>
  <si>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</si>
  <si>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</si>
  <si>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</si>
  <si>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</si>
  <si>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</si>
  <si>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</si>
  <si>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</si>
  <si>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</si>
  <si>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سیمان‌ بجنورد</t>
  </si>
  <si>
    <t>سیمان‌ شمال‌</t>
  </si>
  <si>
    <t>سیمان‌ارومیه‌</t>
  </si>
  <si>
    <t>شیشه سازی مینا</t>
  </si>
  <si>
    <t>صنایع پتروشیمی خلیج فارس</t>
  </si>
  <si>
    <t>صنایع پتروشیمی کرمانشاه</t>
  </si>
  <si>
    <t>صنایع‌ کاشی‌ و سرامیک‌ سینا</t>
  </si>
  <si>
    <t>صنایع‌خاک‌چینی‌ایران‌</t>
  </si>
  <si>
    <t>صنعت غذایی کورش</t>
  </si>
  <si>
    <t>فرابورس ایران</t>
  </si>
  <si>
    <t>فراورده‌ های‌ نسوزایران‌</t>
  </si>
  <si>
    <t>فروشگاههای زنجیره ای افق کوروش</t>
  </si>
  <si>
    <t>فولاد  خوزستان</t>
  </si>
  <si>
    <t>فولاد مبارکه اصفهان</t>
  </si>
  <si>
    <t>گروه مپنا (سهامی عام)</t>
  </si>
  <si>
    <t>گروه مدیریت سرمایه گذاری امید</t>
  </si>
  <si>
    <t>گسترش نفت و گاز پارسیان</t>
  </si>
  <si>
    <t>گلتاش‌</t>
  </si>
  <si>
    <t>م .صنایع و معادن احیاء سپاهان</t>
  </si>
  <si>
    <t>مبین انرژی خلیج فارس</t>
  </si>
  <si>
    <t>مدیریت صنعت شوینده ت.ص.بهشهر</t>
  </si>
  <si>
    <t>معدنی و صنعتی گل گهر</t>
  </si>
  <si>
    <t>کویر تایر</t>
  </si>
  <si>
    <t>دوده‌ صنعتی‌ پارس‌</t>
  </si>
  <si>
    <t>ح . سرمایه‌گذاری‌ سپه‌</t>
  </si>
  <si>
    <t>ح. کویر تایر</t>
  </si>
  <si>
    <t>ح . توسعه‌معادن‌وفلزات‌</t>
  </si>
  <si>
    <t>تعداد اوراق تبعی</t>
  </si>
  <si>
    <t>قیمت اعمال</t>
  </si>
  <si>
    <t>تاریخ اعمال</t>
  </si>
  <si>
    <t>نرخ موثر</t>
  </si>
  <si>
    <t>اختیارف ت غکورش34200-01/03/04</t>
  </si>
  <si>
    <t>1401/03/04</t>
  </si>
  <si>
    <t/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</si>
  <si>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</si>
  <si>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</si>
  <si>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</si>
  <si>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</si>
  <si>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</si>
  <si>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</si>
  <si>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</si>
  <si>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</si>
  <si>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</si>
  <si>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</si>
  <si>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</si>
  <si>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</si>
  <si>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</si>
  <si>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</si>
  <si>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</si>
  <si>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</si>
  <si>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</si>
  <si>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</si>
  <si>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اسنادخزانه-م15بودجه98-010406</t>
  </si>
  <si>
    <t>1398/07/13</t>
  </si>
  <si>
    <t>1401/04/06</t>
  </si>
  <si>
    <t>اسنادخزانه-م16بودجه98-010503</t>
  </si>
  <si>
    <t>1398/09/24</t>
  </si>
  <si>
    <t>1401/05/03</t>
  </si>
  <si>
    <t>اسنادخزانه-م17بودجه98-010512</t>
  </si>
  <si>
    <t>1398/11/07</t>
  </si>
  <si>
    <t>1401/05/12</t>
  </si>
  <si>
    <t>اسنادخزانه-م18بودجه98-010614</t>
  </si>
  <si>
    <t>1398/11/12</t>
  </si>
  <si>
    <t>1401/06/14</t>
  </si>
  <si>
    <t>اسنادخزانه-م1بودجه99-010621</t>
  </si>
  <si>
    <t>1399/09/01</t>
  </si>
  <si>
    <t>1401/06/21</t>
  </si>
  <si>
    <t>اسنادخزانه-م21بودجه98-020906</t>
  </si>
  <si>
    <t>1399/01/27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</si>
  <si>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</si>
  <si>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</si>
  <si>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</si>
  <si>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</si>
  <si>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</si>
  <si>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</si>
  <si>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</si>
  <si>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</si>
  <si>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</si>
  <si>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</si>
  <si>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</si>
  <si>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</si>
  <si>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</si>
  <si>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</si>
  <si>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</si>
  <si>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</si>
  <si>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</si>
  <si>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</si>
  <si>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مرابحه عام دولت3-ش.خ 0104</t>
  </si>
  <si>
    <t>1399/04/03</t>
  </si>
  <si>
    <t>1401/04/03</t>
  </si>
  <si>
    <t>مرابحه عام دولت61-ش.خ0309</t>
  </si>
  <si>
    <t>1399/09/26</t>
  </si>
  <si>
    <t>1403/09/26</t>
  </si>
  <si>
    <t>مرابحه عام دولت86-ش.خ020404</t>
  </si>
  <si>
    <t>1400/03/04</t>
  </si>
  <si>
    <t>1402/04/04</t>
  </si>
  <si>
    <t>مرابحه عام دولت104-ش.خ020303</t>
  </si>
  <si>
    <t>1401/03/03</t>
  </si>
  <si>
    <t>1402/03/03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</si>
  <si>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</si>
  <si>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</si>
  <si>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</si>
  <si>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</si>
  <si>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</si>
  <si>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</si>
  <si>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</si>
  <si>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</si>
  <si>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</si>
  <si>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</si>
  <si>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</si>
  <si>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</si>
  <si>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</si>
  <si>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</si>
  <si>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</si>
  <si>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</si>
  <si>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</si>
  <si>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</si>
  <si>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</si>
  <si>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</si>
  <si>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</si>
  <si>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</si>
  <si>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</si>
  <si>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</si>
  <si>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</si>
  <si>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دولت4-ش.خ 0009</t>
  </si>
  <si>
    <t>1400/09/12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</si>
  <si>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</si>
  <si>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</si>
  <si>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</si>
  <si>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</si>
  <si>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</si>
  <si>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</si>
  <si>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1400/11/25</t>
  </si>
  <si>
    <t>1400/07/14</t>
  </si>
  <si>
    <t>1400/12/23</t>
  </si>
  <si>
    <t>1401/03/02</t>
  </si>
  <si>
    <t>1401/02/29</t>
  </si>
  <si>
    <t>1400/12/07</t>
  </si>
  <si>
    <t>1400/12/21</t>
  </si>
  <si>
    <t>1401/02/10</t>
  </si>
  <si>
    <t>1401/02/21</t>
  </si>
  <si>
    <t>سیمان لار سبزوار</t>
  </si>
  <si>
    <t>1400/12/16</t>
  </si>
  <si>
    <t>1400/10/29</t>
  </si>
  <si>
    <t>1400/10/06</t>
  </si>
  <si>
    <t>1400/07/25</t>
  </si>
  <si>
    <t>1401/03/17</t>
  </si>
  <si>
    <t>1400/07/27</t>
  </si>
  <si>
    <t>1400/12/26</t>
  </si>
  <si>
    <t>سیمرغ</t>
  </si>
  <si>
    <t>1401/02/11</t>
  </si>
  <si>
    <t>تامین سرمایه نوین</t>
  </si>
  <si>
    <t>1400/12/18</t>
  </si>
  <si>
    <t>1401/02/26</t>
  </si>
  <si>
    <t>1401/03/08</t>
  </si>
  <si>
    <t>بهای فروش</t>
  </si>
  <si>
    <t>ارزش دفتری</t>
  </si>
  <si>
    <t>سود و زیان ناشی از تغییر قیمت</t>
  </si>
  <si>
    <t>سود و زیان ناشی از فروش</t>
  </si>
  <si>
    <t>ح.دریایی وکشتیرانی خط دریابندر</t>
  </si>
  <si>
    <t>ریل پرداز نو آفرین</t>
  </si>
  <si>
    <t>ح.زغال سنگ پروده طبس</t>
  </si>
  <si>
    <t>آریان کیمیا تک</t>
  </si>
  <si>
    <t>ح . معدنی و صنعتی گل گهر</t>
  </si>
  <si>
    <t>ح توسعه معدنی و صنعتی صبانور</t>
  </si>
  <si>
    <t>معدنی‌وصنعتی‌چادرملو</t>
  </si>
  <si>
    <t>توسعه سامانه ی نرم افزاری نگین</t>
  </si>
  <si>
    <t>فولاد کاوه جنوب کیش</t>
  </si>
  <si>
    <t>ح.سرمایه گذاری صندوق بازنشستگی</t>
  </si>
  <si>
    <t>ح . شیشه سازی مینا</t>
  </si>
  <si>
    <t>ح . صنایع‌خاک‌چینی‌ایران‌</t>
  </si>
  <si>
    <t>ح . داروپخش‌ (هلدینگ‌</t>
  </si>
  <si>
    <t>فرآورده‌های‌ تزریقی‌ ایران‌</t>
  </si>
  <si>
    <t>ح.سرمایه گذاری پارس آریان</t>
  </si>
  <si>
    <t>گ.مدیریت ارزش سرمایه ص ب کشوری</t>
  </si>
  <si>
    <t>اسنادخزانه-م12بودجه98-001111</t>
  </si>
  <si>
    <t>اسنادخزانه-م11بودجه98-001013</t>
  </si>
  <si>
    <t>اسنادخزانه-م9بودجه98-000923</t>
  </si>
  <si>
    <t>اسنادخزانه-م13بودجه98-010219</t>
  </si>
  <si>
    <t>اسنادخزانه-م21بودجه97-000728</t>
  </si>
  <si>
    <t>اسنادخزانه-م8بودجه98-000817</t>
  </si>
  <si>
    <t>اسنادخزانه-م10بودجه98-001006</t>
  </si>
  <si>
    <t>اسنادخزانه-م23بودجه97-000824</t>
  </si>
  <si>
    <t>اسنادخزانه-م7بودجه98-000719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</si>
  <si>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</si>
  <si>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</si>
  <si>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</si>
  <si>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</si>
  <si>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</si>
  <si>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</si>
  <si>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</si>
  <si>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</si>
  <si>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</si>
  <si>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</si>
  <si>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</si>
  <si>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</si>
  <si>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</si>
  <si>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</si>
  <si>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</si>
  <si>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</si>
  <si>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</si>
  <si>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1401/03/01</t>
  </si>
  <si>
    <t>-</t>
  </si>
  <si>
    <t>سایر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</si>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</sst>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37" fontId="1" fillId="0" borderId="0" xfId="0" applyNumberFormat="1" applyFont="1" applyAlignment="1">
      <alignment horizontal="center"/>
    </xf>
    <xf numFmtId="10" fontId="1" fillId="0" borderId="0" xfId="1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0" fontId="1" fillId="0" borderId="2" xfId="1" applyNumberFormat="1" applyFont="1" applyBorder="1" applyAlignment="1">
      <alignment horizontal="center"/>
    </xf>
    <xf numFmtId="37" fontId="1" fillId="0" borderId="2" xfId="0" applyNumberFormat="1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219075</xdr:colOff>
          <xdr:row>32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646BEB2-E773-38EB-0237-0E662DBDA8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13D20-86AA-4432-97EA-1D837879142B}">
  <dimension ref="A1"/>
  <sheetViews>
    <sheetView rightToLeft="1" tabSelected="1" workbookViewId="0"/>
  </sheetViews>
  <sheetFormatPr defaultRowHeight="15"/>
  <sheetData/>
  <pageMargins left="0.7" right="0.7" top="0.75" bottom="0.75" header="0.3" footer="0.3"/>
  <pageSetup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219075</xdr:colOff>
                <xdr:row>32</xdr:row>
                <xdr:rowOff>171450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6"/>
  <sheetViews>
    <sheetView rightToLeft="1" topLeftCell="A34" workbookViewId="0">
      <selection activeCell="A61" sqref="A61"/>
    </sheetView>
  </sheetViews>
  <sheetFormatPr defaultRowHeight="24"/>
  <cols>
    <col min="1" max="1" width="44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22.140625" style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.75">
      <c r="A3" s="14" t="s">
        <v>162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.75">
      <c r="A6" s="15" t="s">
        <v>3</v>
      </c>
      <c r="C6" s="13" t="s">
        <v>164</v>
      </c>
      <c r="D6" s="13" t="s">
        <v>164</v>
      </c>
      <c r="E6" s="13" t="s">
        <v>164</v>
      </c>
      <c r="F6" s="13" t="s">
        <v>164</v>
      </c>
      <c r="G6" s="13" t="s">
        <v>164</v>
      </c>
      <c r="H6" s="13" t="s">
        <v>164</v>
      </c>
      <c r="I6" s="13" t="s">
        <v>164</v>
      </c>
      <c r="K6" s="13" t="s">
        <v>165</v>
      </c>
      <c r="L6" s="13" t="s">
        <v>165</v>
      </c>
      <c r="M6" s="13" t="s">
        <v>165</v>
      </c>
      <c r="N6" s="13" t="s">
        <v>165</v>
      </c>
      <c r="O6" s="13" t="s">
        <v>165</v>
      </c>
      <c r="P6" s="13" t="s">
        <v>165</v>
      </c>
      <c r="Q6" s="13" t="s">
        <v>165</v>
      </c>
    </row>
    <row r="7" spans="1:17" ht="24.75">
      <c r="A7" s="13" t="s">
        <v>3</v>
      </c>
      <c r="C7" s="13" t="s">
        <v>7</v>
      </c>
      <c r="E7" s="13" t="s">
        <v>202</v>
      </c>
      <c r="G7" s="13" t="s">
        <v>203</v>
      </c>
      <c r="I7" s="13" t="s">
        <v>205</v>
      </c>
      <c r="K7" s="13" t="s">
        <v>7</v>
      </c>
      <c r="M7" s="13" t="s">
        <v>202</v>
      </c>
      <c r="O7" s="13" t="s">
        <v>203</v>
      </c>
      <c r="Q7" s="13" t="s">
        <v>205</v>
      </c>
    </row>
    <row r="8" spans="1:17">
      <c r="A8" s="1" t="s">
        <v>22</v>
      </c>
      <c r="C8" s="6">
        <v>1394471</v>
      </c>
      <c r="D8" s="6"/>
      <c r="E8" s="6">
        <v>208876998938</v>
      </c>
      <c r="F8" s="6"/>
      <c r="G8" s="6">
        <v>334652874608</v>
      </c>
      <c r="H8" s="6"/>
      <c r="I8" s="6">
        <v>-125775875670</v>
      </c>
      <c r="J8" s="6"/>
      <c r="K8" s="6">
        <v>1889027</v>
      </c>
      <c r="L8" s="6"/>
      <c r="M8" s="6">
        <v>294113648724</v>
      </c>
      <c r="N8" s="6"/>
      <c r="O8" s="6">
        <v>453339162969</v>
      </c>
      <c r="P8" s="6"/>
      <c r="Q8" s="6">
        <v>-159225514245</v>
      </c>
    </row>
    <row r="9" spans="1:17">
      <c r="A9" s="1" t="s">
        <v>72</v>
      </c>
      <c r="C9" s="6">
        <v>6000000</v>
      </c>
      <c r="D9" s="6"/>
      <c r="E9" s="6">
        <v>24322550330</v>
      </c>
      <c r="F9" s="6"/>
      <c r="G9" s="6">
        <v>24322550330</v>
      </c>
      <c r="H9" s="6"/>
      <c r="I9" s="6">
        <v>0</v>
      </c>
      <c r="J9" s="6"/>
      <c r="K9" s="6">
        <v>6000000</v>
      </c>
      <c r="L9" s="6"/>
      <c r="M9" s="6">
        <v>24322550330</v>
      </c>
      <c r="N9" s="6"/>
      <c r="O9" s="6">
        <v>24322550330</v>
      </c>
      <c r="P9" s="6"/>
      <c r="Q9" s="6">
        <v>0</v>
      </c>
    </row>
    <row r="10" spans="1:17">
      <c r="A10" s="1" t="s">
        <v>58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v>0</v>
      </c>
      <c r="J10" s="6"/>
      <c r="K10" s="6">
        <v>3729411</v>
      </c>
      <c r="L10" s="6"/>
      <c r="M10" s="6">
        <v>169869870056</v>
      </c>
      <c r="N10" s="6"/>
      <c r="O10" s="6">
        <v>197001724186</v>
      </c>
      <c r="P10" s="6"/>
      <c r="Q10" s="6">
        <v>-27131854130</v>
      </c>
    </row>
    <row r="11" spans="1:17">
      <c r="A11" s="1" t="s">
        <v>188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v>0</v>
      </c>
      <c r="J11" s="6"/>
      <c r="K11" s="6">
        <v>19924849</v>
      </c>
      <c r="L11" s="6"/>
      <c r="M11" s="6">
        <v>74078304973</v>
      </c>
      <c r="N11" s="6"/>
      <c r="O11" s="6">
        <v>75957145729</v>
      </c>
      <c r="P11" s="6"/>
      <c r="Q11" s="6">
        <v>-1878840756</v>
      </c>
    </row>
    <row r="12" spans="1:17">
      <c r="A12" s="1" t="s">
        <v>32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6">
        <v>2210747</v>
      </c>
      <c r="L12" s="6"/>
      <c r="M12" s="6">
        <v>49642276388</v>
      </c>
      <c r="N12" s="6"/>
      <c r="O12" s="6">
        <v>31241339345</v>
      </c>
      <c r="P12" s="6"/>
      <c r="Q12" s="6">
        <v>18400937043</v>
      </c>
    </row>
    <row r="13" spans="1:17">
      <c r="A13" s="1" t="s">
        <v>206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2761733</v>
      </c>
      <c r="L13" s="6"/>
      <c r="M13" s="6">
        <v>30525390641</v>
      </c>
      <c r="N13" s="6"/>
      <c r="O13" s="6">
        <v>30525434849</v>
      </c>
      <c r="P13" s="6"/>
      <c r="Q13" s="6">
        <v>-44208</v>
      </c>
    </row>
    <row r="14" spans="1:17">
      <c r="A14" s="1" t="s">
        <v>207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1394767</v>
      </c>
      <c r="L14" s="6"/>
      <c r="M14" s="6">
        <v>5800657896</v>
      </c>
      <c r="N14" s="6"/>
      <c r="O14" s="6">
        <v>6411028662</v>
      </c>
      <c r="P14" s="6"/>
      <c r="Q14" s="6">
        <v>-610370766</v>
      </c>
    </row>
    <row r="15" spans="1:17">
      <c r="A15" s="1" t="s">
        <v>196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585000</v>
      </c>
      <c r="L15" s="6"/>
      <c r="M15" s="6">
        <v>19835621672</v>
      </c>
      <c r="N15" s="6"/>
      <c r="O15" s="6">
        <v>13743722207</v>
      </c>
      <c r="P15" s="6"/>
      <c r="Q15" s="6">
        <v>6091899465</v>
      </c>
    </row>
    <row r="16" spans="1:17">
      <c r="A16" s="1" t="s">
        <v>208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3226054</v>
      </c>
      <c r="L16" s="6"/>
      <c r="M16" s="6">
        <v>61265991514</v>
      </c>
      <c r="N16" s="6"/>
      <c r="O16" s="6">
        <v>61265991514</v>
      </c>
      <c r="P16" s="6"/>
      <c r="Q16" s="6">
        <v>0</v>
      </c>
    </row>
    <row r="17" spans="1:17">
      <c r="A17" s="1" t="s">
        <v>209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1014855</v>
      </c>
      <c r="L17" s="6"/>
      <c r="M17" s="6">
        <v>34138354179</v>
      </c>
      <c r="N17" s="6"/>
      <c r="O17" s="6">
        <v>35934047746</v>
      </c>
      <c r="P17" s="6"/>
      <c r="Q17" s="6">
        <v>-1795693567</v>
      </c>
    </row>
    <row r="18" spans="1:17">
      <c r="A18" s="1" t="s">
        <v>68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6">
        <v>113548</v>
      </c>
      <c r="L18" s="6"/>
      <c r="M18" s="6">
        <v>1417932984</v>
      </c>
      <c r="N18" s="6"/>
      <c r="O18" s="6">
        <v>1484414878</v>
      </c>
      <c r="P18" s="6"/>
      <c r="Q18" s="6">
        <v>-66481894</v>
      </c>
    </row>
    <row r="19" spans="1:17">
      <c r="A19" s="1" t="s">
        <v>210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45419</v>
      </c>
      <c r="L19" s="6"/>
      <c r="M19" s="6">
        <v>440827626</v>
      </c>
      <c r="N19" s="6"/>
      <c r="O19" s="6">
        <v>37016485</v>
      </c>
      <c r="P19" s="6"/>
      <c r="Q19" s="6">
        <v>403811141</v>
      </c>
    </row>
    <row r="20" spans="1:17">
      <c r="A20" s="1" t="s">
        <v>24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24409425</v>
      </c>
      <c r="L20" s="6"/>
      <c r="M20" s="6">
        <v>467113635072</v>
      </c>
      <c r="N20" s="6"/>
      <c r="O20" s="6">
        <v>355519960052</v>
      </c>
      <c r="P20" s="6"/>
      <c r="Q20" s="6">
        <v>111593675020</v>
      </c>
    </row>
    <row r="21" spans="1:17">
      <c r="A21" s="1" t="s">
        <v>211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32418809</v>
      </c>
      <c r="L21" s="6"/>
      <c r="M21" s="6">
        <v>335630967268</v>
      </c>
      <c r="N21" s="6"/>
      <c r="O21" s="6">
        <v>493950514990</v>
      </c>
      <c r="P21" s="6"/>
      <c r="Q21" s="6">
        <v>-158319547722</v>
      </c>
    </row>
    <row r="22" spans="1:17">
      <c r="A22" s="1" t="s">
        <v>212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4233000</v>
      </c>
      <c r="L22" s="6"/>
      <c r="M22" s="6">
        <v>113744879609</v>
      </c>
      <c r="N22" s="6"/>
      <c r="O22" s="6">
        <v>111128358496</v>
      </c>
      <c r="P22" s="6"/>
      <c r="Q22" s="6">
        <v>2616521113</v>
      </c>
    </row>
    <row r="23" spans="1:17">
      <c r="A23" s="1" t="s">
        <v>213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650805</v>
      </c>
      <c r="L23" s="6"/>
      <c r="M23" s="6">
        <v>10043812932</v>
      </c>
      <c r="N23" s="6"/>
      <c r="O23" s="6">
        <v>6190507066</v>
      </c>
      <c r="P23" s="6"/>
      <c r="Q23" s="6">
        <v>3853305866</v>
      </c>
    </row>
    <row r="24" spans="1:17">
      <c r="A24" s="1" t="s">
        <v>18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6">
        <v>12491727</v>
      </c>
      <c r="L24" s="6"/>
      <c r="M24" s="6">
        <v>81391521226</v>
      </c>
      <c r="N24" s="6"/>
      <c r="O24" s="6">
        <v>74131885531</v>
      </c>
      <c r="P24" s="6"/>
      <c r="Q24" s="6">
        <v>7259635695</v>
      </c>
    </row>
    <row r="25" spans="1:17">
      <c r="A25" s="1" t="s">
        <v>19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6">
        <v>4500000</v>
      </c>
      <c r="L25" s="6"/>
      <c r="M25" s="6">
        <v>110851486283</v>
      </c>
      <c r="N25" s="6"/>
      <c r="O25" s="6">
        <v>71041272515</v>
      </c>
      <c r="P25" s="6"/>
      <c r="Q25" s="6">
        <v>39810213768</v>
      </c>
    </row>
    <row r="26" spans="1:17">
      <c r="A26" s="1" t="s">
        <v>214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6">
        <v>28760545</v>
      </c>
      <c r="L26" s="6"/>
      <c r="M26" s="6">
        <v>396293686278</v>
      </c>
      <c r="N26" s="6"/>
      <c r="O26" s="6">
        <v>506318623900</v>
      </c>
      <c r="P26" s="6"/>
      <c r="Q26" s="6">
        <v>-110024937622</v>
      </c>
    </row>
    <row r="27" spans="1:17">
      <c r="A27" s="1" t="s">
        <v>60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6">
        <v>30391013</v>
      </c>
      <c r="L27" s="6"/>
      <c r="M27" s="6">
        <v>356153017540</v>
      </c>
      <c r="N27" s="6"/>
      <c r="O27" s="6">
        <v>305122883404</v>
      </c>
      <c r="P27" s="6"/>
      <c r="Q27" s="6">
        <v>51030134136</v>
      </c>
    </row>
    <row r="28" spans="1:17">
      <c r="A28" s="1" t="s">
        <v>215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6">
        <v>10737027</v>
      </c>
      <c r="L28" s="6"/>
      <c r="M28" s="6">
        <v>25038746964</v>
      </c>
      <c r="N28" s="6"/>
      <c r="O28" s="6">
        <v>25038746964</v>
      </c>
      <c r="P28" s="6"/>
      <c r="Q28" s="6">
        <v>0</v>
      </c>
    </row>
    <row r="29" spans="1:17">
      <c r="A29" s="1" t="s">
        <v>57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6">
        <v>832616</v>
      </c>
      <c r="L29" s="6"/>
      <c r="M29" s="6">
        <v>8315853461</v>
      </c>
      <c r="N29" s="6"/>
      <c r="O29" s="6">
        <v>6735331358</v>
      </c>
      <c r="P29" s="6"/>
      <c r="Q29" s="6">
        <v>1580522103</v>
      </c>
    </row>
    <row r="30" spans="1:17">
      <c r="A30" s="1" t="s">
        <v>216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6">
        <v>8356206</v>
      </c>
      <c r="L30" s="6"/>
      <c r="M30" s="6">
        <v>56672655475</v>
      </c>
      <c r="N30" s="6"/>
      <c r="O30" s="6">
        <v>56672655475</v>
      </c>
      <c r="P30" s="6"/>
      <c r="Q30" s="6">
        <v>0</v>
      </c>
    </row>
    <row r="31" spans="1:17">
      <c r="A31" s="1" t="s">
        <v>217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J31" s="6"/>
      <c r="K31" s="6">
        <v>1155706</v>
      </c>
      <c r="L31" s="6"/>
      <c r="M31" s="6">
        <v>10957784830</v>
      </c>
      <c r="N31" s="6"/>
      <c r="O31" s="6">
        <v>10957784830</v>
      </c>
      <c r="P31" s="6"/>
      <c r="Q31" s="6">
        <v>0</v>
      </c>
    </row>
    <row r="32" spans="1:17">
      <c r="A32" s="1" t="s">
        <v>198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J32" s="6"/>
      <c r="K32" s="6">
        <v>87532771</v>
      </c>
      <c r="L32" s="6"/>
      <c r="M32" s="6">
        <v>432253858914</v>
      </c>
      <c r="N32" s="6"/>
      <c r="O32" s="6">
        <v>476881374830</v>
      </c>
      <c r="P32" s="6"/>
      <c r="Q32" s="6">
        <v>-44627515916</v>
      </c>
    </row>
    <row r="33" spans="1:17">
      <c r="A33" s="1" t="s">
        <v>218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0</v>
      </c>
      <c r="J33" s="6"/>
      <c r="K33" s="6">
        <v>5765952</v>
      </c>
      <c r="L33" s="6"/>
      <c r="M33" s="6">
        <v>118409590272</v>
      </c>
      <c r="N33" s="6"/>
      <c r="O33" s="6">
        <v>161861643097</v>
      </c>
      <c r="P33" s="6"/>
      <c r="Q33" s="6">
        <v>-43452052825</v>
      </c>
    </row>
    <row r="34" spans="1:17">
      <c r="A34" s="1" t="s">
        <v>31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J34" s="6"/>
      <c r="K34" s="6">
        <v>100000</v>
      </c>
      <c r="L34" s="6"/>
      <c r="M34" s="6">
        <v>3549752573</v>
      </c>
      <c r="N34" s="6"/>
      <c r="O34" s="6">
        <v>2787512769</v>
      </c>
      <c r="P34" s="6"/>
      <c r="Q34" s="6">
        <v>762239804</v>
      </c>
    </row>
    <row r="35" spans="1:17">
      <c r="A35" s="1" t="s">
        <v>219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J35" s="6"/>
      <c r="K35" s="6">
        <v>5171912</v>
      </c>
      <c r="L35" s="6"/>
      <c r="M35" s="6">
        <v>67862352218</v>
      </c>
      <c r="N35" s="6"/>
      <c r="O35" s="6">
        <v>77348438114</v>
      </c>
      <c r="P35" s="6"/>
      <c r="Q35" s="6">
        <v>-9486085896</v>
      </c>
    </row>
    <row r="36" spans="1:17">
      <c r="A36" s="1" t="s">
        <v>220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J36" s="6"/>
      <c r="K36" s="6">
        <v>1315999</v>
      </c>
      <c r="L36" s="6"/>
      <c r="M36" s="6">
        <v>9393600862</v>
      </c>
      <c r="N36" s="6"/>
      <c r="O36" s="6">
        <v>9393600862</v>
      </c>
      <c r="P36" s="6"/>
      <c r="Q36" s="6">
        <v>0</v>
      </c>
    </row>
    <row r="37" spans="1:17">
      <c r="A37" s="1" t="s">
        <v>221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J37" s="6"/>
      <c r="K37" s="6">
        <v>200000</v>
      </c>
      <c r="L37" s="6"/>
      <c r="M37" s="6">
        <v>847406944</v>
      </c>
      <c r="N37" s="6"/>
      <c r="O37" s="6">
        <v>936395100</v>
      </c>
      <c r="P37" s="6"/>
      <c r="Q37" s="6">
        <v>-88988156</v>
      </c>
    </row>
    <row r="38" spans="1:17">
      <c r="A38" s="1" t="s">
        <v>39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J38" s="6"/>
      <c r="K38" s="6">
        <v>3360433</v>
      </c>
      <c r="L38" s="6"/>
      <c r="M38" s="6">
        <v>22252040428</v>
      </c>
      <c r="N38" s="6"/>
      <c r="O38" s="6">
        <v>51563007497</v>
      </c>
      <c r="P38" s="6"/>
      <c r="Q38" s="6">
        <v>-29310967069</v>
      </c>
    </row>
    <row r="39" spans="1:17">
      <c r="A39" s="1" t="s">
        <v>222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v>0</v>
      </c>
      <c r="J39" s="6"/>
      <c r="K39" s="6">
        <v>151016</v>
      </c>
      <c r="L39" s="6"/>
      <c r="M39" s="6">
        <v>151016000000</v>
      </c>
      <c r="N39" s="6"/>
      <c r="O39" s="6">
        <v>140499750315</v>
      </c>
      <c r="P39" s="6"/>
      <c r="Q39" s="6">
        <v>10516249685</v>
      </c>
    </row>
    <row r="40" spans="1:17">
      <c r="A40" s="1" t="s">
        <v>223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0</v>
      </c>
      <c r="J40" s="6"/>
      <c r="K40" s="6">
        <v>20000</v>
      </c>
      <c r="L40" s="6"/>
      <c r="M40" s="6">
        <v>20000000000</v>
      </c>
      <c r="N40" s="6"/>
      <c r="O40" s="6">
        <v>18876877945</v>
      </c>
      <c r="P40" s="6"/>
      <c r="Q40" s="6">
        <v>1123122055</v>
      </c>
    </row>
    <row r="41" spans="1:17">
      <c r="A41" s="1" t="s">
        <v>224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v>0</v>
      </c>
      <c r="J41" s="6"/>
      <c r="K41" s="6">
        <v>100332</v>
      </c>
      <c r="L41" s="6"/>
      <c r="M41" s="6">
        <v>100332000000</v>
      </c>
      <c r="N41" s="6"/>
      <c r="O41" s="6">
        <v>95505673366</v>
      </c>
      <c r="P41" s="6"/>
      <c r="Q41" s="6">
        <v>4826326634</v>
      </c>
    </row>
    <row r="42" spans="1:17">
      <c r="A42" s="1" t="s">
        <v>225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v>0</v>
      </c>
      <c r="J42" s="6"/>
      <c r="K42" s="6">
        <v>89598</v>
      </c>
      <c r="L42" s="6"/>
      <c r="M42" s="6">
        <v>89598000000</v>
      </c>
      <c r="N42" s="6"/>
      <c r="O42" s="6">
        <v>78931384873</v>
      </c>
      <c r="P42" s="6"/>
      <c r="Q42" s="6">
        <v>10666615127</v>
      </c>
    </row>
    <row r="43" spans="1:17">
      <c r="A43" s="1" t="s">
        <v>226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v>0</v>
      </c>
      <c r="J43" s="6"/>
      <c r="K43" s="6">
        <v>135853</v>
      </c>
      <c r="L43" s="6"/>
      <c r="M43" s="6">
        <v>135853000000</v>
      </c>
      <c r="N43" s="6"/>
      <c r="O43" s="6">
        <v>133674410246</v>
      </c>
      <c r="P43" s="6"/>
      <c r="Q43" s="6">
        <v>2178589754</v>
      </c>
    </row>
    <row r="44" spans="1:17">
      <c r="A44" s="1" t="s">
        <v>227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v>0</v>
      </c>
      <c r="J44" s="6"/>
      <c r="K44" s="6">
        <v>104664</v>
      </c>
      <c r="L44" s="6"/>
      <c r="M44" s="6">
        <v>104664000000</v>
      </c>
      <c r="N44" s="6"/>
      <c r="O44" s="6">
        <v>101857076770</v>
      </c>
      <c r="P44" s="6"/>
      <c r="Q44" s="6">
        <v>2806923230</v>
      </c>
    </row>
    <row r="45" spans="1:17">
      <c r="A45" s="1" t="s">
        <v>228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v>0</v>
      </c>
      <c r="J45" s="6"/>
      <c r="K45" s="6">
        <v>130923</v>
      </c>
      <c r="L45" s="6"/>
      <c r="M45" s="6">
        <v>130923000000</v>
      </c>
      <c r="N45" s="6"/>
      <c r="O45" s="6">
        <v>125094672968</v>
      </c>
      <c r="P45" s="6"/>
      <c r="Q45" s="6">
        <v>5828327032</v>
      </c>
    </row>
    <row r="46" spans="1:17">
      <c r="A46" s="1" t="s">
        <v>229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v>0</v>
      </c>
      <c r="J46" s="6"/>
      <c r="K46" s="6">
        <v>22020</v>
      </c>
      <c r="L46" s="6"/>
      <c r="M46" s="6">
        <v>22020000000</v>
      </c>
      <c r="N46" s="6"/>
      <c r="O46" s="6">
        <v>21326005140</v>
      </c>
      <c r="P46" s="6"/>
      <c r="Q46" s="6">
        <v>693994860</v>
      </c>
    </row>
    <row r="47" spans="1:17">
      <c r="A47" s="1" t="s">
        <v>230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v>0</v>
      </c>
      <c r="J47" s="6"/>
      <c r="K47" s="6">
        <v>82730</v>
      </c>
      <c r="L47" s="6"/>
      <c r="M47" s="6">
        <v>82730000000</v>
      </c>
      <c r="N47" s="6"/>
      <c r="O47" s="6">
        <v>81645831030</v>
      </c>
      <c r="P47" s="6"/>
      <c r="Q47" s="6">
        <v>1084168970</v>
      </c>
    </row>
    <row r="48" spans="1:17">
      <c r="A48" s="1" t="s">
        <v>171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0</v>
      </c>
      <c r="J48" s="6"/>
      <c r="K48" s="6">
        <v>200000</v>
      </c>
      <c r="L48" s="6"/>
      <c r="M48" s="6">
        <v>200000000000</v>
      </c>
      <c r="N48" s="6"/>
      <c r="O48" s="6">
        <v>195964475000</v>
      </c>
      <c r="P48" s="6"/>
      <c r="Q48" s="6">
        <v>4035525000</v>
      </c>
    </row>
    <row r="49" spans="1:17">
      <c r="A49" s="1" t="s">
        <v>137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v>0</v>
      </c>
      <c r="J49" s="6"/>
      <c r="K49" s="6">
        <v>300000</v>
      </c>
      <c r="L49" s="6"/>
      <c r="M49" s="6">
        <v>299980625000</v>
      </c>
      <c r="N49" s="6"/>
      <c r="O49" s="6">
        <v>300012000000</v>
      </c>
      <c r="P49" s="6"/>
      <c r="Q49" s="6">
        <v>-31375000</v>
      </c>
    </row>
    <row r="50" spans="1:17" ht="24.75" thickBot="1">
      <c r="C50" s="6"/>
      <c r="D50" s="6"/>
      <c r="E50" s="10">
        <f>SUM(E8:E49)</f>
        <v>233199549268</v>
      </c>
      <c r="F50" s="6"/>
      <c r="G50" s="10">
        <f>SUM(G8:G49)</f>
        <v>358975424938</v>
      </c>
      <c r="H50" s="6"/>
      <c r="I50" s="10">
        <f>SUM(I8:I49)</f>
        <v>-125775875670</v>
      </c>
      <c r="J50" s="6"/>
      <c r="K50" s="6"/>
      <c r="L50" s="6"/>
      <c r="M50" s="10">
        <f>SUM(M8:M49)</f>
        <v>4729344701132</v>
      </c>
      <c r="N50" s="6"/>
      <c r="O50" s="10">
        <f>SUM(O8:O49)</f>
        <v>5028232233403</v>
      </c>
      <c r="P50" s="6"/>
      <c r="Q50" s="10">
        <f>SUM(Q8:Q49)</f>
        <v>-298887532271</v>
      </c>
    </row>
    <row r="51" spans="1:17" ht="24.75" thickTop="1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>
      <c r="G52" s="4"/>
      <c r="H52" s="3"/>
      <c r="I52" s="4"/>
      <c r="J52" s="3"/>
      <c r="K52" s="3"/>
      <c r="L52" s="3"/>
      <c r="M52" s="3"/>
      <c r="N52" s="3"/>
      <c r="O52" s="4"/>
      <c r="P52" s="3"/>
      <c r="Q52" s="4"/>
    </row>
    <row r="53" spans="1:17"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5" spans="1:17"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>
      <c r="O56" s="2"/>
      <c r="Q56" s="4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8"/>
  <sheetViews>
    <sheetView rightToLeft="1" workbookViewId="0">
      <selection activeCell="M98" sqref="M98"/>
    </sheetView>
  </sheetViews>
  <sheetFormatPr defaultRowHeight="24"/>
  <cols>
    <col min="1" max="1" width="35.71093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8" style="1" bestFit="1" customWidth="1"/>
    <col min="8" max="8" width="1" style="1" customWidth="1"/>
    <col min="9" max="9" width="18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24.75">
      <c r="A3" s="14" t="s">
        <v>162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6" spans="1:21" ht="24.75">
      <c r="A6" s="15" t="s">
        <v>3</v>
      </c>
      <c r="C6" s="13" t="s">
        <v>164</v>
      </c>
      <c r="D6" s="13" t="s">
        <v>164</v>
      </c>
      <c r="E6" s="13" t="s">
        <v>164</v>
      </c>
      <c r="F6" s="13" t="s">
        <v>164</v>
      </c>
      <c r="G6" s="13" t="s">
        <v>164</v>
      </c>
      <c r="H6" s="13" t="s">
        <v>164</v>
      </c>
      <c r="I6" s="13" t="s">
        <v>164</v>
      </c>
      <c r="J6" s="13" t="s">
        <v>164</v>
      </c>
      <c r="K6" s="13" t="s">
        <v>164</v>
      </c>
      <c r="M6" s="13" t="s">
        <v>165</v>
      </c>
      <c r="N6" s="13" t="s">
        <v>165</v>
      </c>
      <c r="O6" s="13" t="s">
        <v>165</v>
      </c>
      <c r="P6" s="13" t="s">
        <v>165</v>
      </c>
      <c r="Q6" s="13" t="s">
        <v>165</v>
      </c>
      <c r="R6" s="13" t="s">
        <v>165</v>
      </c>
      <c r="S6" s="13" t="s">
        <v>165</v>
      </c>
      <c r="T6" s="13" t="s">
        <v>165</v>
      </c>
      <c r="U6" s="13" t="s">
        <v>165</v>
      </c>
    </row>
    <row r="7" spans="1:21" ht="24.75">
      <c r="A7" s="13" t="s">
        <v>3</v>
      </c>
      <c r="C7" s="13" t="s">
        <v>231</v>
      </c>
      <c r="E7" s="13" t="s">
        <v>232</v>
      </c>
      <c r="G7" s="13" t="s">
        <v>233</v>
      </c>
      <c r="I7" s="13" t="s">
        <v>152</v>
      </c>
      <c r="K7" s="13" t="s">
        <v>234</v>
      </c>
      <c r="M7" s="13" t="s">
        <v>231</v>
      </c>
      <c r="O7" s="13" t="s">
        <v>232</v>
      </c>
      <c r="Q7" s="13" t="s">
        <v>233</v>
      </c>
      <c r="S7" s="13" t="s">
        <v>152</v>
      </c>
      <c r="U7" s="13" t="s">
        <v>234</v>
      </c>
    </row>
    <row r="8" spans="1:21">
      <c r="A8" s="1" t="s">
        <v>22</v>
      </c>
      <c r="C8" s="6">
        <v>0</v>
      </c>
      <c r="D8" s="6"/>
      <c r="E8" s="6">
        <v>71834303633</v>
      </c>
      <c r="F8" s="6"/>
      <c r="G8" s="6">
        <v>-125775875670</v>
      </c>
      <c r="H8" s="6"/>
      <c r="I8" s="6">
        <f>C8+E8+G8</f>
        <v>-53941572037</v>
      </c>
      <c r="J8" s="6"/>
      <c r="K8" s="7">
        <f>I8/$I$87</f>
        <v>9.1467134225006977E-2</v>
      </c>
      <c r="L8" s="6"/>
      <c r="M8" s="6">
        <v>0</v>
      </c>
      <c r="N8" s="6"/>
      <c r="O8" s="6">
        <v>0</v>
      </c>
      <c r="P8" s="6"/>
      <c r="Q8" s="6">
        <v>-159225514245</v>
      </c>
      <c r="R8" s="6"/>
      <c r="S8" s="6">
        <f>M8+O8+Q8</f>
        <v>-159225514245</v>
      </c>
      <c r="T8" s="6"/>
      <c r="U8" s="7">
        <f>S8/$S$87</f>
        <v>-7.2105428927892637E-2</v>
      </c>
    </row>
    <row r="9" spans="1:21">
      <c r="A9" s="1" t="s">
        <v>72</v>
      </c>
      <c r="C9" s="6">
        <v>0</v>
      </c>
      <c r="D9" s="6"/>
      <c r="E9" s="6">
        <v>0</v>
      </c>
      <c r="F9" s="6"/>
      <c r="G9" s="6">
        <v>0</v>
      </c>
      <c r="H9" s="6"/>
      <c r="I9" s="6">
        <f t="shared" ref="I9:I72" si="0">C9+E9+G9</f>
        <v>0</v>
      </c>
      <c r="J9" s="6"/>
      <c r="K9" s="7">
        <f t="shared" ref="K9:K72" si="1">I9/$I$87</f>
        <v>0</v>
      </c>
      <c r="L9" s="6"/>
      <c r="M9" s="6">
        <v>0</v>
      </c>
      <c r="N9" s="6"/>
      <c r="O9" s="6">
        <v>0</v>
      </c>
      <c r="P9" s="6"/>
      <c r="Q9" s="6">
        <v>0</v>
      </c>
      <c r="R9" s="6"/>
      <c r="S9" s="6">
        <f t="shared" ref="S9:S72" si="2">M9+O9+Q9</f>
        <v>0</v>
      </c>
      <c r="T9" s="6"/>
      <c r="U9" s="7">
        <f t="shared" ref="U9:U72" si="3">S9/$S$87</f>
        <v>0</v>
      </c>
    </row>
    <row r="10" spans="1:21">
      <c r="A10" s="1" t="s">
        <v>58</v>
      </c>
      <c r="C10" s="6">
        <v>0</v>
      </c>
      <c r="D10" s="6"/>
      <c r="E10" s="6">
        <v>10091595600</v>
      </c>
      <c r="F10" s="6"/>
      <c r="G10" s="6">
        <v>0</v>
      </c>
      <c r="H10" s="6"/>
      <c r="I10" s="6">
        <f t="shared" si="0"/>
        <v>10091595600</v>
      </c>
      <c r="J10" s="6"/>
      <c r="K10" s="7">
        <f t="shared" si="1"/>
        <v>-1.7112021293271634E-2</v>
      </c>
      <c r="L10" s="6"/>
      <c r="M10" s="6">
        <v>0</v>
      </c>
      <c r="N10" s="6"/>
      <c r="O10" s="6">
        <v>-4670046895</v>
      </c>
      <c r="P10" s="6"/>
      <c r="Q10" s="6">
        <v>-27131854130</v>
      </c>
      <c r="R10" s="6"/>
      <c r="S10" s="6">
        <f t="shared" si="2"/>
        <v>-31801901025</v>
      </c>
      <c r="T10" s="6"/>
      <c r="U10" s="7">
        <f t="shared" si="3"/>
        <v>-1.4401521797578502E-2</v>
      </c>
    </row>
    <row r="11" spans="1:21">
      <c r="A11" s="1" t="s">
        <v>188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f t="shared" si="0"/>
        <v>0</v>
      </c>
      <c r="J11" s="6"/>
      <c r="K11" s="7">
        <f t="shared" si="1"/>
        <v>0</v>
      </c>
      <c r="L11" s="6"/>
      <c r="M11" s="6">
        <v>1764495281</v>
      </c>
      <c r="N11" s="6"/>
      <c r="O11" s="6">
        <v>0</v>
      </c>
      <c r="P11" s="6"/>
      <c r="Q11" s="6">
        <v>-1878840756</v>
      </c>
      <c r="R11" s="6"/>
      <c r="S11" s="6">
        <f t="shared" si="2"/>
        <v>-114345475</v>
      </c>
      <c r="T11" s="6"/>
      <c r="U11" s="7">
        <f t="shared" si="3"/>
        <v>-5.1781459522574802E-5</v>
      </c>
    </row>
    <row r="12" spans="1:21">
      <c r="A12" s="1" t="s">
        <v>32</v>
      </c>
      <c r="C12" s="6">
        <v>0</v>
      </c>
      <c r="D12" s="6"/>
      <c r="E12" s="6">
        <v>17981693466</v>
      </c>
      <c r="F12" s="6"/>
      <c r="G12" s="6">
        <v>0</v>
      </c>
      <c r="H12" s="6"/>
      <c r="I12" s="6">
        <f t="shared" si="0"/>
        <v>17981693466</v>
      </c>
      <c r="J12" s="6"/>
      <c r="K12" s="7">
        <f t="shared" si="1"/>
        <v>-3.0491027749791663E-2</v>
      </c>
      <c r="L12" s="6"/>
      <c r="M12" s="6">
        <v>0</v>
      </c>
      <c r="N12" s="6"/>
      <c r="O12" s="6">
        <v>82934320753</v>
      </c>
      <c r="P12" s="6"/>
      <c r="Q12" s="6">
        <v>18400937043</v>
      </c>
      <c r="R12" s="6"/>
      <c r="S12" s="6">
        <f t="shared" si="2"/>
        <v>101335257796</v>
      </c>
      <c r="T12" s="6"/>
      <c r="U12" s="7">
        <f t="shared" si="3"/>
        <v>4.5889770012965153E-2</v>
      </c>
    </row>
    <row r="13" spans="1:21">
      <c r="A13" s="1" t="s">
        <v>206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0"/>
        <v>0</v>
      </c>
      <c r="J13" s="6"/>
      <c r="K13" s="7">
        <f t="shared" si="1"/>
        <v>0</v>
      </c>
      <c r="L13" s="6"/>
      <c r="M13" s="6">
        <v>0</v>
      </c>
      <c r="N13" s="6"/>
      <c r="O13" s="6">
        <v>0</v>
      </c>
      <c r="P13" s="6"/>
      <c r="Q13" s="6">
        <v>-44208</v>
      </c>
      <c r="R13" s="6"/>
      <c r="S13" s="6">
        <f t="shared" si="2"/>
        <v>-44208</v>
      </c>
      <c r="T13" s="6"/>
      <c r="U13" s="7">
        <f t="shared" si="3"/>
        <v>-2.0019635779850376E-8</v>
      </c>
    </row>
    <row r="14" spans="1:21">
      <c r="A14" s="1" t="s">
        <v>207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0"/>
        <v>0</v>
      </c>
      <c r="J14" s="6"/>
      <c r="K14" s="7">
        <f t="shared" si="1"/>
        <v>0</v>
      </c>
      <c r="L14" s="6"/>
      <c r="M14" s="6">
        <v>0</v>
      </c>
      <c r="N14" s="6"/>
      <c r="O14" s="6">
        <v>0</v>
      </c>
      <c r="P14" s="6"/>
      <c r="Q14" s="6">
        <v>-610370766</v>
      </c>
      <c r="R14" s="6"/>
      <c r="S14" s="6">
        <f t="shared" si="2"/>
        <v>-610370766</v>
      </c>
      <c r="T14" s="6"/>
      <c r="U14" s="7">
        <f t="shared" si="3"/>
        <v>-2.7640699479705667E-4</v>
      </c>
    </row>
    <row r="15" spans="1:21">
      <c r="A15" s="1" t="s">
        <v>196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0"/>
        <v>0</v>
      </c>
      <c r="J15" s="6"/>
      <c r="K15" s="7">
        <f t="shared" si="1"/>
        <v>0</v>
      </c>
      <c r="L15" s="6"/>
      <c r="M15" s="6">
        <v>413107618</v>
      </c>
      <c r="N15" s="6"/>
      <c r="O15" s="6">
        <v>0</v>
      </c>
      <c r="P15" s="6"/>
      <c r="Q15" s="6">
        <v>6091899465</v>
      </c>
      <c r="R15" s="6"/>
      <c r="S15" s="6">
        <f t="shared" si="2"/>
        <v>6505007083</v>
      </c>
      <c r="T15" s="6"/>
      <c r="U15" s="7">
        <f t="shared" si="3"/>
        <v>2.9457987818269755E-3</v>
      </c>
    </row>
    <row r="16" spans="1:21">
      <c r="A16" s="1" t="s">
        <v>208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0"/>
        <v>0</v>
      </c>
      <c r="J16" s="6"/>
      <c r="K16" s="7">
        <f t="shared" si="1"/>
        <v>0</v>
      </c>
      <c r="L16" s="6"/>
      <c r="M16" s="6">
        <v>0</v>
      </c>
      <c r="N16" s="6"/>
      <c r="O16" s="6">
        <v>0</v>
      </c>
      <c r="P16" s="6"/>
      <c r="Q16" s="6">
        <v>0</v>
      </c>
      <c r="R16" s="6"/>
      <c r="S16" s="6">
        <f t="shared" si="2"/>
        <v>0</v>
      </c>
      <c r="T16" s="6"/>
      <c r="U16" s="7">
        <f t="shared" si="3"/>
        <v>0</v>
      </c>
    </row>
    <row r="17" spans="1:21">
      <c r="A17" s="1" t="s">
        <v>209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7">
        <f t="shared" si="1"/>
        <v>0</v>
      </c>
      <c r="L17" s="6"/>
      <c r="M17" s="6">
        <v>0</v>
      </c>
      <c r="N17" s="6"/>
      <c r="O17" s="6">
        <v>0</v>
      </c>
      <c r="P17" s="6"/>
      <c r="Q17" s="6">
        <v>-1795693567</v>
      </c>
      <c r="R17" s="6"/>
      <c r="S17" s="6">
        <f t="shared" si="2"/>
        <v>-1795693567</v>
      </c>
      <c r="T17" s="6"/>
      <c r="U17" s="7">
        <f t="shared" si="3"/>
        <v>-8.1318157762306261E-4</v>
      </c>
    </row>
    <row r="18" spans="1:21">
      <c r="A18" s="1" t="s">
        <v>68</v>
      </c>
      <c r="C18" s="6">
        <v>0</v>
      </c>
      <c r="D18" s="6"/>
      <c r="E18" s="6">
        <v>-3386180</v>
      </c>
      <c r="F18" s="6"/>
      <c r="G18" s="6">
        <v>0</v>
      </c>
      <c r="H18" s="6"/>
      <c r="I18" s="6">
        <f t="shared" si="0"/>
        <v>-3386180</v>
      </c>
      <c r="J18" s="6"/>
      <c r="K18" s="7">
        <f t="shared" si="1"/>
        <v>5.7418456465745166E-6</v>
      </c>
      <c r="L18" s="6"/>
      <c r="M18" s="6">
        <v>0</v>
      </c>
      <c r="N18" s="6"/>
      <c r="O18" s="6">
        <v>40548348</v>
      </c>
      <c r="P18" s="6"/>
      <c r="Q18" s="6">
        <v>-66481894</v>
      </c>
      <c r="R18" s="6"/>
      <c r="S18" s="6">
        <f t="shared" si="2"/>
        <v>-25933546</v>
      </c>
      <c r="T18" s="6"/>
      <c r="U18" s="7">
        <f t="shared" si="3"/>
        <v>-1.174403151918195E-5</v>
      </c>
    </row>
    <row r="19" spans="1:21">
      <c r="A19" s="1" t="s">
        <v>210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0"/>
        <v>0</v>
      </c>
      <c r="J19" s="6"/>
      <c r="K19" s="7">
        <f t="shared" si="1"/>
        <v>0</v>
      </c>
      <c r="L19" s="6"/>
      <c r="M19" s="6">
        <v>0</v>
      </c>
      <c r="N19" s="6"/>
      <c r="O19" s="6">
        <v>0</v>
      </c>
      <c r="P19" s="6"/>
      <c r="Q19" s="6">
        <v>403811141</v>
      </c>
      <c r="R19" s="6"/>
      <c r="S19" s="6">
        <f t="shared" si="2"/>
        <v>403811141</v>
      </c>
      <c r="T19" s="6"/>
      <c r="U19" s="7">
        <f t="shared" si="3"/>
        <v>1.8286626779464814E-4</v>
      </c>
    </row>
    <row r="20" spans="1:21">
      <c r="A20" s="1" t="s">
        <v>24</v>
      </c>
      <c r="C20" s="6">
        <v>50412207131</v>
      </c>
      <c r="D20" s="6"/>
      <c r="E20" s="6">
        <v>-59295687438</v>
      </c>
      <c r="F20" s="6"/>
      <c r="G20" s="6">
        <v>0</v>
      </c>
      <c r="H20" s="6"/>
      <c r="I20" s="6">
        <f t="shared" si="0"/>
        <v>-8883480307</v>
      </c>
      <c r="J20" s="6"/>
      <c r="K20" s="7">
        <f t="shared" si="1"/>
        <v>1.5063455790057941E-2</v>
      </c>
      <c r="L20" s="6"/>
      <c r="M20" s="4">
        <v>50412209131</v>
      </c>
      <c r="N20" s="6"/>
      <c r="O20" s="6">
        <v>114270100826</v>
      </c>
      <c r="P20" s="6"/>
      <c r="Q20" s="6">
        <v>111593675020</v>
      </c>
      <c r="R20" s="6"/>
      <c r="S20" s="6">
        <f t="shared" si="2"/>
        <v>276275984977</v>
      </c>
      <c r="T20" s="6"/>
      <c r="U20" s="7">
        <f t="shared" si="3"/>
        <v>0.12511184839755146</v>
      </c>
    </row>
    <row r="21" spans="1:21">
      <c r="A21" s="1" t="s">
        <v>211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0"/>
        <v>0</v>
      </c>
      <c r="J21" s="6"/>
      <c r="K21" s="7">
        <f t="shared" si="1"/>
        <v>0</v>
      </c>
      <c r="L21" s="6"/>
      <c r="M21" s="6">
        <v>0</v>
      </c>
      <c r="N21" s="6"/>
      <c r="O21" s="6">
        <v>0</v>
      </c>
      <c r="P21" s="6"/>
      <c r="Q21" s="6">
        <v>-158319547722</v>
      </c>
      <c r="R21" s="6"/>
      <c r="S21" s="6">
        <f t="shared" si="2"/>
        <v>-158319547722</v>
      </c>
      <c r="T21" s="6"/>
      <c r="U21" s="7">
        <f t="shared" si="3"/>
        <v>-7.1695161107154376E-2</v>
      </c>
    </row>
    <row r="22" spans="1:21">
      <c r="A22" s="1" t="s">
        <v>212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0"/>
        <v>0</v>
      </c>
      <c r="J22" s="6"/>
      <c r="K22" s="7">
        <f t="shared" si="1"/>
        <v>0</v>
      </c>
      <c r="L22" s="6"/>
      <c r="M22" s="6">
        <v>0</v>
      </c>
      <c r="N22" s="6"/>
      <c r="O22" s="6">
        <v>0</v>
      </c>
      <c r="P22" s="6"/>
      <c r="Q22" s="6">
        <v>2616521113</v>
      </c>
      <c r="R22" s="6"/>
      <c r="S22" s="6">
        <f t="shared" si="2"/>
        <v>2616521113</v>
      </c>
      <c r="T22" s="6"/>
      <c r="U22" s="7">
        <f t="shared" si="3"/>
        <v>1.1848941298531653E-3</v>
      </c>
    </row>
    <row r="23" spans="1:21">
      <c r="A23" s="1" t="s">
        <v>213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7">
        <f t="shared" si="1"/>
        <v>0</v>
      </c>
      <c r="L23" s="6"/>
      <c r="M23" s="6">
        <v>0</v>
      </c>
      <c r="N23" s="6"/>
      <c r="O23" s="6">
        <v>0</v>
      </c>
      <c r="P23" s="6"/>
      <c r="Q23" s="6">
        <v>3853305866</v>
      </c>
      <c r="R23" s="6"/>
      <c r="S23" s="6">
        <f t="shared" si="2"/>
        <v>3853305866</v>
      </c>
      <c r="T23" s="6"/>
      <c r="U23" s="7">
        <f t="shared" si="3"/>
        <v>1.7449733076746504E-3</v>
      </c>
    </row>
    <row r="24" spans="1:21">
      <c r="A24" s="1" t="s">
        <v>18</v>
      </c>
      <c r="C24" s="6">
        <v>0</v>
      </c>
      <c r="D24" s="6"/>
      <c r="E24" s="6">
        <v>12787549400</v>
      </c>
      <c r="F24" s="6"/>
      <c r="G24" s="6">
        <v>0</v>
      </c>
      <c r="H24" s="6"/>
      <c r="I24" s="6">
        <f t="shared" si="0"/>
        <v>12787549400</v>
      </c>
      <c r="J24" s="6"/>
      <c r="K24" s="7">
        <f t="shared" si="1"/>
        <v>-2.1683470711169096E-2</v>
      </c>
      <c r="L24" s="6"/>
      <c r="M24" s="6">
        <v>0</v>
      </c>
      <c r="N24" s="6"/>
      <c r="O24" s="6">
        <v>241459021247</v>
      </c>
      <c r="P24" s="6"/>
      <c r="Q24" s="6">
        <v>7259635695</v>
      </c>
      <c r="R24" s="6"/>
      <c r="S24" s="6">
        <f t="shared" si="2"/>
        <v>248718656942</v>
      </c>
      <c r="T24" s="6"/>
      <c r="U24" s="7">
        <f t="shared" si="3"/>
        <v>0.11263248560514827</v>
      </c>
    </row>
    <row r="25" spans="1:21">
      <c r="A25" s="1" t="s">
        <v>19</v>
      </c>
      <c r="C25" s="6">
        <v>0</v>
      </c>
      <c r="D25" s="6"/>
      <c r="E25" s="6">
        <v>-78524065223</v>
      </c>
      <c r="F25" s="6"/>
      <c r="G25" s="6">
        <v>0</v>
      </c>
      <c r="H25" s="6"/>
      <c r="I25" s="6">
        <f t="shared" si="0"/>
        <v>-78524065223</v>
      </c>
      <c r="J25" s="6"/>
      <c r="K25" s="7">
        <f t="shared" si="1"/>
        <v>0.13315094355646065</v>
      </c>
      <c r="L25" s="6"/>
      <c r="M25" s="6">
        <v>0</v>
      </c>
      <c r="N25" s="6"/>
      <c r="O25" s="6">
        <v>602734695331</v>
      </c>
      <c r="P25" s="6"/>
      <c r="Q25" s="6">
        <v>39810213768</v>
      </c>
      <c r="R25" s="6"/>
      <c r="S25" s="6">
        <f t="shared" si="2"/>
        <v>642544909099</v>
      </c>
      <c r="T25" s="6"/>
      <c r="U25" s="7">
        <f t="shared" si="3"/>
        <v>0.29097708677974682</v>
      </c>
    </row>
    <row r="26" spans="1:21">
      <c r="A26" s="1" t="s">
        <v>214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7">
        <f t="shared" si="1"/>
        <v>0</v>
      </c>
      <c r="L26" s="6"/>
      <c r="M26" s="6">
        <v>0</v>
      </c>
      <c r="N26" s="6"/>
      <c r="O26" s="6">
        <v>0</v>
      </c>
      <c r="P26" s="6"/>
      <c r="Q26" s="6">
        <v>-110024937622</v>
      </c>
      <c r="R26" s="6"/>
      <c r="S26" s="6">
        <f t="shared" si="2"/>
        <v>-110024937622</v>
      </c>
      <c r="T26" s="6"/>
      <c r="U26" s="7">
        <f t="shared" si="3"/>
        <v>-4.9824899970439672E-2</v>
      </c>
    </row>
    <row r="27" spans="1:21">
      <c r="A27" s="1" t="s">
        <v>60</v>
      </c>
      <c r="C27" s="6">
        <v>0</v>
      </c>
      <c r="D27" s="6"/>
      <c r="E27" s="6">
        <v>-108240155167</v>
      </c>
      <c r="F27" s="6"/>
      <c r="G27" s="6">
        <v>0</v>
      </c>
      <c r="H27" s="6"/>
      <c r="I27" s="6">
        <f t="shared" si="0"/>
        <v>-108240155167</v>
      </c>
      <c r="J27" s="6"/>
      <c r="K27" s="7">
        <f t="shared" si="1"/>
        <v>0.18353964164048844</v>
      </c>
      <c r="L27" s="6"/>
      <c r="M27" s="6">
        <v>0</v>
      </c>
      <c r="N27" s="6"/>
      <c r="O27" s="6">
        <v>156948225023</v>
      </c>
      <c r="P27" s="6"/>
      <c r="Q27" s="6">
        <v>51030134136</v>
      </c>
      <c r="R27" s="6"/>
      <c r="S27" s="6">
        <f t="shared" si="2"/>
        <v>207978359159</v>
      </c>
      <c r="T27" s="6"/>
      <c r="U27" s="7">
        <f t="shared" si="3"/>
        <v>9.4183202145631764E-2</v>
      </c>
    </row>
    <row r="28" spans="1:21">
      <c r="A28" s="1" t="s">
        <v>215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7">
        <f t="shared" si="1"/>
        <v>0</v>
      </c>
      <c r="L28" s="6"/>
      <c r="M28" s="6">
        <v>0</v>
      </c>
      <c r="N28" s="6"/>
      <c r="O28" s="6">
        <v>0</v>
      </c>
      <c r="P28" s="6"/>
      <c r="Q28" s="6">
        <v>0</v>
      </c>
      <c r="R28" s="6"/>
      <c r="S28" s="6">
        <f t="shared" si="2"/>
        <v>0</v>
      </c>
      <c r="T28" s="6"/>
      <c r="U28" s="7">
        <f t="shared" si="3"/>
        <v>0</v>
      </c>
    </row>
    <row r="29" spans="1:21">
      <c r="A29" s="1" t="s">
        <v>57</v>
      </c>
      <c r="C29" s="6">
        <v>2245524209</v>
      </c>
      <c r="D29" s="6"/>
      <c r="E29" s="6">
        <v>-2977577618</v>
      </c>
      <c r="F29" s="6"/>
      <c r="G29" s="6">
        <v>0</v>
      </c>
      <c r="H29" s="6"/>
      <c r="I29" s="6">
        <f t="shared" si="0"/>
        <v>-732053409</v>
      </c>
      <c r="J29" s="6"/>
      <c r="K29" s="7">
        <f t="shared" si="1"/>
        <v>1.2413213944700767E-3</v>
      </c>
      <c r="L29" s="6"/>
      <c r="M29" s="6">
        <v>2245524209</v>
      </c>
      <c r="N29" s="6"/>
      <c r="O29" s="6">
        <v>835950939</v>
      </c>
      <c r="P29" s="6"/>
      <c r="Q29" s="6">
        <v>1580522103</v>
      </c>
      <c r="R29" s="6"/>
      <c r="S29" s="6">
        <f t="shared" si="2"/>
        <v>4661997251</v>
      </c>
      <c r="T29" s="6"/>
      <c r="U29" s="7">
        <f t="shared" si="3"/>
        <v>2.1111899875968987E-3</v>
      </c>
    </row>
    <row r="30" spans="1:21">
      <c r="A30" s="1" t="s">
        <v>216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7">
        <f t="shared" si="1"/>
        <v>0</v>
      </c>
      <c r="L30" s="6"/>
      <c r="M30" s="6">
        <v>0</v>
      </c>
      <c r="N30" s="6"/>
      <c r="O30" s="6">
        <v>0</v>
      </c>
      <c r="P30" s="6"/>
      <c r="Q30" s="6">
        <v>0</v>
      </c>
      <c r="R30" s="6"/>
      <c r="S30" s="6">
        <f t="shared" si="2"/>
        <v>0</v>
      </c>
      <c r="T30" s="6"/>
      <c r="U30" s="7">
        <f t="shared" si="3"/>
        <v>0</v>
      </c>
    </row>
    <row r="31" spans="1:21">
      <c r="A31" s="1" t="s">
        <v>217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7">
        <f t="shared" si="1"/>
        <v>0</v>
      </c>
      <c r="L31" s="6"/>
      <c r="M31" s="6">
        <v>0</v>
      </c>
      <c r="N31" s="6"/>
      <c r="O31" s="6">
        <v>0</v>
      </c>
      <c r="P31" s="6"/>
      <c r="Q31" s="6">
        <v>0</v>
      </c>
      <c r="R31" s="6"/>
      <c r="S31" s="6">
        <f t="shared" si="2"/>
        <v>0</v>
      </c>
      <c r="T31" s="6"/>
      <c r="U31" s="7">
        <f t="shared" si="3"/>
        <v>0</v>
      </c>
    </row>
    <row r="32" spans="1:21">
      <c r="A32" s="1" t="s">
        <v>198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7">
        <f t="shared" si="1"/>
        <v>0</v>
      </c>
      <c r="L32" s="6"/>
      <c r="M32" s="4">
        <v>5810909893</v>
      </c>
      <c r="N32" s="6"/>
      <c r="O32" s="6">
        <v>0</v>
      </c>
      <c r="P32" s="6"/>
      <c r="Q32" s="6">
        <v>-44627515916</v>
      </c>
      <c r="R32" s="6"/>
      <c r="S32" s="6">
        <f t="shared" si="2"/>
        <v>-38816606023</v>
      </c>
      <c r="T32" s="6"/>
      <c r="U32" s="7">
        <f t="shared" si="3"/>
        <v>-1.7578137775751141E-2</v>
      </c>
    </row>
    <row r="33" spans="1:21">
      <c r="A33" s="1" t="s">
        <v>218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7">
        <f t="shared" si="1"/>
        <v>0</v>
      </c>
      <c r="L33" s="6"/>
      <c r="M33" s="6">
        <v>0</v>
      </c>
      <c r="N33" s="6"/>
      <c r="O33" s="6">
        <v>0</v>
      </c>
      <c r="P33" s="6"/>
      <c r="Q33" s="6">
        <v>-43452052825</v>
      </c>
      <c r="R33" s="6"/>
      <c r="S33" s="6">
        <f t="shared" si="2"/>
        <v>-43452052825</v>
      </c>
      <c r="T33" s="6"/>
      <c r="U33" s="7">
        <f t="shared" si="3"/>
        <v>-1.9677304366705544E-2</v>
      </c>
    </row>
    <row r="34" spans="1:21">
      <c r="A34" s="1" t="s">
        <v>31</v>
      </c>
      <c r="C34" s="6">
        <v>0</v>
      </c>
      <c r="D34" s="6"/>
      <c r="E34" s="6">
        <v>39701789099</v>
      </c>
      <c r="F34" s="6"/>
      <c r="G34" s="6">
        <v>0</v>
      </c>
      <c r="H34" s="6"/>
      <c r="I34" s="6">
        <f t="shared" si="0"/>
        <v>39701789099</v>
      </c>
      <c r="J34" s="6"/>
      <c r="K34" s="7">
        <f t="shared" si="1"/>
        <v>-6.7321153895927785E-2</v>
      </c>
      <c r="L34" s="6"/>
      <c r="M34" s="6">
        <v>0</v>
      </c>
      <c r="N34" s="6"/>
      <c r="O34" s="6">
        <v>154166123469</v>
      </c>
      <c r="P34" s="6"/>
      <c r="Q34" s="6">
        <v>762239804</v>
      </c>
      <c r="R34" s="6"/>
      <c r="S34" s="6">
        <f t="shared" si="2"/>
        <v>154928363273</v>
      </c>
      <c r="T34" s="6"/>
      <c r="U34" s="7">
        <f t="shared" si="3"/>
        <v>7.0159459932451318E-2</v>
      </c>
    </row>
    <row r="35" spans="1:21">
      <c r="A35" s="1" t="s">
        <v>219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7">
        <f t="shared" si="1"/>
        <v>0</v>
      </c>
      <c r="L35" s="6"/>
      <c r="M35" s="6">
        <v>0</v>
      </c>
      <c r="N35" s="6"/>
      <c r="O35" s="6">
        <v>0</v>
      </c>
      <c r="P35" s="6"/>
      <c r="Q35" s="6">
        <v>-9486085896</v>
      </c>
      <c r="R35" s="6"/>
      <c r="S35" s="6">
        <f t="shared" si="2"/>
        <v>-9486085896</v>
      </c>
      <c r="T35" s="6"/>
      <c r="U35" s="7">
        <f t="shared" si="3"/>
        <v>-4.295783220555004E-3</v>
      </c>
    </row>
    <row r="36" spans="1:21">
      <c r="A36" s="1" t="s">
        <v>220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7">
        <f t="shared" si="1"/>
        <v>0</v>
      </c>
      <c r="L36" s="6"/>
      <c r="M36" s="6">
        <v>0</v>
      </c>
      <c r="N36" s="6"/>
      <c r="O36" s="6">
        <v>0</v>
      </c>
      <c r="P36" s="6"/>
      <c r="Q36" s="6">
        <v>0</v>
      </c>
      <c r="R36" s="6"/>
      <c r="S36" s="6">
        <f t="shared" si="2"/>
        <v>0</v>
      </c>
      <c r="T36" s="6"/>
      <c r="U36" s="7">
        <f t="shared" si="3"/>
        <v>0</v>
      </c>
    </row>
    <row r="37" spans="1:21">
      <c r="A37" s="1" t="s">
        <v>221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7">
        <f t="shared" si="1"/>
        <v>0</v>
      </c>
      <c r="L37" s="6"/>
      <c r="M37" s="6">
        <v>0</v>
      </c>
      <c r="N37" s="6"/>
      <c r="O37" s="6">
        <v>0</v>
      </c>
      <c r="P37" s="6"/>
      <c r="Q37" s="6">
        <v>-88988156</v>
      </c>
      <c r="R37" s="6"/>
      <c r="S37" s="6">
        <f t="shared" si="2"/>
        <v>-88988156</v>
      </c>
      <c r="T37" s="6"/>
      <c r="U37" s="7">
        <f t="shared" si="3"/>
        <v>-4.0298372960561597E-5</v>
      </c>
    </row>
    <row r="38" spans="1:21">
      <c r="A38" s="1" t="s">
        <v>39</v>
      </c>
      <c r="C38" s="6">
        <v>0</v>
      </c>
      <c r="D38" s="6"/>
      <c r="E38" s="6">
        <v>156531940</v>
      </c>
      <c r="F38" s="6"/>
      <c r="G38" s="6">
        <v>0</v>
      </c>
      <c r="H38" s="6"/>
      <c r="I38" s="6">
        <f t="shared" si="0"/>
        <v>156531940</v>
      </c>
      <c r="J38" s="6"/>
      <c r="K38" s="7">
        <f t="shared" si="1"/>
        <v>-2.6542659818404914E-4</v>
      </c>
      <c r="L38" s="6"/>
      <c r="M38" s="6">
        <v>0</v>
      </c>
      <c r="N38" s="6"/>
      <c r="O38" s="6">
        <v>-21468355603</v>
      </c>
      <c r="P38" s="6"/>
      <c r="Q38" s="6">
        <v>-29310967069</v>
      </c>
      <c r="R38" s="6"/>
      <c r="S38" s="6">
        <f t="shared" si="2"/>
        <v>-50779322672</v>
      </c>
      <c r="T38" s="6"/>
      <c r="U38" s="7">
        <f t="shared" si="3"/>
        <v>-2.2995465640629268E-2</v>
      </c>
    </row>
    <row r="39" spans="1:21">
      <c r="A39" s="1" t="s">
        <v>41</v>
      </c>
      <c r="C39" s="6">
        <v>0</v>
      </c>
      <c r="D39" s="6"/>
      <c r="E39" s="6">
        <v>-48602553915</v>
      </c>
      <c r="F39" s="6"/>
      <c r="G39" s="6">
        <v>0</v>
      </c>
      <c r="H39" s="6"/>
      <c r="I39" s="6">
        <f t="shared" si="0"/>
        <v>-48602553915</v>
      </c>
      <c r="J39" s="6"/>
      <c r="K39" s="7">
        <f t="shared" si="1"/>
        <v>8.2413918518580223E-2</v>
      </c>
      <c r="L39" s="6"/>
      <c r="M39" s="4">
        <v>127278585560</v>
      </c>
      <c r="N39" s="6"/>
      <c r="O39" s="6">
        <v>60448387677</v>
      </c>
      <c r="P39" s="6"/>
      <c r="Q39" s="6">
        <v>0</v>
      </c>
      <c r="R39" s="6"/>
      <c r="S39" s="6">
        <f t="shared" si="2"/>
        <v>187726973237</v>
      </c>
      <c r="T39" s="6"/>
      <c r="U39" s="7">
        <f t="shared" si="3"/>
        <v>8.5012342342075178E-2</v>
      </c>
    </row>
    <row r="40" spans="1:21">
      <c r="A40" s="1" t="s">
        <v>61</v>
      </c>
      <c r="C40" s="6">
        <v>0</v>
      </c>
      <c r="D40" s="6"/>
      <c r="E40" s="6">
        <v>6958350000</v>
      </c>
      <c r="F40" s="6"/>
      <c r="G40" s="6">
        <v>0</v>
      </c>
      <c r="H40" s="6"/>
      <c r="I40" s="6">
        <f t="shared" si="0"/>
        <v>6958350000</v>
      </c>
      <c r="J40" s="6"/>
      <c r="K40" s="7">
        <f t="shared" si="1"/>
        <v>-1.1799069055644351E-2</v>
      </c>
      <c r="L40" s="6"/>
      <c r="M40" s="6">
        <v>1500000000</v>
      </c>
      <c r="N40" s="6"/>
      <c r="O40" s="6">
        <v>-1192860000</v>
      </c>
      <c r="P40" s="6"/>
      <c r="Q40" s="6">
        <v>0</v>
      </c>
      <c r="R40" s="6"/>
      <c r="S40" s="6">
        <f t="shared" si="2"/>
        <v>307140000</v>
      </c>
      <c r="T40" s="6"/>
      <c r="U40" s="7">
        <f t="shared" si="3"/>
        <v>1.3908864760729382E-4</v>
      </c>
    </row>
    <row r="41" spans="1:21">
      <c r="A41" s="1" t="s">
        <v>44</v>
      </c>
      <c r="C41" s="6">
        <v>0</v>
      </c>
      <c r="D41" s="6"/>
      <c r="E41" s="6">
        <v>-4424311974</v>
      </c>
      <c r="F41" s="6"/>
      <c r="G41" s="6">
        <v>0</v>
      </c>
      <c r="H41" s="6"/>
      <c r="I41" s="6">
        <f t="shared" si="0"/>
        <v>-4424311974</v>
      </c>
      <c r="J41" s="6"/>
      <c r="K41" s="7">
        <f t="shared" si="1"/>
        <v>7.5021754446011153E-3</v>
      </c>
      <c r="L41" s="6"/>
      <c r="M41" s="6">
        <v>85900328060</v>
      </c>
      <c r="N41" s="6"/>
      <c r="O41" s="6">
        <v>38491514178</v>
      </c>
      <c r="P41" s="6"/>
      <c r="Q41" s="6">
        <v>0</v>
      </c>
      <c r="R41" s="6"/>
      <c r="S41" s="6">
        <f t="shared" si="2"/>
        <v>124391842238</v>
      </c>
      <c r="T41" s="6"/>
      <c r="U41" s="7">
        <f t="shared" si="3"/>
        <v>5.6330966693570579E-2</v>
      </c>
    </row>
    <row r="42" spans="1:21">
      <c r="A42" s="1" t="s">
        <v>54</v>
      </c>
      <c r="C42" s="4">
        <v>28028016800</v>
      </c>
      <c r="D42" s="6"/>
      <c r="E42" s="6">
        <v>-42621219891</v>
      </c>
      <c r="F42" s="6"/>
      <c r="G42" s="6">
        <v>0</v>
      </c>
      <c r="H42" s="6"/>
      <c r="I42" s="6">
        <f t="shared" si="0"/>
        <v>-14593203091</v>
      </c>
      <c r="J42" s="6"/>
      <c r="K42" s="7">
        <f t="shared" si="1"/>
        <v>2.4745264468408686E-2</v>
      </c>
      <c r="L42" s="6"/>
      <c r="M42" s="4">
        <v>28028016800</v>
      </c>
      <c r="N42" s="6"/>
      <c r="O42" s="6">
        <v>2362710202</v>
      </c>
      <c r="P42" s="6"/>
      <c r="Q42" s="6">
        <v>0</v>
      </c>
      <c r="R42" s="6"/>
      <c r="S42" s="6">
        <f t="shared" si="2"/>
        <v>30390727002</v>
      </c>
      <c r="T42" s="6"/>
      <c r="U42" s="7">
        <f t="shared" si="3"/>
        <v>1.3762470269292983E-2</v>
      </c>
    </row>
    <row r="43" spans="1:21">
      <c r="A43" s="1" t="s">
        <v>62</v>
      </c>
      <c r="C43" s="6">
        <v>0</v>
      </c>
      <c r="D43" s="6"/>
      <c r="E43" s="6">
        <v>-39586453453</v>
      </c>
      <c r="F43" s="6"/>
      <c r="G43" s="6">
        <v>0</v>
      </c>
      <c r="H43" s="6"/>
      <c r="I43" s="6">
        <f t="shared" si="0"/>
        <v>-39586453453</v>
      </c>
      <c r="J43" s="6"/>
      <c r="K43" s="7">
        <f t="shared" si="1"/>
        <v>6.7125582639562212E-2</v>
      </c>
      <c r="L43" s="6"/>
      <c r="M43" s="6">
        <v>42137934830</v>
      </c>
      <c r="N43" s="6"/>
      <c r="O43" s="6">
        <v>78411168731</v>
      </c>
      <c r="P43" s="6"/>
      <c r="Q43" s="6">
        <v>0</v>
      </c>
      <c r="R43" s="6"/>
      <c r="S43" s="6">
        <f t="shared" si="2"/>
        <v>120549103561</v>
      </c>
      <c r="T43" s="6"/>
      <c r="U43" s="7">
        <f t="shared" si="3"/>
        <v>5.45907787477082E-2</v>
      </c>
    </row>
    <row r="44" spans="1:21">
      <c r="A44" s="1" t="s">
        <v>64</v>
      </c>
      <c r="C44" s="6">
        <v>0</v>
      </c>
      <c r="D44" s="6"/>
      <c r="E44" s="6">
        <v>-29698025152</v>
      </c>
      <c r="F44" s="6"/>
      <c r="G44" s="6">
        <v>0</v>
      </c>
      <c r="H44" s="6"/>
      <c r="I44" s="6">
        <f t="shared" si="0"/>
        <v>-29698025152</v>
      </c>
      <c r="J44" s="6"/>
      <c r="K44" s="7">
        <f t="shared" si="1"/>
        <v>5.0358066148542519E-2</v>
      </c>
      <c r="L44" s="6"/>
      <c r="M44" s="6">
        <v>7011471985</v>
      </c>
      <c r="N44" s="6"/>
      <c r="O44" s="6">
        <v>-68184241422</v>
      </c>
      <c r="P44" s="6"/>
      <c r="Q44" s="6">
        <v>0</v>
      </c>
      <c r="R44" s="6"/>
      <c r="S44" s="6">
        <f t="shared" si="2"/>
        <v>-61172769437</v>
      </c>
      <c r="T44" s="6"/>
      <c r="U44" s="7">
        <f t="shared" si="3"/>
        <v>-2.7702148112864252E-2</v>
      </c>
    </row>
    <row r="45" spans="1:21">
      <c r="A45" s="1" t="s">
        <v>48</v>
      </c>
      <c r="C45" s="6">
        <v>0</v>
      </c>
      <c r="D45" s="6"/>
      <c r="E45" s="6">
        <v>-16008040634</v>
      </c>
      <c r="F45" s="6"/>
      <c r="G45" s="6">
        <v>0</v>
      </c>
      <c r="H45" s="6"/>
      <c r="I45" s="6">
        <f t="shared" si="0"/>
        <v>-16008040634</v>
      </c>
      <c r="J45" s="6"/>
      <c r="K45" s="7">
        <f t="shared" si="1"/>
        <v>2.7144362799532473E-2</v>
      </c>
      <c r="L45" s="6"/>
      <c r="M45" s="6">
        <v>11400185205</v>
      </c>
      <c r="N45" s="6"/>
      <c r="O45" s="6">
        <v>34229745837</v>
      </c>
      <c r="P45" s="6"/>
      <c r="Q45" s="6">
        <v>0</v>
      </c>
      <c r="R45" s="6"/>
      <c r="S45" s="6">
        <f t="shared" si="2"/>
        <v>45629931042</v>
      </c>
      <c r="T45" s="6"/>
      <c r="U45" s="7">
        <f t="shared" si="3"/>
        <v>2.0663558634648221E-2</v>
      </c>
    </row>
    <row r="46" spans="1:21">
      <c r="A46" s="1" t="s">
        <v>49</v>
      </c>
      <c r="C46" s="6">
        <v>0</v>
      </c>
      <c r="D46" s="6"/>
      <c r="E46" s="6">
        <v>2005328556</v>
      </c>
      <c r="F46" s="6"/>
      <c r="G46" s="6">
        <v>0</v>
      </c>
      <c r="H46" s="6"/>
      <c r="I46" s="6">
        <f t="shared" si="0"/>
        <v>2005328556</v>
      </c>
      <c r="J46" s="6"/>
      <c r="K46" s="7">
        <f t="shared" si="1"/>
        <v>-3.400376542068101E-3</v>
      </c>
      <c r="L46" s="6"/>
      <c r="M46" s="6">
        <v>3258926779</v>
      </c>
      <c r="N46" s="6"/>
      <c r="O46" s="6">
        <v>3296874386</v>
      </c>
      <c r="P46" s="6"/>
      <c r="Q46" s="6">
        <v>0</v>
      </c>
      <c r="R46" s="6"/>
      <c r="S46" s="6">
        <f t="shared" si="2"/>
        <v>6555801165</v>
      </c>
      <c r="T46" s="6"/>
      <c r="U46" s="7">
        <f t="shared" si="3"/>
        <v>2.9688009312436388E-3</v>
      </c>
    </row>
    <row r="47" spans="1:21">
      <c r="A47" s="1" t="s">
        <v>47</v>
      </c>
      <c r="C47" s="6">
        <v>0</v>
      </c>
      <c r="D47" s="6"/>
      <c r="E47" s="6">
        <v>-4246017666</v>
      </c>
      <c r="F47" s="6"/>
      <c r="G47" s="6">
        <v>0</v>
      </c>
      <c r="H47" s="6"/>
      <c r="I47" s="6">
        <f t="shared" si="0"/>
        <v>-4246017666</v>
      </c>
      <c r="J47" s="6"/>
      <c r="K47" s="7">
        <f t="shared" si="1"/>
        <v>7.1998470402638345E-3</v>
      </c>
      <c r="L47" s="6"/>
      <c r="M47" s="6">
        <v>3537271697</v>
      </c>
      <c r="N47" s="6"/>
      <c r="O47" s="6">
        <v>-6173246165</v>
      </c>
      <c r="P47" s="6"/>
      <c r="Q47" s="6">
        <v>0</v>
      </c>
      <c r="R47" s="6"/>
      <c r="S47" s="6">
        <f t="shared" si="2"/>
        <v>-2635974468</v>
      </c>
      <c r="T47" s="6"/>
      <c r="U47" s="7">
        <f t="shared" si="3"/>
        <v>-1.1937036005778335E-3</v>
      </c>
    </row>
    <row r="48" spans="1:21">
      <c r="A48" s="1" t="s">
        <v>16</v>
      </c>
      <c r="C48" s="6">
        <v>12365590967</v>
      </c>
      <c r="D48" s="6"/>
      <c r="E48" s="6">
        <v>-360501665</v>
      </c>
      <c r="F48" s="6"/>
      <c r="G48" s="6">
        <v>0</v>
      </c>
      <c r="H48" s="6"/>
      <c r="I48" s="6">
        <f t="shared" si="0"/>
        <v>12005089302</v>
      </c>
      <c r="J48" s="6"/>
      <c r="K48" s="7">
        <f t="shared" si="1"/>
        <v>-2.0356676179478648E-2</v>
      </c>
      <c r="L48" s="6"/>
      <c r="M48" s="6">
        <v>12365591617</v>
      </c>
      <c r="N48" s="6"/>
      <c r="O48" s="6">
        <v>40215694737</v>
      </c>
      <c r="P48" s="6"/>
      <c r="Q48" s="6">
        <v>0</v>
      </c>
      <c r="R48" s="6"/>
      <c r="S48" s="6">
        <f t="shared" si="2"/>
        <v>52581286354</v>
      </c>
      <c r="T48" s="6"/>
      <c r="U48" s="7">
        <f t="shared" si="3"/>
        <v>2.3811486645926003E-2</v>
      </c>
    </row>
    <row r="49" spans="1:21">
      <c r="A49" s="1" t="s">
        <v>15</v>
      </c>
      <c r="C49" s="6">
        <v>943041691</v>
      </c>
      <c r="D49" s="6"/>
      <c r="E49" s="6">
        <v>-25595037278</v>
      </c>
      <c r="F49" s="6"/>
      <c r="G49" s="6">
        <v>0</v>
      </c>
      <c r="H49" s="6"/>
      <c r="I49" s="6">
        <f t="shared" si="0"/>
        <v>-24651995587</v>
      </c>
      <c r="J49" s="6"/>
      <c r="K49" s="7">
        <f t="shared" si="1"/>
        <v>4.1801662504825539E-2</v>
      </c>
      <c r="L49" s="6"/>
      <c r="M49" s="6">
        <v>943041691</v>
      </c>
      <c r="N49" s="6"/>
      <c r="O49" s="6">
        <v>-23596613654</v>
      </c>
      <c r="P49" s="6"/>
      <c r="Q49" s="6">
        <v>0</v>
      </c>
      <c r="R49" s="6"/>
      <c r="S49" s="6">
        <f t="shared" si="2"/>
        <v>-22653571963</v>
      </c>
      <c r="T49" s="6"/>
      <c r="U49" s="7">
        <f t="shared" si="3"/>
        <v>-1.0258692087673953E-2</v>
      </c>
    </row>
    <row r="50" spans="1:21">
      <c r="A50" s="1" t="s">
        <v>63</v>
      </c>
      <c r="C50" s="6">
        <v>0</v>
      </c>
      <c r="D50" s="6"/>
      <c r="E50" s="6">
        <v>-6086670368</v>
      </c>
      <c r="F50" s="6"/>
      <c r="G50" s="6">
        <v>0</v>
      </c>
      <c r="H50" s="6"/>
      <c r="I50" s="6">
        <f t="shared" si="0"/>
        <v>-6086670368</v>
      </c>
      <c r="J50" s="6"/>
      <c r="K50" s="7">
        <f t="shared" si="1"/>
        <v>1.0320987589152057E-2</v>
      </c>
      <c r="L50" s="6"/>
      <c r="M50" s="6">
        <v>166265792230</v>
      </c>
      <c r="N50" s="6"/>
      <c r="O50" s="6">
        <v>96450315064</v>
      </c>
      <c r="P50" s="6"/>
      <c r="Q50" s="6">
        <v>0</v>
      </c>
      <c r="R50" s="6"/>
      <c r="S50" s="6">
        <f t="shared" si="2"/>
        <v>262716107294</v>
      </c>
      <c r="T50" s="6"/>
      <c r="U50" s="7">
        <f t="shared" si="3"/>
        <v>0.11897124460563638</v>
      </c>
    </row>
    <row r="51" spans="1:21">
      <c r="A51" s="1" t="s">
        <v>20</v>
      </c>
      <c r="C51" s="6">
        <v>0</v>
      </c>
      <c r="D51" s="6"/>
      <c r="E51" s="6">
        <v>-30019552831</v>
      </c>
      <c r="F51" s="6"/>
      <c r="G51" s="6">
        <v>0</v>
      </c>
      <c r="H51" s="6"/>
      <c r="I51" s="6">
        <f t="shared" si="0"/>
        <v>-30019552831</v>
      </c>
      <c r="J51" s="6"/>
      <c r="K51" s="7">
        <f t="shared" si="1"/>
        <v>5.0903271159475003E-2</v>
      </c>
      <c r="L51" s="6"/>
      <c r="M51" s="6">
        <v>52946716500</v>
      </c>
      <c r="N51" s="6"/>
      <c r="O51" s="6">
        <v>49083918202</v>
      </c>
      <c r="P51" s="6"/>
      <c r="Q51" s="6">
        <v>0</v>
      </c>
      <c r="R51" s="6"/>
      <c r="S51" s="6">
        <f t="shared" si="2"/>
        <v>102030634702</v>
      </c>
      <c r="T51" s="6"/>
      <c r="U51" s="7">
        <f t="shared" si="3"/>
        <v>4.6204672120905781E-2</v>
      </c>
    </row>
    <row r="52" spans="1:21">
      <c r="A52" s="1" t="s">
        <v>51</v>
      </c>
      <c r="C52" s="6">
        <v>0</v>
      </c>
      <c r="D52" s="6"/>
      <c r="E52" s="6">
        <v>4069024031</v>
      </c>
      <c r="F52" s="6"/>
      <c r="G52" s="6">
        <v>0</v>
      </c>
      <c r="H52" s="6"/>
      <c r="I52" s="6">
        <f t="shared" si="0"/>
        <v>4069024031</v>
      </c>
      <c r="J52" s="6"/>
      <c r="K52" s="7">
        <f t="shared" si="1"/>
        <v>-6.8997241488061595E-3</v>
      </c>
      <c r="L52" s="6"/>
      <c r="M52" s="6">
        <v>12000000000</v>
      </c>
      <c r="N52" s="6"/>
      <c r="O52" s="6">
        <v>50036032890</v>
      </c>
      <c r="P52" s="6"/>
      <c r="Q52" s="6">
        <v>0</v>
      </c>
      <c r="R52" s="6"/>
      <c r="S52" s="6">
        <f t="shared" si="2"/>
        <v>62036032890</v>
      </c>
      <c r="T52" s="6"/>
      <c r="U52" s="7">
        <f t="shared" si="3"/>
        <v>2.8093077806836293E-2</v>
      </c>
    </row>
    <row r="53" spans="1:21">
      <c r="A53" s="1" t="s">
        <v>45</v>
      </c>
      <c r="C53" s="6">
        <v>15533325468</v>
      </c>
      <c r="D53" s="6"/>
      <c r="E53" s="6">
        <v>-13275798668</v>
      </c>
      <c r="F53" s="6"/>
      <c r="G53" s="6">
        <v>0</v>
      </c>
      <c r="H53" s="6"/>
      <c r="I53" s="6">
        <f t="shared" si="0"/>
        <v>2257526800</v>
      </c>
      <c r="J53" s="6"/>
      <c r="K53" s="7">
        <f t="shared" si="1"/>
        <v>-3.8280216729781936E-3</v>
      </c>
      <c r="L53" s="6"/>
      <c r="M53" s="6">
        <v>15533326858</v>
      </c>
      <c r="N53" s="6"/>
      <c r="O53" s="6">
        <v>10610387353</v>
      </c>
      <c r="P53" s="6"/>
      <c r="Q53" s="6">
        <v>0</v>
      </c>
      <c r="R53" s="6"/>
      <c r="S53" s="6">
        <f t="shared" si="2"/>
        <v>26143714211</v>
      </c>
      <c r="T53" s="6"/>
      <c r="U53" s="7">
        <f t="shared" si="3"/>
        <v>1.1839206397862793E-2</v>
      </c>
    </row>
    <row r="54" spans="1:21">
      <c r="A54" s="1" t="s">
        <v>65</v>
      </c>
      <c r="C54" s="6">
        <v>0</v>
      </c>
      <c r="D54" s="6"/>
      <c r="E54" s="6">
        <v>2201847470</v>
      </c>
      <c r="F54" s="6"/>
      <c r="G54" s="6">
        <v>0</v>
      </c>
      <c r="H54" s="6"/>
      <c r="I54" s="6">
        <f t="shared" si="0"/>
        <v>2201847470</v>
      </c>
      <c r="J54" s="6"/>
      <c r="K54" s="7">
        <f t="shared" si="1"/>
        <v>-3.733607873781256E-3</v>
      </c>
      <c r="L54" s="6"/>
      <c r="M54" s="6">
        <v>1358271200</v>
      </c>
      <c r="N54" s="6"/>
      <c r="O54" s="6">
        <v>3348469926</v>
      </c>
      <c r="P54" s="6"/>
      <c r="Q54" s="6">
        <v>0</v>
      </c>
      <c r="R54" s="6"/>
      <c r="S54" s="6">
        <f t="shared" si="2"/>
        <v>4706741126</v>
      </c>
      <c r="T54" s="6"/>
      <c r="U54" s="7">
        <f t="shared" si="3"/>
        <v>2.1314522948914869E-3</v>
      </c>
    </row>
    <row r="55" spans="1:21">
      <c r="A55" s="1" t="s">
        <v>67</v>
      </c>
      <c r="C55" s="6">
        <v>0</v>
      </c>
      <c r="D55" s="6"/>
      <c r="E55" s="6">
        <v>-81348504697</v>
      </c>
      <c r="F55" s="6"/>
      <c r="G55" s="6">
        <v>0</v>
      </c>
      <c r="H55" s="6"/>
      <c r="I55" s="6">
        <f t="shared" si="0"/>
        <v>-81348504697</v>
      </c>
      <c r="J55" s="6"/>
      <c r="K55" s="7">
        <f t="shared" si="1"/>
        <v>0.13794026234571585</v>
      </c>
      <c r="L55" s="6"/>
      <c r="M55" s="6">
        <v>20437742036</v>
      </c>
      <c r="N55" s="6"/>
      <c r="O55" s="6">
        <v>-64929540446</v>
      </c>
      <c r="P55" s="6"/>
      <c r="Q55" s="6">
        <v>0</v>
      </c>
      <c r="R55" s="6"/>
      <c r="S55" s="6">
        <f t="shared" si="2"/>
        <v>-44491798410</v>
      </c>
      <c r="T55" s="6"/>
      <c r="U55" s="7">
        <f t="shared" si="3"/>
        <v>-2.0148154165733036E-2</v>
      </c>
    </row>
    <row r="56" spans="1:21">
      <c r="A56" s="1" t="s">
        <v>34</v>
      </c>
      <c r="C56" s="6">
        <v>0</v>
      </c>
      <c r="D56" s="6"/>
      <c r="E56" s="6">
        <v>-1890161223</v>
      </c>
      <c r="F56" s="6"/>
      <c r="G56" s="6">
        <v>0</v>
      </c>
      <c r="H56" s="6"/>
      <c r="I56" s="6">
        <f t="shared" si="0"/>
        <v>-1890161223</v>
      </c>
      <c r="J56" s="6"/>
      <c r="K56" s="7">
        <f t="shared" si="1"/>
        <v>3.2050906890970102E-3</v>
      </c>
      <c r="L56" s="6"/>
      <c r="M56" s="6">
        <v>14271705</v>
      </c>
      <c r="N56" s="6"/>
      <c r="O56" s="6">
        <v>-37437637736</v>
      </c>
      <c r="P56" s="6"/>
      <c r="Q56" s="6">
        <v>0</v>
      </c>
      <c r="R56" s="6"/>
      <c r="S56" s="6">
        <f t="shared" si="2"/>
        <v>-37423366031</v>
      </c>
      <c r="T56" s="6"/>
      <c r="U56" s="7">
        <f t="shared" si="3"/>
        <v>-1.6947207690839777E-2</v>
      </c>
    </row>
    <row r="57" spans="1:21">
      <c r="A57" s="1" t="s">
        <v>56</v>
      </c>
      <c r="C57" s="6">
        <v>21381657</v>
      </c>
      <c r="D57" s="6"/>
      <c r="E57" s="6">
        <v>-914526000</v>
      </c>
      <c r="F57" s="6"/>
      <c r="G57" s="6">
        <v>0</v>
      </c>
      <c r="H57" s="6"/>
      <c r="I57" s="6">
        <f t="shared" si="0"/>
        <v>-893144343</v>
      </c>
      <c r="J57" s="6"/>
      <c r="K57" s="7">
        <f t="shared" si="1"/>
        <v>1.5144785444415852E-3</v>
      </c>
      <c r="L57" s="6"/>
      <c r="M57" s="6">
        <v>21381657</v>
      </c>
      <c r="N57" s="6"/>
      <c r="O57" s="6">
        <v>-315500124</v>
      </c>
      <c r="P57" s="6"/>
      <c r="Q57" s="6">
        <v>0</v>
      </c>
      <c r="R57" s="6"/>
      <c r="S57" s="6">
        <f t="shared" si="2"/>
        <v>-294118467</v>
      </c>
      <c r="T57" s="6"/>
      <c r="U57" s="7">
        <f t="shared" si="3"/>
        <v>-1.3319183372846412E-4</v>
      </c>
    </row>
    <row r="58" spans="1:21">
      <c r="A58" s="1" t="s">
        <v>46</v>
      </c>
      <c r="C58" s="6">
        <v>0</v>
      </c>
      <c r="D58" s="6"/>
      <c r="E58" s="6">
        <v>4689513481</v>
      </c>
      <c r="F58" s="6"/>
      <c r="G58" s="6">
        <v>0</v>
      </c>
      <c r="H58" s="6"/>
      <c r="I58" s="6">
        <f t="shared" si="0"/>
        <v>4689513481</v>
      </c>
      <c r="J58" s="6"/>
      <c r="K58" s="7">
        <f t="shared" si="1"/>
        <v>-7.9518698254175367E-3</v>
      </c>
      <c r="L58" s="6"/>
      <c r="M58" s="6">
        <v>7351598660</v>
      </c>
      <c r="N58" s="6"/>
      <c r="O58" s="6">
        <v>6150826391</v>
      </c>
      <c r="P58" s="6"/>
      <c r="Q58" s="6">
        <v>0</v>
      </c>
      <c r="R58" s="6"/>
      <c r="S58" s="6">
        <f t="shared" si="2"/>
        <v>13502425051</v>
      </c>
      <c r="T58" s="6"/>
      <c r="U58" s="7">
        <f t="shared" si="3"/>
        <v>6.1145863116573388E-3</v>
      </c>
    </row>
    <row r="59" spans="1:21">
      <c r="A59" s="1" t="s">
        <v>33</v>
      </c>
      <c r="C59" s="6">
        <v>12458877143</v>
      </c>
      <c r="D59" s="6"/>
      <c r="E59" s="6">
        <v>748267162</v>
      </c>
      <c r="F59" s="6"/>
      <c r="G59" s="6">
        <v>0</v>
      </c>
      <c r="H59" s="6"/>
      <c r="I59" s="6">
        <f t="shared" si="0"/>
        <v>13207144305</v>
      </c>
      <c r="J59" s="6"/>
      <c r="K59" s="7">
        <f t="shared" si="1"/>
        <v>-2.2394965427515866E-2</v>
      </c>
      <c r="L59" s="6"/>
      <c r="M59" s="6">
        <v>12458877143</v>
      </c>
      <c r="N59" s="6"/>
      <c r="O59" s="6">
        <v>339963449</v>
      </c>
      <c r="P59" s="6"/>
      <c r="Q59" s="6">
        <v>0</v>
      </c>
      <c r="R59" s="6"/>
      <c r="S59" s="6">
        <f t="shared" si="2"/>
        <v>12798840592</v>
      </c>
      <c r="T59" s="6"/>
      <c r="U59" s="7">
        <f t="shared" si="3"/>
        <v>5.795967405361124E-3</v>
      </c>
    </row>
    <row r="60" spans="1:21">
      <c r="A60" s="1" t="s">
        <v>29</v>
      </c>
      <c r="C60" s="6">
        <v>0</v>
      </c>
      <c r="D60" s="6"/>
      <c r="E60" s="6">
        <v>-14770895912</v>
      </c>
      <c r="F60" s="6"/>
      <c r="G60" s="6">
        <v>0</v>
      </c>
      <c r="H60" s="6"/>
      <c r="I60" s="6">
        <f t="shared" si="0"/>
        <v>-14770895912</v>
      </c>
      <c r="J60" s="6"/>
      <c r="K60" s="7">
        <f t="shared" si="1"/>
        <v>2.5046572948963883E-2</v>
      </c>
      <c r="L60" s="6"/>
      <c r="M60" s="6">
        <v>0</v>
      </c>
      <c r="N60" s="6"/>
      <c r="O60" s="6">
        <v>25425247760</v>
      </c>
      <c r="P60" s="6"/>
      <c r="Q60" s="6">
        <v>0</v>
      </c>
      <c r="R60" s="6"/>
      <c r="S60" s="6">
        <f t="shared" si="2"/>
        <v>25425247760</v>
      </c>
      <c r="T60" s="6"/>
      <c r="U60" s="7">
        <f t="shared" si="3"/>
        <v>1.1513848167020826E-2</v>
      </c>
    </row>
    <row r="61" spans="1:21">
      <c r="A61" s="1" t="s">
        <v>26</v>
      </c>
      <c r="C61" s="6">
        <v>0</v>
      </c>
      <c r="D61" s="6"/>
      <c r="E61" s="6">
        <v>-1126589886</v>
      </c>
      <c r="F61" s="6"/>
      <c r="G61" s="6">
        <v>0</v>
      </c>
      <c r="H61" s="6"/>
      <c r="I61" s="6">
        <f t="shared" si="0"/>
        <v>-1126589886</v>
      </c>
      <c r="J61" s="6"/>
      <c r="K61" s="7">
        <f t="shared" si="1"/>
        <v>1.9103252728455017E-3</v>
      </c>
      <c r="L61" s="6"/>
      <c r="M61" s="6">
        <v>0</v>
      </c>
      <c r="N61" s="6"/>
      <c r="O61" s="6">
        <v>-11575875842</v>
      </c>
      <c r="P61" s="6"/>
      <c r="Q61" s="6">
        <v>0</v>
      </c>
      <c r="R61" s="6"/>
      <c r="S61" s="6">
        <f t="shared" si="2"/>
        <v>-11575875842</v>
      </c>
      <c r="T61" s="6"/>
      <c r="U61" s="7">
        <f t="shared" si="3"/>
        <v>-5.2421466293342562E-3</v>
      </c>
    </row>
    <row r="62" spans="1:21">
      <c r="A62" s="1" t="s">
        <v>73</v>
      </c>
      <c r="C62" s="6">
        <v>0</v>
      </c>
      <c r="D62" s="6"/>
      <c r="E62" s="6">
        <v>-2496178178</v>
      </c>
      <c r="F62" s="6"/>
      <c r="G62" s="6">
        <v>0</v>
      </c>
      <c r="H62" s="6"/>
      <c r="I62" s="6">
        <f t="shared" si="0"/>
        <v>-2496178178</v>
      </c>
      <c r="J62" s="6"/>
      <c r="K62" s="7">
        <f t="shared" si="1"/>
        <v>4.2326957823930235E-3</v>
      </c>
      <c r="L62" s="6"/>
      <c r="M62" s="6">
        <v>0</v>
      </c>
      <c r="N62" s="6"/>
      <c r="O62" s="6">
        <v>-2496178178</v>
      </c>
      <c r="P62" s="6"/>
      <c r="Q62" s="6">
        <v>0</v>
      </c>
      <c r="R62" s="6"/>
      <c r="S62" s="6">
        <f t="shared" si="2"/>
        <v>-2496178178</v>
      </c>
      <c r="T62" s="6"/>
      <c r="U62" s="7">
        <f t="shared" si="3"/>
        <v>-1.1303967147387468E-3</v>
      </c>
    </row>
    <row r="63" spans="1:21">
      <c r="A63" s="1" t="s">
        <v>28</v>
      </c>
      <c r="C63" s="6">
        <v>0</v>
      </c>
      <c r="D63" s="6"/>
      <c r="E63" s="6">
        <v>-7483192972</v>
      </c>
      <c r="F63" s="6"/>
      <c r="G63" s="6">
        <v>0</v>
      </c>
      <c r="H63" s="6"/>
      <c r="I63" s="6">
        <f t="shared" si="0"/>
        <v>-7483192972</v>
      </c>
      <c r="J63" s="6"/>
      <c r="K63" s="7">
        <f t="shared" si="1"/>
        <v>1.2689029817893679E-2</v>
      </c>
      <c r="L63" s="6"/>
      <c r="M63" s="6">
        <v>0</v>
      </c>
      <c r="N63" s="6"/>
      <c r="O63" s="6">
        <v>-1027055624</v>
      </c>
      <c r="P63" s="6"/>
      <c r="Q63" s="6">
        <v>0</v>
      </c>
      <c r="R63" s="6"/>
      <c r="S63" s="6">
        <f t="shared" si="2"/>
        <v>-1027055624</v>
      </c>
      <c r="T63" s="6"/>
      <c r="U63" s="7">
        <f t="shared" si="3"/>
        <v>-4.6510313785122503E-4</v>
      </c>
    </row>
    <row r="64" spans="1:21">
      <c r="A64" s="1" t="s">
        <v>27</v>
      </c>
      <c r="C64" s="6">
        <v>0</v>
      </c>
      <c r="D64" s="6"/>
      <c r="E64" s="6">
        <v>821648051</v>
      </c>
      <c r="F64" s="6"/>
      <c r="G64" s="6">
        <v>0</v>
      </c>
      <c r="H64" s="6"/>
      <c r="I64" s="6">
        <f t="shared" si="0"/>
        <v>821648051</v>
      </c>
      <c r="J64" s="6"/>
      <c r="K64" s="7">
        <f t="shared" si="1"/>
        <v>-1.3932443888543392E-3</v>
      </c>
      <c r="L64" s="6"/>
      <c r="M64" s="6">
        <v>0</v>
      </c>
      <c r="N64" s="6"/>
      <c r="O64" s="6">
        <v>32997564</v>
      </c>
      <c r="P64" s="6"/>
      <c r="Q64" s="6">
        <v>0</v>
      </c>
      <c r="R64" s="6"/>
      <c r="S64" s="6">
        <f t="shared" si="2"/>
        <v>32997564</v>
      </c>
      <c r="T64" s="6"/>
      <c r="U64" s="7">
        <f t="shared" si="3"/>
        <v>1.4942978938253319E-5</v>
      </c>
    </row>
    <row r="65" spans="1:21">
      <c r="A65" s="1" t="s">
        <v>71</v>
      </c>
      <c r="C65" s="6">
        <v>0</v>
      </c>
      <c r="D65" s="6"/>
      <c r="E65" s="6">
        <v>36140177936</v>
      </c>
      <c r="F65" s="6"/>
      <c r="G65" s="6">
        <v>0</v>
      </c>
      <c r="H65" s="6"/>
      <c r="I65" s="6">
        <f t="shared" si="0"/>
        <v>36140177936</v>
      </c>
      <c r="J65" s="6"/>
      <c r="K65" s="7">
        <f t="shared" si="1"/>
        <v>-6.1281834795625156E-2</v>
      </c>
      <c r="L65" s="6"/>
      <c r="M65" s="6">
        <v>0</v>
      </c>
      <c r="N65" s="6"/>
      <c r="O65" s="6">
        <v>36140177936</v>
      </c>
      <c r="P65" s="6"/>
      <c r="Q65" s="6">
        <v>0</v>
      </c>
      <c r="R65" s="6"/>
      <c r="S65" s="6">
        <f t="shared" si="2"/>
        <v>36140177936</v>
      </c>
      <c r="T65" s="6"/>
      <c r="U65" s="7">
        <f t="shared" si="3"/>
        <v>1.6366114714479386E-2</v>
      </c>
    </row>
    <row r="66" spans="1:21">
      <c r="A66" s="1" t="s">
        <v>52</v>
      </c>
      <c r="C66" s="6">
        <v>0</v>
      </c>
      <c r="D66" s="6"/>
      <c r="E66" s="6">
        <v>-19190319735</v>
      </c>
      <c r="F66" s="6"/>
      <c r="G66" s="6">
        <v>0</v>
      </c>
      <c r="H66" s="6"/>
      <c r="I66" s="6">
        <f t="shared" si="0"/>
        <v>-19190319735</v>
      </c>
      <c r="J66" s="6"/>
      <c r="K66" s="7">
        <f t="shared" si="1"/>
        <v>3.2540459699951799E-2</v>
      </c>
      <c r="L66" s="6"/>
      <c r="M66" s="6">
        <v>0</v>
      </c>
      <c r="N66" s="6"/>
      <c r="O66" s="6">
        <v>153040698110</v>
      </c>
      <c r="P66" s="6"/>
      <c r="Q66" s="6">
        <v>0</v>
      </c>
      <c r="R66" s="6"/>
      <c r="S66" s="6">
        <f t="shared" si="2"/>
        <v>153040698110</v>
      </c>
      <c r="T66" s="6"/>
      <c r="U66" s="7">
        <f t="shared" si="3"/>
        <v>6.9304628928163137E-2</v>
      </c>
    </row>
    <row r="67" spans="1:21">
      <c r="A67" s="1" t="s">
        <v>36</v>
      </c>
      <c r="C67" s="6">
        <v>0</v>
      </c>
      <c r="D67" s="6"/>
      <c r="E67" s="6">
        <v>-6665138053</v>
      </c>
      <c r="F67" s="6"/>
      <c r="G67" s="6">
        <v>0</v>
      </c>
      <c r="H67" s="6"/>
      <c r="I67" s="6">
        <f t="shared" si="0"/>
        <v>-6665138053</v>
      </c>
      <c r="J67" s="6"/>
      <c r="K67" s="7">
        <f t="shared" si="1"/>
        <v>1.1301878197094129E-2</v>
      </c>
      <c r="L67" s="6"/>
      <c r="M67" s="6">
        <v>0</v>
      </c>
      <c r="N67" s="6"/>
      <c r="O67" s="6">
        <v>2790057790</v>
      </c>
      <c r="P67" s="6"/>
      <c r="Q67" s="6">
        <v>0</v>
      </c>
      <c r="R67" s="6"/>
      <c r="S67" s="6">
        <f t="shared" si="2"/>
        <v>2790057790</v>
      </c>
      <c r="T67" s="6"/>
      <c r="U67" s="7">
        <f t="shared" si="3"/>
        <v>1.2634803827482417E-3</v>
      </c>
    </row>
    <row r="68" spans="1:21">
      <c r="A68" s="1" t="s">
        <v>35</v>
      </c>
      <c r="C68" s="6">
        <v>0</v>
      </c>
      <c r="D68" s="6"/>
      <c r="E68" s="6">
        <v>12640453072</v>
      </c>
      <c r="F68" s="6"/>
      <c r="G68" s="6">
        <v>0</v>
      </c>
      <c r="H68" s="6"/>
      <c r="I68" s="6">
        <f t="shared" si="0"/>
        <v>12640453072</v>
      </c>
      <c r="J68" s="6"/>
      <c r="K68" s="7">
        <f t="shared" si="1"/>
        <v>-2.1434043802217449E-2</v>
      </c>
      <c r="L68" s="6"/>
      <c r="M68" s="6">
        <v>0</v>
      </c>
      <c r="N68" s="6"/>
      <c r="O68" s="6">
        <v>-17723850776</v>
      </c>
      <c r="P68" s="6"/>
      <c r="Q68" s="6">
        <v>0</v>
      </c>
      <c r="R68" s="6"/>
      <c r="S68" s="6">
        <f t="shared" si="2"/>
        <v>-17723850776</v>
      </c>
      <c r="T68" s="6"/>
      <c r="U68" s="7">
        <f t="shared" si="3"/>
        <v>-8.0262630553732013E-3</v>
      </c>
    </row>
    <row r="69" spans="1:21">
      <c r="A69" s="1" t="s">
        <v>66</v>
      </c>
      <c r="C69" s="6">
        <v>0</v>
      </c>
      <c r="D69" s="6"/>
      <c r="E69" s="6">
        <v>62096725865</v>
      </c>
      <c r="F69" s="6"/>
      <c r="G69" s="6">
        <v>0</v>
      </c>
      <c r="H69" s="6"/>
      <c r="I69" s="6">
        <f t="shared" si="0"/>
        <v>62096725865</v>
      </c>
      <c r="J69" s="6"/>
      <c r="K69" s="7">
        <f t="shared" si="1"/>
        <v>-0.10529558826597565</v>
      </c>
      <c r="L69" s="6"/>
      <c r="M69" s="6">
        <v>0</v>
      </c>
      <c r="N69" s="6"/>
      <c r="O69" s="6">
        <v>116474563744</v>
      </c>
      <c r="P69" s="6"/>
      <c r="Q69" s="6">
        <v>0</v>
      </c>
      <c r="R69" s="6"/>
      <c r="S69" s="6">
        <f t="shared" si="2"/>
        <v>116474563744</v>
      </c>
      <c r="T69" s="6"/>
      <c r="U69" s="7">
        <f t="shared" si="3"/>
        <v>5.2745619430235383E-2</v>
      </c>
    </row>
    <row r="70" spans="1:21">
      <c r="A70" s="1" t="s">
        <v>69</v>
      </c>
      <c r="C70" s="6">
        <v>0</v>
      </c>
      <c r="D70" s="6"/>
      <c r="E70" s="6">
        <v>-14587994018</v>
      </c>
      <c r="F70" s="6"/>
      <c r="G70" s="6">
        <v>0</v>
      </c>
      <c r="H70" s="6"/>
      <c r="I70" s="6">
        <f t="shared" si="0"/>
        <v>-14587994018</v>
      </c>
      <c r="J70" s="6"/>
      <c r="K70" s="7">
        <f t="shared" si="1"/>
        <v>2.4736431596816585E-2</v>
      </c>
      <c r="L70" s="6"/>
      <c r="M70" s="6">
        <v>0</v>
      </c>
      <c r="N70" s="6"/>
      <c r="O70" s="6">
        <v>-9077070352</v>
      </c>
      <c r="P70" s="6"/>
      <c r="Q70" s="6">
        <v>0</v>
      </c>
      <c r="R70" s="6"/>
      <c r="S70" s="6">
        <f t="shared" si="2"/>
        <v>-9077070352</v>
      </c>
      <c r="T70" s="6"/>
      <c r="U70" s="7">
        <f t="shared" si="3"/>
        <v>-4.1105601338019869E-3</v>
      </c>
    </row>
    <row r="71" spans="1:21">
      <c r="A71" s="1" t="s">
        <v>21</v>
      </c>
      <c r="C71" s="6">
        <v>0</v>
      </c>
      <c r="D71" s="6"/>
      <c r="E71" s="6">
        <v>-4932379905</v>
      </c>
      <c r="F71" s="6"/>
      <c r="G71" s="6">
        <v>0</v>
      </c>
      <c r="H71" s="6"/>
      <c r="I71" s="6">
        <f t="shared" si="0"/>
        <v>-4932379905</v>
      </c>
      <c r="J71" s="6"/>
      <c r="K71" s="7">
        <f t="shared" si="1"/>
        <v>8.3636912641312268E-3</v>
      </c>
      <c r="L71" s="6"/>
      <c r="M71" s="6">
        <v>0</v>
      </c>
      <c r="N71" s="6"/>
      <c r="O71" s="6">
        <v>-2398063158</v>
      </c>
      <c r="P71" s="6"/>
      <c r="Q71" s="6">
        <v>0</v>
      </c>
      <c r="R71" s="6"/>
      <c r="S71" s="6">
        <f t="shared" si="2"/>
        <v>-2398063158</v>
      </c>
      <c r="T71" s="6"/>
      <c r="U71" s="7">
        <f t="shared" si="3"/>
        <v>-1.0859652325424761E-3</v>
      </c>
    </row>
    <row r="72" spans="1:21">
      <c r="A72" s="1" t="s">
        <v>50</v>
      </c>
      <c r="C72" s="6">
        <v>0</v>
      </c>
      <c r="D72" s="6"/>
      <c r="E72" s="6">
        <v>14339295506</v>
      </c>
      <c r="F72" s="6"/>
      <c r="G72" s="6">
        <v>0</v>
      </c>
      <c r="H72" s="6"/>
      <c r="I72" s="6">
        <f t="shared" si="0"/>
        <v>14339295506</v>
      </c>
      <c r="J72" s="6"/>
      <c r="K72" s="7">
        <f t="shared" si="1"/>
        <v>-2.4314720858333472E-2</v>
      </c>
      <c r="L72" s="6"/>
      <c r="M72" s="6">
        <v>0</v>
      </c>
      <c r="N72" s="6"/>
      <c r="O72" s="6">
        <v>33380565933</v>
      </c>
      <c r="P72" s="6"/>
      <c r="Q72" s="6">
        <v>0</v>
      </c>
      <c r="R72" s="6"/>
      <c r="S72" s="6">
        <f t="shared" si="2"/>
        <v>33380565933</v>
      </c>
      <c r="T72" s="6"/>
      <c r="U72" s="7">
        <f t="shared" si="3"/>
        <v>1.5116421735974063E-2</v>
      </c>
    </row>
    <row r="73" spans="1:21">
      <c r="A73" s="1" t="s">
        <v>38</v>
      </c>
      <c r="C73" s="6">
        <v>0</v>
      </c>
      <c r="D73" s="6"/>
      <c r="E73" s="6">
        <v>-213736892</v>
      </c>
      <c r="F73" s="6"/>
      <c r="G73" s="6">
        <v>0</v>
      </c>
      <c r="H73" s="6"/>
      <c r="I73" s="6">
        <f t="shared" ref="I73:I86" si="4">C73+E73+G73</f>
        <v>-213736892</v>
      </c>
      <c r="J73" s="6"/>
      <c r="K73" s="7">
        <f t="shared" ref="K73:K86" si="5">I73/$I$87</f>
        <v>3.6242734965139705E-4</v>
      </c>
      <c r="L73" s="6"/>
      <c r="M73" s="6">
        <v>0</v>
      </c>
      <c r="N73" s="6"/>
      <c r="O73" s="6">
        <v>5842141753</v>
      </c>
      <c r="P73" s="6"/>
      <c r="Q73" s="6">
        <v>0</v>
      </c>
      <c r="R73" s="6"/>
      <c r="S73" s="6">
        <f t="shared" ref="S73:S85" si="6">M73+O73+Q73</f>
        <v>5842141753</v>
      </c>
      <c r="T73" s="6"/>
      <c r="U73" s="7">
        <f t="shared" ref="U73:U86" si="7">S73/$S$87</f>
        <v>2.6456195726863147E-3</v>
      </c>
    </row>
    <row r="74" spans="1:21">
      <c r="A74" s="1" t="s">
        <v>37</v>
      </c>
      <c r="C74" s="6">
        <v>0</v>
      </c>
      <c r="D74" s="6"/>
      <c r="E74" s="6">
        <v>-437382000</v>
      </c>
      <c r="F74" s="6"/>
      <c r="G74" s="6">
        <v>0</v>
      </c>
      <c r="H74" s="6"/>
      <c r="I74" s="6">
        <f t="shared" si="4"/>
        <v>-437382000</v>
      </c>
      <c r="J74" s="6"/>
      <c r="K74" s="7">
        <f t="shared" si="5"/>
        <v>7.4165576921193061E-4</v>
      </c>
      <c r="L74" s="6"/>
      <c r="M74" s="6">
        <v>0</v>
      </c>
      <c r="N74" s="6"/>
      <c r="O74" s="6">
        <v>8905193352</v>
      </c>
      <c r="P74" s="6"/>
      <c r="Q74" s="6">
        <v>0</v>
      </c>
      <c r="R74" s="6"/>
      <c r="S74" s="6">
        <f t="shared" si="6"/>
        <v>8905193352</v>
      </c>
      <c r="T74" s="6"/>
      <c r="U74" s="7">
        <f t="shared" si="7"/>
        <v>4.0327254672499297E-3</v>
      </c>
    </row>
    <row r="75" spans="1:21">
      <c r="A75" s="1" t="s">
        <v>55</v>
      </c>
      <c r="C75" s="6">
        <v>0</v>
      </c>
      <c r="D75" s="6"/>
      <c r="E75" s="6">
        <v>-16158581282</v>
      </c>
      <c r="F75" s="6"/>
      <c r="G75" s="6">
        <v>0</v>
      </c>
      <c r="H75" s="6"/>
      <c r="I75" s="6">
        <f t="shared" si="4"/>
        <v>-16158581282</v>
      </c>
      <c r="J75" s="6"/>
      <c r="K75" s="7">
        <f t="shared" si="5"/>
        <v>2.7399630140415503E-2</v>
      </c>
      <c r="L75" s="6"/>
      <c r="M75" s="6">
        <v>0</v>
      </c>
      <c r="N75" s="6"/>
      <c r="O75" s="6">
        <v>-6693598350</v>
      </c>
      <c r="P75" s="6"/>
      <c r="Q75" s="6">
        <v>0</v>
      </c>
      <c r="R75" s="6"/>
      <c r="S75" s="6">
        <f t="shared" si="6"/>
        <v>-6693598350</v>
      </c>
      <c r="T75" s="6"/>
      <c r="U75" s="7">
        <f t="shared" si="7"/>
        <v>-3.031202520439908E-3</v>
      </c>
    </row>
    <row r="76" spans="1:21">
      <c r="A76" s="1" t="s">
        <v>42</v>
      </c>
      <c r="C76" s="6">
        <v>0</v>
      </c>
      <c r="D76" s="6"/>
      <c r="E76" s="6">
        <v>-26410511640</v>
      </c>
      <c r="F76" s="6"/>
      <c r="G76" s="6">
        <v>0</v>
      </c>
      <c r="H76" s="6"/>
      <c r="I76" s="6">
        <f t="shared" si="4"/>
        <v>-26410511640</v>
      </c>
      <c r="J76" s="6"/>
      <c r="K76" s="7">
        <f t="shared" si="5"/>
        <v>4.4783526358297431E-2</v>
      </c>
      <c r="L76" s="6"/>
      <c r="M76" s="6">
        <v>0</v>
      </c>
      <c r="N76" s="6"/>
      <c r="O76" s="6">
        <v>-52713226869</v>
      </c>
      <c r="P76" s="6"/>
      <c r="Q76" s="6">
        <v>0</v>
      </c>
      <c r="R76" s="6"/>
      <c r="S76" s="6">
        <f t="shared" si="6"/>
        <v>-52713226869</v>
      </c>
      <c r="T76" s="6"/>
      <c r="U76" s="7">
        <f t="shared" si="7"/>
        <v>-2.3871236036418809E-2</v>
      </c>
    </row>
    <row r="77" spans="1:21">
      <c r="A77" s="1" t="s">
        <v>40</v>
      </c>
      <c r="C77" s="6">
        <v>0</v>
      </c>
      <c r="D77" s="6"/>
      <c r="E77" s="6">
        <v>-20065468949</v>
      </c>
      <c r="F77" s="6"/>
      <c r="G77" s="6">
        <v>0</v>
      </c>
      <c r="H77" s="6"/>
      <c r="I77" s="6">
        <f t="shared" si="4"/>
        <v>-20065468949</v>
      </c>
      <c r="J77" s="6"/>
      <c r="K77" s="7">
        <f t="shared" si="5"/>
        <v>3.4024424434404489E-2</v>
      </c>
      <c r="L77" s="6"/>
      <c r="M77" s="6">
        <v>0</v>
      </c>
      <c r="N77" s="6"/>
      <c r="O77" s="6">
        <v>-5965409687</v>
      </c>
      <c r="P77" s="6"/>
      <c r="Q77" s="6">
        <v>0</v>
      </c>
      <c r="R77" s="6"/>
      <c r="S77" s="6">
        <f t="shared" si="6"/>
        <v>-5965409687</v>
      </c>
      <c r="T77" s="6"/>
      <c r="U77" s="7">
        <f t="shared" si="7"/>
        <v>-2.7014415764416225E-3</v>
      </c>
    </row>
    <row r="78" spans="1:21">
      <c r="A78" s="1" t="s">
        <v>43</v>
      </c>
      <c r="C78" s="6">
        <v>0</v>
      </c>
      <c r="D78" s="6"/>
      <c r="E78" s="6">
        <v>-35708984646</v>
      </c>
      <c r="F78" s="6"/>
      <c r="G78" s="6">
        <v>0</v>
      </c>
      <c r="H78" s="6"/>
      <c r="I78" s="6">
        <f t="shared" si="4"/>
        <v>-35708984646</v>
      </c>
      <c r="J78" s="6"/>
      <c r="K78" s="7">
        <f t="shared" si="5"/>
        <v>6.0550673039599594E-2</v>
      </c>
      <c r="L78" s="6"/>
      <c r="M78" s="6">
        <v>0</v>
      </c>
      <c r="N78" s="6"/>
      <c r="O78" s="6">
        <v>63206914091</v>
      </c>
      <c r="P78" s="6"/>
      <c r="Q78" s="6">
        <v>0</v>
      </c>
      <c r="R78" s="6"/>
      <c r="S78" s="6">
        <f t="shared" si="6"/>
        <v>63206914091</v>
      </c>
      <c r="T78" s="6"/>
      <c r="U78" s="7">
        <f t="shared" si="7"/>
        <v>2.8623312497061904E-2</v>
      </c>
    </row>
    <row r="79" spans="1:21">
      <c r="A79" s="1" t="s">
        <v>25</v>
      </c>
      <c r="C79" s="6">
        <v>0</v>
      </c>
      <c r="D79" s="6"/>
      <c r="E79" s="6">
        <v>-33545264204</v>
      </c>
      <c r="F79" s="6"/>
      <c r="G79" s="6">
        <v>0</v>
      </c>
      <c r="H79" s="6"/>
      <c r="I79" s="6">
        <f t="shared" si="4"/>
        <v>-33545264204</v>
      </c>
      <c r="J79" s="6"/>
      <c r="K79" s="7">
        <f t="shared" si="5"/>
        <v>5.688171604372165E-2</v>
      </c>
      <c r="L79" s="6"/>
      <c r="M79" s="6">
        <v>0</v>
      </c>
      <c r="N79" s="6"/>
      <c r="O79" s="6">
        <v>134518563238</v>
      </c>
      <c r="P79" s="6"/>
      <c r="Q79" s="6">
        <v>0</v>
      </c>
      <c r="R79" s="6"/>
      <c r="S79" s="6">
        <f t="shared" si="6"/>
        <v>134518563238</v>
      </c>
      <c r="T79" s="6"/>
      <c r="U79" s="7">
        <f t="shared" si="7"/>
        <v>6.0916862143809501E-2</v>
      </c>
    </row>
    <row r="80" spans="1:21">
      <c r="A80" s="1" t="s">
        <v>23</v>
      </c>
      <c r="C80" s="6">
        <v>0</v>
      </c>
      <c r="D80" s="6"/>
      <c r="E80" s="6">
        <v>-5269933539</v>
      </c>
      <c r="F80" s="6"/>
      <c r="G80" s="6">
        <v>0</v>
      </c>
      <c r="H80" s="6"/>
      <c r="I80" s="6">
        <f t="shared" si="4"/>
        <v>-5269933539</v>
      </c>
      <c r="J80" s="6"/>
      <c r="K80" s="7">
        <f t="shared" si="5"/>
        <v>8.9360710147257938E-3</v>
      </c>
      <c r="L80" s="6"/>
      <c r="M80" s="6">
        <v>0</v>
      </c>
      <c r="N80" s="6"/>
      <c r="O80" s="6">
        <v>2205149496</v>
      </c>
      <c r="P80" s="6"/>
      <c r="Q80" s="6">
        <v>0</v>
      </c>
      <c r="R80" s="6"/>
      <c r="S80" s="6">
        <f t="shared" si="6"/>
        <v>2205149496</v>
      </c>
      <c r="T80" s="6"/>
      <c r="U80" s="7">
        <f t="shared" si="7"/>
        <v>9.9860409315147996E-4</v>
      </c>
    </row>
    <row r="81" spans="1:21">
      <c r="A81" s="1" t="s">
        <v>17</v>
      </c>
      <c r="C81" s="6">
        <v>0</v>
      </c>
      <c r="D81" s="6"/>
      <c r="E81" s="6">
        <v>-26750539883</v>
      </c>
      <c r="F81" s="6"/>
      <c r="G81" s="6">
        <v>0</v>
      </c>
      <c r="H81" s="6"/>
      <c r="I81" s="6">
        <f t="shared" si="4"/>
        <v>-26750539883</v>
      </c>
      <c r="J81" s="6"/>
      <c r="K81" s="7">
        <f t="shared" si="5"/>
        <v>4.5360102230454828E-2</v>
      </c>
      <c r="L81" s="6"/>
      <c r="M81" s="6">
        <v>0</v>
      </c>
      <c r="N81" s="6"/>
      <c r="O81" s="6">
        <v>-101022627087</v>
      </c>
      <c r="P81" s="6"/>
      <c r="Q81" s="6">
        <v>0</v>
      </c>
      <c r="R81" s="6"/>
      <c r="S81" s="6">
        <f t="shared" si="6"/>
        <v>-101022627087</v>
      </c>
      <c r="T81" s="6"/>
      <c r="U81" s="7">
        <f t="shared" si="7"/>
        <v>-4.5748194892449037E-2</v>
      </c>
    </row>
    <row r="82" spans="1:21">
      <c r="A82" s="1" t="s">
        <v>70</v>
      </c>
      <c r="C82" s="6">
        <v>0</v>
      </c>
      <c r="D82" s="6"/>
      <c r="E82" s="6">
        <v>-1089134969</v>
      </c>
      <c r="F82" s="6"/>
      <c r="G82" s="6">
        <v>0</v>
      </c>
      <c r="H82" s="6"/>
      <c r="I82" s="6">
        <f t="shared" si="4"/>
        <v>-1089134969</v>
      </c>
      <c r="J82" s="6"/>
      <c r="K82" s="7">
        <f t="shared" si="5"/>
        <v>1.846814073760025E-3</v>
      </c>
      <c r="L82" s="6"/>
      <c r="M82" s="6">
        <v>0</v>
      </c>
      <c r="N82" s="6"/>
      <c r="O82" s="6">
        <v>-1089134969</v>
      </c>
      <c r="P82" s="6"/>
      <c r="Q82" s="6">
        <v>0</v>
      </c>
      <c r="R82" s="6"/>
      <c r="S82" s="6">
        <f t="shared" si="6"/>
        <v>-1089134969</v>
      </c>
      <c r="T82" s="6"/>
      <c r="U82" s="7">
        <f t="shared" si="7"/>
        <v>-4.9321582958918367E-4</v>
      </c>
    </row>
    <row r="83" spans="1:21">
      <c r="A83" s="1" t="s">
        <v>59</v>
      </c>
      <c r="C83" s="6">
        <v>0</v>
      </c>
      <c r="D83" s="6"/>
      <c r="E83" s="6">
        <v>-23443209586</v>
      </c>
      <c r="F83" s="6"/>
      <c r="G83" s="6">
        <v>0</v>
      </c>
      <c r="H83" s="6"/>
      <c r="I83" s="6">
        <f t="shared" si="4"/>
        <v>-23443209586</v>
      </c>
      <c r="J83" s="6"/>
      <c r="K83" s="7">
        <f t="shared" si="5"/>
        <v>3.9751959701819772E-2</v>
      </c>
      <c r="L83" s="6"/>
      <c r="M83" s="6">
        <v>0</v>
      </c>
      <c r="N83" s="6"/>
      <c r="O83" s="6">
        <v>-63231545857</v>
      </c>
      <c r="P83" s="6"/>
      <c r="Q83" s="6">
        <v>0</v>
      </c>
      <c r="R83" s="6"/>
      <c r="S83" s="6">
        <f t="shared" si="6"/>
        <v>-63231545857</v>
      </c>
      <c r="T83" s="6"/>
      <c r="U83" s="7">
        <f t="shared" si="7"/>
        <v>-2.8634467016242469E-2</v>
      </c>
    </row>
    <row r="84" spans="1:21">
      <c r="A84" s="1" t="s">
        <v>53</v>
      </c>
      <c r="C84" s="6">
        <v>0</v>
      </c>
      <c r="D84" s="6"/>
      <c r="E84" s="6">
        <v>-3941233953</v>
      </c>
      <c r="F84" s="6"/>
      <c r="G84" s="6">
        <v>0</v>
      </c>
      <c r="H84" s="6"/>
      <c r="I84" s="6">
        <f t="shared" si="4"/>
        <v>-3941233953</v>
      </c>
      <c r="J84" s="6"/>
      <c r="K84" s="7">
        <f t="shared" si="5"/>
        <v>6.6830342790887443E-3</v>
      </c>
      <c r="L84" s="6"/>
      <c r="M84" s="6">
        <v>0</v>
      </c>
      <c r="N84" s="6"/>
      <c r="O84" s="6">
        <v>20834314</v>
      </c>
      <c r="P84" s="6"/>
      <c r="Q84" s="6">
        <v>0</v>
      </c>
      <c r="R84" s="6"/>
      <c r="S84" s="6">
        <f t="shared" si="6"/>
        <v>20834314</v>
      </c>
      <c r="T84" s="6"/>
      <c r="U84" s="7">
        <f t="shared" si="7"/>
        <v>9.4348393504125411E-6</v>
      </c>
    </row>
    <row r="85" spans="1:21">
      <c r="A85" s="1" t="s">
        <v>30</v>
      </c>
      <c r="C85" s="6">
        <v>0</v>
      </c>
      <c r="D85" s="6"/>
      <c r="E85" s="6">
        <v>-27228470872</v>
      </c>
      <c r="F85" s="6"/>
      <c r="G85" s="6">
        <v>0</v>
      </c>
      <c r="H85" s="6"/>
      <c r="I85" s="6">
        <f t="shared" si="4"/>
        <v>-27228470872</v>
      </c>
      <c r="J85" s="6"/>
      <c r="K85" s="7">
        <f t="shared" si="5"/>
        <v>4.6170515725470658E-2</v>
      </c>
      <c r="L85" s="6"/>
      <c r="M85" s="6">
        <v>0</v>
      </c>
      <c r="N85" s="6"/>
      <c r="O85" s="6">
        <v>-27414152988</v>
      </c>
      <c r="P85" s="6"/>
      <c r="Q85" s="6">
        <v>0</v>
      </c>
      <c r="R85" s="6"/>
      <c r="S85" s="6">
        <f t="shared" si="6"/>
        <v>-27414152988</v>
      </c>
      <c r="T85" s="6"/>
      <c r="U85" s="7">
        <f t="shared" si="7"/>
        <v>-1.2414525833171755E-2</v>
      </c>
    </row>
    <row r="86" spans="1:21">
      <c r="C86" s="6">
        <v>0</v>
      </c>
      <c r="D86" s="6"/>
      <c r="E86" s="6">
        <v>0</v>
      </c>
      <c r="F86" s="6"/>
      <c r="G86" s="6">
        <v>0</v>
      </c>
      <c r="H86" s="6"/>
      <c r="I86" s="6">
        <f t="shared" si="4"/>
        <v>0</v>
      </c>
      <c r="J86" s="6"/>
      <c r="K86" s="7">
        <f t="shared" si="5"/>
        <v>0</v>
      </c>
      <c r="L86" s="6"/>
      <c r="M86" s="6">
        <v>135162</v>
      </c>
      <c r="N86" s="6"/>
      <c r="O86" s="6">
        <v>0</v>
      </c>
      <c r="P86" s="6"/>
      <c r="Q86" s="6">
        <v>0</v>
      </c>
      <c r="R86" s="6"/>
      <c r="S86" s="6">
        <f>M86+O86+Q86</f>
        <v>135162</v>
      </c>
      <c r="T86" s="6"/>
      <c r="U86" s="7">
        <f t="shared" si="7"/>
        <v>6.1208243107042541E-8</v>
      </c>
    </row>
    <row r="87" spans="1:21" ht="24.75" thickBot="1">
      <c r="C87" s="10">
        <f>SUM(C8:C86)</f>
        <v>122007965066</v>
      </c>
      <c r="D87" s="6"/>
      <c r="E87" s="10">
        <f>SUM(E8:E86)</f>
        <v>-585969293847</v>
      </c>
      <c r="F87" s="6"/>
      <c r="G87" s="10">
        <f>SUM(G8:G86)</f>
        <v>-125775875670</v>
      </c>
      <c r="H87" s="6"/>
      <c r="I87" s="10">
        <f>SUM(I8:I86)</f>
        <v>-589737204451</v>
      </c>
      <c r="J87" s="6"/>
      <c r="K87" s="9">
        <f>SUM(K8:K86)</f>
        <v>0.99999999999999989</v>
      </c>
      <c r="L87" s="6"/>
      <c r="M87" s="10">
        <f>SUM(M8:M86)</f>
        <v>672395713507</v>
      </c>
      <c r="N87" s="6"/>
      <c r="O87" s="10">
        <f>SUM(O8:O86)</f>
        <v>1878452268258</v>
      </c>
      <c r="P87" s="6"/>
      <c r="Q87" s="10">
        <f>SUM(Q8:Q86)</f>
        <v>-342615999618</v>
      </c>
      <c r="R87" s="6"/>
      <c r="S87" s="10">
        <f>SUM(S8:S86)</f>
        <v>2208231982147</v>
      </c>
      <c r="T87" s="6"/>
      <c r="U87" s="9">
        <f>SUM(U8:U85)</f>
        <v>0.99999993879175697</v>
      </c>
    </row>
    <row r="88" spans="1:21" ht="24.75" thickTop="1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8"/>
  <sheetViews>
    <sheetView rightToLeft="1" topLeftCell="A25" workbookViewId="0">
      <selection activeCell="E38" sqref="E38"/>
    </sheetView>
  </sheetViews>
  <sheetFormatPr defaultRowHeight="24"/>
  <cols>
    <col min="1" max="1" width="32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.75">
      <c r="A3" s="14" t="s">
        <v>162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.75">
      <c r="A6" s="15" t="s">
        <v>166</v>
      </c>
      <c r="C6" s="13" t="s">
        <v>164</v>
      </c>
      <c r="D6" s="13" t="s">
        <v>164</v>
      </c>
      <c r="E6" s="13" t="s">
        <v>164</v>
      </c>
      <c r="F6" s="13" t="s">
        <v>164</v>
      </c>
      <c r="G6" s="13" t="s">
        <v>164</v>
      </c>
      <c r="H6" s="13" t="s">
        <v>164</v>
      </c>
      <c r="I6" s="13" t="s">
        <v>164</v>
      </c>
      <c r="K6" s="13" t="s">
        <v>165</v>
      </c>
      <c r="L6" s="13" t="s">
        <v>165</v>
      </c>
      <c r="M6" s="13" t="s">
        <v>165</v>
      </c>
      <c r="N6" s="13" t="s">
        <v>165</v>
      </c>
      <c r="O6" s="13" t="s">
        <v>165</v>
      </c>
      <c r="P6" s="13" t="s">
        <v>165</v>
      </c>
      <c r="Q6" s="13" t="s">
        <v>165</v>
      </c>
    </row>
    <row r="7" spans="1:17" ht="24.75">
      <c r="A7" s="13" t="s">
        <v>166</v>
      </c>
      <c r="C7" s="13" t="s">
        <v>235</v>
      </c>
      <c r="E7" s="13" t="s">
        <v>232</v>
      </c>
      <c r="G7" s="13" t="s">
        <v>233</v>
      </c>
      <c r="I7" s="13" t="s">
        <v>236</v>
      </c>
      <c r="K7" s="13" t="s">
        <v>235</v>
      </c>
      <c r="M7" s="13" t="s">
        <v>232</v>
      </c>
      <c r="O7" s="13" t="s">
        <v>233</v>
      </c>
      <c r="Q7" s="13" t="s">
        <v>236</v>
      </c>
    </row>
    <row r="8" spans="1:17">
      <c r="A8" s="1" t="s">
        <v>222</v>
      </c>
      <c r="C8" s="6">
        <v>0</v>
      </c>
      <c r="D8" s="6"/>
      <c r="E8" s="6">
        <v>0</v>
      </c>
      <c r="F8" s="6"/>
      <c r="G8" s="6">
        <v>0</v>
      </c>
      <c r="H8" s="6"/>
      <c r="I8" s="6">
        <f>C8+E8+G8</f>
        <v>0</v>
      </c>
      <c r="J8" s="6"/>
      <c r="K8" s="6">
        <v>0</v>
      </c>
      <c r="L8" s="6"/>
      <c r="M8" s="6">
        <v>0</v>
      </c>
      <c r="N8" s="6"/>
      <c r="O8" s="6">
        <v>10516249685</v>
      </c>
      <c r="P8" s="6"/>
      <c r="Q8" s="6">
        <f>K8+M8+O8</f>
        <v>10516249685</v>
      </c>
    </row>
    <row r="9" spans="1:17">
      <c r="A9" s="1" t="s">
        <v>223</v>
      </c>
      <c r="C9" s="6">
        <v>0</v>
      </c>
      <c r="D9" s="6"/>
      <c r="E9" s="6">
        <v>0</v>
      </c>
      <c r="F9" s="6"/>
      <c r="G9" s="6">
        <v>0</v>
      </c>
      <c r="H9" s="6"/>
      <c r="I9" s="6">
        <f t="shared" ref="I9:I35" si="0">C9+E9+G9</f>
        <v>0</v>
      </c>
      <c r="J9" s="6"/>
      <c r="K9" s="6">
        <v>0</v>
      </c>
      <c r="L9" s="6"/>
      <c r="M9" s="6">
        <v>0</v>
      </c>
      <c r="N9" s="6"/>
      <c r="O9" s="6">
        <v>1123122055</v>
      </c>
      <c r="P9" s="6"/>
      <c r="Q9" s="6">
        <f t="shared" ref="Q9:Q34" si="1">K9+M9+O9</f>
        <v>1123122055</v>
      </c>
    </row>
    <row r="10" spans="1:17">
      <c r="A10" s="1" t="s">
        <v>224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f t="shared" si="0"/>
        <v>0</v>
      </c>
      <c r="J10" s="6"/>
      <c r="K10" s="6">
        <v>0</v>
      </c>
      <c r="L10" s="6"/>
      <c r="M10" s="6">
        <v>0</v>
      </c>
      <c r="N10" s="6"/>
      <c r="O10" s="6">
        <v>4826326634</v>
      </c>
      <c r="P10" s="6"/>
      <c r="Q10" s="6">
        <f t="shared" si="1"/>
        <v>4826326634</v>
      </c>
    </row>
    <row r="11" spans="1:17">
      <c r="A11" s="1" t="s">
        <v>225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f t="shared" si="0"/>
        <v>0</v>
      </c>
      <c r="J11" s="6"/>
      <c r="K11" s="6">
        <v>0</v>
      </c>
      <c r="L11" s="6"/>
      <c r="M11" s="6">
        <v>0</v>
      </c>
      <c r="N11" s="6"/>
      <c r="O11" s="6">
        <v>10666615127</v>
      </c>
      <c r="P11" s="6"/>
      <c r="Q11" s="6">
        <f t="shared" si="1"/>
        <v>10666615127</v>
      </c>
    </row>
    <row r="12" spans="1:17">
      <c r="A12" s="1" t="s">
        <v>226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f t="shared" si="0"/>
        <v>0</v>
      </c>
      <c r="J12" s="6"/>
      <c r="K12" s="6">
        <v>0</v>
      </c>
      <c r="L12" s="6"/>
      <c r="M12" s="6">
        <v>0</v>
      </c>
      <c r="N12" s="6"/>
      <c r="O12" s="6">
        <v>2178589754</v>
      </c>
      <c r="P12" s="6"/>
      <c r="Q12" s="6">
        <f t="shared" si="1"/>
        <v>2178589754</v>
      </c>
    </row>
    <row r="13" spans="1:17">
      <c r="A13" s="1" t="s">
        <v>227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0"/>
        <v>0</v>
      </c>
      <c r="J13" s="6"/>
      <c r="K13" s="6">
        <v>0</v>
      </c>
      <c r="L13" s="6"/>
      <c r="M13" s="6">
        <v>0</v>
      </c>
      <c r="N13" s="6"/>
      <c r="O13" s="6">
        <v>2806923230</v>
      </c>
      <c r="P13" s="6"/>
      <c r="Q13" s="6">
        <f t="shared" si="1"/>
        <v>2806923230</v>
      </c>
    </row>
    <row r="14" spans="1:17">
      <c r="A14" s="1" t="s">
        <v>228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0"/>
        <v>0</v>
      </c>
      <c r="J14" s="6"/>
      <c r="K14" s="6">
        <v>0</v>
      </c>
      <c r="L14" s="6"/>
      <c r="M14" s="6">
        <v>0</v>
      </c>
      <c r="N14" s="6"/>
      <c r="O14" s="6">
        <v>5828327032</v>
      </c>
      <c r="P14" s="6"/>
      <c r="Q14" s="6">
        <f t="shared" si="1"/>
        <v>5828327032</v>
      </c>
    </row>
    <row r="15" spans="1:17">
      <c r="A15" s="1" t="s">
        <v>229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0"/>
        <v>0</v>
      </c>
      <c r="J15" s="6"/>
      <c r="K15" s="6">
        <v>0</v>
      </c>
      <c r="L15" s="6"/>
      <c r="M15" s="6">
        <v>0</v>
      </c>
      <c r="N15" s="6"/>
      <c r="O15" s="6">
        <v>693994860</v>
      </c>
      <c r="P15" s="6"/>
      <c r="Q15" s="6">
        <f t="shared" si="1"/>
        <v>693994860</v>
      </c>
    </row>
    <row r="16" spans="1:17">
      <c r="A16" s="1" t="s">
        <v>230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f t="shared" si="0"/>
        <v>0</v>
      </c>
      <c r="J16" s="6"/>
      <c r="K16" s="6">
        <v>0</v>
      </c>
      <c r="L16" s="6"/>
      <c r="M16" s="6">
        <v>0</v>
      </c>
      <c r="N16" s="6"/>
      <c r="O16" s="6">
        <v>1084168970</v>
      </c>
      <c r="P16" s="6"/>
      <c r="Q16" s="6">
        <f t="shared" si="1"/>
        <v>1084168970</v>
      </c>
    </row>
    <row r="17" spans="1:17">
      <c r="A17" s="1" t="s">
        <v>171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6">
        <v>5964657534</v>
      </c>
      <c r="L17" s="6"/>
      <c r="M17" s="6">
        <v>0</v>
      </c>
      <c r="N17" s="6"/>
      <c r="O17" s="6">
        <v>4035525000</v>
      </c>
      <c r="P17" s="6"/>
      <c r="Q17" s="6">
        <f t="shared" si="1"/>
        <v>10000182534</v>
      </c>
    </row>
    <row r="18" spans="1:17">
      <c r="A18" s="1" t="s">
        <v>137</v>
      </c>
      <c r="C18" s="6">
        <v>3212860541</v>
      </c>
      <c r="D18" s="6"/>
      <c r="E18" s="6">
        <v>0</v>
      </c>
      <c r="F18" s="6"/>
      <c r="G18" s="6">
        <v>0</v>
      </c>
      <c r="H18" s="6"/>
      <c r="I18" s="6">
        <f t="shared" si="0"/>
        <v>3212860541</v>
      </c>
      <c r="J18" s="6"/>
      <c r="K18" s="6">
        <v>26881874240</v>
      </c>
      <c r="L18" s="6"/>
      <c r="M18" s="6">
        <v>-44250000</v>
      </c>
      <c r="N18" s="6"/>
      <c r="O18" s="6">
        <v>-31375000</v>
      </c>
      <c r="P18" s="6"/>
      <c r="Q18" s="6">
        <f t="shared" si="1"/>
        <v>26806249240</v>
      </c>
    </row>
    <row r="19" spans="1:17">
      <c r="A19" s="1" t="s">
        <v>143</v>
      </c>
      <c r="C19" s="6">
        <v>2549766889</v>
      </c>
      <c r="D19" s="6"/>
      <c r="E19" s="6">
        <v>52502550</v>
      </c>
      <c r="F19" s="6"/>
      <c r="G19" s="6">
        <v>0</v>
      </c>
      <c r="H19" s="6"/>
      <c r="I19" s="6">
        <f t="shared" si="0"/>
        <v>2602269439</v>
      </c>
      <c r="J19" s="6"/>
      <c r="K19" s="6">
        <v>2549766889</v>
      </c>
      <c r="L19" s="6"/>
      <c r="M19" s="6">
        <v>52502550</v>
      </c>
      <c r="N19" s="6"/>
      <c r="O19" s="6">
        <v>0</v>
      </c>
      <c r="P19" s="6"/>
      <c r="Q19" s="6">
        <f t="shared" si="1"/>
        <v>2602269439</v>
      </c>
    </row>
    <row r="20" spans="1:17">
      <c r="A20" s="1" t="s">
        <v>140</v>
      </c>
      <c r="C20" s="6">
        <v>2582930573</v>
      </c>
      <c r="D20" s="6"/>
      <c r="E20" s="6">
        <v>-2533540712</v>
      </c>
      <c r="F20" s="6"/>
      <c r="G20" s="6">
        <v>0</v>
      </c>
      <c r="H20" s="6"/>
      <c r="I20" s="6">
        <f t="shared" si="0"/>
        <v>49389861</v>
      </c>
      <c r="J20" s="6"/>
      <c r="K20" s="6">
        <v>23978455870</v>
      </c>
      <c r="L20" s="6"/>
      <c r="M20" s="6">
        <v>6244867912</v>
      </c>
      <c r="N20" s="6"/>
      <c r="O20" s="6">
        <v>0</v>
      </c>
      <c r="P20" s="6"/>
      <c r="Q20" s="6">
        <f t="shared" si="1"/>
        <v>30223323782</v>
      </c>
    </row>
    <row r="21" spans="1:17">
      <c r="A21" s="1" t="s">
        <v>134</v>
      </c>
      <c r="C21" s="6">
        <v>337629133</v>
      </c>
      <c r="D21" s="6"/>
      <c r="E21" s="6">
        <v>237456953</v>
      </c>
      <c r="F21" s="6"/>
      <c r="G21" s="6">
        <v>0</v>
      </c>
      <c r="H21" s="6"/>
      <c r="I21" s="6">
        <f t="shared" si="0"/>
        <v>575086086</v>
      </c>
      <c r="J21" s="6"/>
      <c r="K21" s="6">
        <v>1100370846</v>
      </c>
      <c r="L21" s="6"/>
      <c r="M21" s="6">
        <v>303498672</v>
      </c>
      <c r="N21" s="6"/>
      <c r="O21" s="6">
        <v>0</v>
      </c>
      <c r="P21" s="6"/>
      <c r="Q21" s="6">
        <f t="shared" si="1"/>
        <v>1403869518</v>
      </c>
    </row>
    <row r="22" spans="1:17">
      <c r="A22" s="1" t="s">
        <v>99</v>
      </c>
      <c r="C22" s="6">
        <v>0</v>
      </c>
      <c r="D22" s="6"/>
      <c r="E22" s="6">
        <v>574937274</v>
      </c>
      <c r="F22" s="6"/>
      <c r="G22" s="6">
        <v>0</v>
      </c>
      <c r="H22" s="6"/>
      <c r="I22" s="6">
        <f t="shared" si="0"/>
        <v>574937274</v>
      </c>
      <c r="J22" s="6"/>
      <c r="K22" s="6">
        <v>0</v>
      </c>
      <c r="L22" s="6"/>
      <c r="M22" s="6">
        <v>4827939933</v>
      </c>
      <c r="N22" s="6"/>
      <c r="O22" s="6">
        <v>0</v>
      </c>
      <c r="P22" s="6"/>
      <c r="Q22" s="6">
        <f t="shared" si="1"/>
        <v>4827939933</v>
      </c>
    </row>
    <row r="23" spans="1:17">
      <c r="A23" s="1" t="s">
        <v>102</v>
      </c>
      <c r="C23" s="6">
        <v>0</v>
      </c>
      <c r="D23" s="6"/>
      <c r="E23" s="6">
        <v>141878720</v>
      </c>
      <c r="F23" s="6"/>
      <c r="G23" s="6">
        <v>0</v>
      </c>
      <c r="H23" s="6"/>
      <c r="I23" s="6">
        <f t="shared" si="0"/>
        <v>141878720</v>
      </c>
      <c r="J23" s="6"/>
      <c r="K23" s="6">
        <v>0</v>
      </c>
      <c r="L23" s="6"/>
      <c r="M23" s="6">
        <v>1048565652</v>
      </c>
      <c r="N23" s="6"/>
      <c r="O23" s="6">
        <v>0</v>
      </c>
      <c r="P23" s="6"/>
      <c r="Q23" s="6">
        <f t="shared" si="1"/>
        <v>1048565652</v>
      </c>
    </row>
    <row r="24" spans="1:17">
      <c r="A24" s="1" t="s">
        <v>105</v>
      </c>
      <c r="C24" s="6">
        <v>0</v>
      </c>
      <c r="D24" s="6"/>
      <c r="E24" s="6">
        <v>334339390</v>
      </c>
      <c r="F24" s="6"/>
      <c r="G24" s="6">
        <v>0</v>
      </c>
      <c r="H24" s="6"/>
      <c r="I24" s="6">
        <f t="shared" si="0"/>
        <v>334339390</v>
      </c>
      <c r="J24" s="6"/>
      <c r="K24" s="6">
        <v>0</v>
      </c>
      <c r="L24" s="6"/>
      <c r="M24" s="6">
        <v>2508181772</v>
      </c>
      <c r="N24" s="6"/>
      <c r="O24" s="6">
        <v>0</v>
      </c>
      <c r="P24" s="6"/>
      <c r="Q24" s="6">
        <f t="shared" si="1"/>
        <v>2508181772</v>
      </c>
    </row>
    <row r="25" spans="1:17">
      <c r="A25" s="1" t="s">
        <v>108</v>
      </c>
      <c r="C25" s="6">
        <v>0</v>
      </c>
      <c r="D25" s="6"/>
      <c r="E25" s="6">
        <v>1566529515</v>
      </c>
      <c r="F25" s="6"/>
      <c r="G25" s="6">
        <v>0</v>
      </c>
      <c r="H25" s="6"/>
      <c r="I25" s="6">
        <f t="shared" si="0"/>
        <v>1566529515</v>
      </c>
      <c r="J25" s="6"/>
      <c r="K25" s="6">
        <v>0</v>
      </c>
      <c r="L25" s="6"/>
      <c r="M25" s="6">
        <v>11863497199</v>
      </c>
      <c r="N25" s="6"/>
      <c r="O25" s="6">
        <v>0</v>
      </c>
      <c r="P25" s="6"/>
      <c r="Q25" s="6">
        <f t="shared" si="1"/>
        <v>11863497199</v>
      </c>
    </row>
    <row r="26" spans="1:17">
      <c r="A26" s="1" t="s">
        <v>114</v>
      </c>
      <c r="C26" s="6">
        <v>0</v>
      </c>
      <c r="D26" s="6"/>
      <c r="E26" s="6">
        <v>1370751</v>
      </c>
      <c r="F26" s="6"/>
      <c r="G26" s="6">
        <v>0</v>
      </c>
      <c r="H26" s="6"/>
      <c r="I26" s="6">
        <f t="shared" si="0"/>
        <v>1370751</v>
      </c>
      <c r="J26" s="6"/>
      <c r="K26" s="6">
        <v>0</v>
      </c>
      <c r="L26" s="6"/>
      <c r="M26" s="6">
        <v>1850094</v>
      </c>
      <c r="N26" s="6"/>
      <c r="O26" s="6">
        <v>0</v>
      </c>
      <c r="P26" s="6"/>
      <c r="Q26" s="6">
        <f t="shared" si="1"/>
        <v>1850094</v>
      </c>
    </row>
    <row r="27" spans="1:17">
      <c r="A27" s="1" t="s">
        <v>116</v>
      </c>
      <c r="C27" s="6">
        <v>0</v>
      </c>
      <c r="D27" s="6"/>
      <c r="E27" s="6">
        <v>3299152850</v>
      </c>
      <c r="F27" s="6"/>
      <c r="G27" s="6">
        <v>0</v>
      </c>
      <c r="H27" s="6"/>
      <c r="I27" s="6">
        <f t="shared" si="0"/>
        <v>3299152850</v>
      </c>
      <c r="J27" s="6"/>
      <c r="K27" s="6">
        <v>0</v>
      </c>
      <c r="L27" s="6"/>
      <c r="M27" s="6">
        <v>17857501457</v>
      </c>
      <c r="N27" s="6"/>
      <c r="O27" s="6">
        <v>0</v>
      </c>
      <c r="P27" s="6"/>
      <c r="Q27" s="6">
        <f t="shared" si="1"/>
        <v>17857501457</v>
      </c>
    </row>
    <row r="28" spans="1:17">
      <c r="A28" s="1" t="s">
        <v>119</v>
      </c>
      <c r="C28" s="6">
        <v>0</v>
      </c>
      <c r="D28" s="6"/>
      <c r="E28" s="6">
        <v>6663204356</v>
      </c>
      <c r="F28" s="6"/>
      <c r="G28" s="6">
        <v>0</v>
      </c>
      <c r="H28" s="6"/>
      <c r="I28" s="6">
        <f t="shared" si="0"/>
        <v>6663204356</v>
      </c>
      <c r="J28" s="6"/>
      <c r="K28" s="6">
        <v>0</v>
      </c>
      <c r="L28" s="6"/>
      <c r="M28" s="6">
        <v>31549103218</v>
      </c>
      <c r="N28" s="6"/>
      <c r="O28" s="6">
        <v>0</v>
      </c>
      <c r="P28" s="6"/>
      <c r="Q28" s="6">
        <f t="shared" si="1"/>
        <v>31549103218</v>
      </c>
    </row>
    <row r="29" spans="1:17">
      <c r="A29" s="1" t="s">
        <v>122</v>
      </c>
      <c r="C29" s="6">
        <v>0</v>
      </c>
      <c r="D29" s="6"/>
      <c r="E29" s="6">
        <v>8259188030</v>
      </c>
      <c r="F29" s="6"/>
      <c r="G29" s="6">
        <v>0</v>
      </c>
      <c r="H29" s="6"/>
      <c r="I29" s="6">
        <f t="shared" si="0"/>
        <v>8259188030</v>
      </c>
      <c r="J29" s="6"/>
      <c r="K29" s="6">
        <v>0</v>
      </c>
      <c r="L29" s="6"/>
      <c r="M29" s="6">
        <v>32973374694</v>
      </c>
      <c r="N29" s="6"/>
      <c r="O29" s="6">
        <v>0</v>
      </c>
      <c r="P29" s="6"/>
      <c r="Q29" s="6">
        <f t="shared" si="1"/>
        <v>32973374694</v>
      </c>
    </row>
    <row r="30" spans="1:17">
      <c r="A30" s="1" t="s">
        <v>128</v>
      </c>
      <c r="C30" s="6">
        <v>0</v>
      </c>
      <c r="D30" s="6"/>
      <c r="E30" s="6">
        <v>1874155247</v>
      </c>
      <c r="F30" s="6"/>
      <c r="G30" s="6">
        <v>0</v>
      </c>
      <c r="H30" s="6"/>
      <c r="I30" s="6">
        <f t="shared" si="0"/>
        <v>1874155247</v>
      </c>
      <c r="J30" s="6"/>
      <c r="K30" s="6">
        <v>0</v>
      </c>
      <c r="L30" s="6"/>
      <c r="M30" s="6">
        <v>2517240883</v>
      </c>
      <c r="N30" s="6"/>
      <c r="O30" s="6">
        <v>0</v>
      </c>
      <c r="P30" s="6"/>
      <c r="Q30" s="6">
        <f t="shared" si="1"/>
        <v>2517240883</v>
      </c>
    </row>
    <row r="31" spans="1:17">
      <c r="A31" s="1" t="s">
        <v>111</v>
      </c>
      <c r="C31" s="6">
        <v>0</v>
      </c>
      <c r="D31" s="6"/>
      <c r="E31" s="6">
        <v>184598386</v>
      </c>
      <c r="F31" s="6"/>
      <c r="G31" s="6">
        <v>0</v>
      </c>
      <c r="H31" s="6"/>
      <c r="I31" s="6">
        <f t="shared" si="0"/>
        <v>184598386</v>
      </c>
      <c r="J31" s="6"/>
      <c r="K31" s="6">
        <v>0</v>
      </c>
      <c r="L31" s="6"/>
      <c r="M31" s="6">
        <v>594479395</v>
      </c>
      <c r="N31" s="6"/>
      <c r="O31" s="6">
        <v>0</v>
      </c>
      <c r="P31" s="6"/>
      <c r="Q31" s="6">
        <f t="shared" si="1"/>
        <v>594479395</v>
      </c>
    </row>
    <row r="32" spans="1:17">
      <c r="A32" s="1" t="s">
        <v>125</v>
      </c>
      <c r="C32" s="6">
        <v>0</v>
      </c>
      <c r="D32" s="6"/>
      <c r="E32" s="6">
        <v>1221721003</v>
      </c>
      <c r="F32" s="6"/>
      <c r="G32" s="6">
        <v>0</v>
      </c>
      <c r="H32" s="6"/>
      <c r="I32" s="6">
        <f t="shared" si="0"/>
        <v>1221721003</v>
      </c>
      <c r="J32" s="6"/>
      <c r="K32" s="6">
        <v>0</v>
      </c>
      <c r="L32" s="6"/>
      <c r="M32" s="6">
        <v>9079081379</v>
      </c>
      <c r="N32" s="6"/>
      <c r="O32" s="6">
        <v>0</v>
      </c>
      <c r="P32" s="6"/>
      <c r="Q32" s="6">
        <f t="shared" si="1"/>
        <v>9079081379</v>
      </c>
    </row>
    <row r="33" spans="1:17">
      <c r="A33" s="1" t="s">
        <v>131</v>
      </c>
      <c r="C33" s="6">
        <v>0</v>
      </c>
      <c r="D33" s="6"/>
      <c r="E33" s="6">
        <v>609814359</v>
      </c>
      <c r="F33" s="6"/>
      <c r="G33" s="6">
        <v>0</v>
      </c>
      <c r="H33" s="6"/>
      <c r="I33" s="6">
        <f t="shared" si="0"/>
        <v>609814359</v>
      </c>
      <c r="J33" s="6"/>
      <c r="K33" s="6">
        <v>0</v>
      </c>
      <c r="L33" s="6"/>
      <c r="M33" s="6">
        <v>823993631</v>
      </c>
      <c r="N33" s="6"/>
      <c r="O33" s="6">
        <v>0</v>
      </c>
      <c r="P33" s="6"/>
      <c r="Q33" s="6">
        <f t="shared" si="1"/>
        <v>823993631</v>
      </c>
    </row>
    <row r="34" spans="1:17">
      <c r="A34" s="1" t="s">
        <v>89</v>
      </c>
      <c r="C34" s="6">
        <v>0</v>
      </c>
      <c r="D34" s="6"/>
      <c r="E34" s="6">
        <v>887075988</v>
      </c>
      <c r="F34" s="6"/>
      <c r="G34" s="6">
        <v>0</v>
      </c>
      <c r="H34" s="6"/>
      <c r="I34" s="6">
        <f t="shared" si="0"/>
        <v>887075988</v>
      </c>
      <c r="J34" s="6"/>
      <c r="K34" s="6">
        <v>0</v>
      </c>
      <c r="L34" s="6"/>
      <c r="M34" s="6">
        <v>892361992</v>
      </c>
      <c r="N34" s="6"/>
      <c r="O34" s="6">
        <v>0</v>
      </c>
      <c r="P34" s="6"/>
      <c r="Q34" s="6">
        <f t="shared" si="1"/>
        <v>892361992</v>
      </c>
    </row>
    <row r="35" spans="1:17">
      <c r="A35" s="1" t="s">
        <v>93</v>
      </c>
      <c r="C35" s="6">
        <v>0</v>
      </c>
      <c r="D35" s="6"/>
      <c r="E35" s="6">
        <v>5908142755</v>
      </c>
      <c r="F35" s="6"/>
      <c r="G35" s="6">
        <v>0</v>
      </c>
      <c r="H35" s="6"/>
      <c r="I35" s="6">
        <f t="shared" si="0"/>
        <v>5908142755</v>
      </c>
      <c r="J35" s="6"/>
      <c r="K35" s="6">
        <v>0</v>
      </c>
      <c r="L35" s="6"/>
      <c r="M35" s="6">
        <v>7236208777</v>
      </c>
      <c r="N35" s="6"/>
      <c r="O35" s="6">
        <v>0</v>
      </c>
      <c r="P35" s="6"/>
      <c r="Q35" s="6">
        <f>K35+M35+O35</f>
        <v>7236208777</v>
      </c>
    </row>
    <row r="36" spans="1:17">
      <c r="A36" s="1" t="s">
        <v>96</v>
      </c>
      <c r="C36" s="6">
        <v>0</v>
      </c>
      <c r="D36" s="6"/>
      <c r="E36" s="6">
        <v>361630443</v>
      </c>
      <c r="F36" s="6"/>
      <c r="G36" s="6">
        <v>0</v>
      </c>
      <c r="H36" s="6"/>
      <c r="I36" s="6">
        <f>C36+E36+G36</f>
        <v>361630443</v>
      </c>
      <c r="J36" s="6"/>
      <c r="K36" s="6">
        <v>0</v>
      </c>
      <c r="L36" s="6"/>
      <c r="M36" s="6">
        <v>409969827</v>
      </c>
      <c r="N36" s="6"/>
      <c r="O36" s="6">
        <v>0</v>
      </c>
      <c r="P36" s="6"/>
      <c r="Q36" s="6">
        <f>K36+M36+O36</f>
        <v>409969827</v>
      </c>
    </row>
    <row r="37" spans="1:17" ht="24.75" thickBot="1">
      <c r="C37" s="5">
        <f>SUM(C8:C36)</f>
        <v>8683187136</v>
      </c>
      <c r="D37" s="3"/>
      <c r="E37" s="5">
        <f>SUM(E8:E36)</f>
        <v>29644157858</v>
      </c>
      <c r="F37" s="3"/>
      <c r="G37" s="5">
        <f>SUM(G8:G36)</f>
        <v>0</v>
      </c>
      <c r="H37" s="3"/>
      <c r="I37" s="5">
        <f>SUM(I8:I36)</f>
        <v>38327344994</v>
      </c>
      <c r="J37" s="3"/>
      <c r="K37" s="5">
        <f>SUM(K8:K36)</f>
        <v>60475125379</v>
      </c>
      <c r="L37" s="3"/>
      <c r="M37" s="5">
        <f>SUM(M8:M36)</f>
        <v>130739969037</v>
      </c>
      <c r="N37" s="3"/>
      <c r="O37" s="5">
        <f>SUM(O8:O36)</f>
        <v>43728467347</v>
      </c>
      <c r="P37" s="3"/>
      <c r="Q37" s="5">
        <f>SUM(Q8:Q36)</f>
        <v>234943561763</v>
      </c>
    </row>
    <row r="38" spans="1:17" ht="24.75" thickTop="1">
      <c r="C38" s="2"/>
      <c r="E38" s="2"/>
      <c r="K38" s="2"/>
      <c r="M38" s="2"/>
      <c r="O38" s="2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N12"/>
  <sheetViews>
    <sheetView rightToLeft="1" topLeftCell="A3" workbookViewId="0">
      <selection activeCell="E11" sqref="E11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4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4" ht="24.75">
      <c r="A3" s="14" t="s">
        <v>162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4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1:14" ht="24.75">
      <c r="A6" s="13" t="s">
        <v>237</v>
      </c>
      <c r="B6" s="13" t="s">
        <v>237</v>
      </c>
      <c r="C6" s="13" t="s">
        <v>237</v>
      </c>
      <c r="E6" s="13" t="s">
        <v>164</v>
      </c>
      <c r="F6" s="13" t="s">
        <v>164</v>
      </c>
      <c r="G6" s="13" t="s">
        <v>164</v>
      </c>
      <c r="I6" s="13" t="s">
        <v>165</v>
      </c>
      <c r="J6" s="13" t="s">
        <v>165</v>
      </c>
      <c r="K6" s="13" t="s">
        <v>165</v>
      </c>
    </row>
    <row r="7" spans="1:14" ht="24.75">
      <c r="A7" s="13" t="s">
        <v>238</v>
      </c>
      <c r="C7" s="13" t="s">
        <v>149</v>
      </c>
      <c r="E7" s="13" t="s">
        <v>239</v>
      </c>
      <c r="G7" s="13" t="s">
        <v>240</v>
      </c>
      <c r="I7" s="13" t="s">
        <v>239</v>
      </c>
      <c r="K7" s="13" t="s">
        <v>240</v>
      </c>
    </row>
    <row r="8" spans="1:14">
      <c r="A8" s="1" t="s">
        <v>155</v>
      </c>
      <c r="C8" s="3" t="s">
        <v>156</v>
      </c>
      <c r="D8" s="3"/>
      <c r="E8" s="4">
        <v>271510297</v>
      </c>
      <c r="F8" s="3"/>
      <c r="G8" s="7">
        <f>E8/$E$10</f>
        <v>0.18658053229211904</v>
      </c>
      <c r="H8" s="3"/>
      <c r="I8" s="4">
        <v>15925512218</v>
      </c>
      <c r="J8" s="3"/>
      <c r="K8" s="7">
        <f>I8/$I$10</f>
        <v>0.66587285532017471</v>
      </c>
      <c r="L8" s="3"/>
      <c r="M8" s="3"/>
      <c r="N8" s="3"/>
    </row>
    <row r="9" spans="1:14">
      <c r="A9" s="1" t="s">
        <v>159</v>
      </c>
      <c r="C9" s="3" t="s">
        <v>160</v>
      </c>
      <c r="D9" s="3"/>
      <c r="E9" s="4">
        <v>1183680626</v>
      </c>
      <c r="F9" s="3"/>
      <c r="G9" s="7">
        <f>E9/$E$10</f>
        <v>0.81341946770788098</v>
      </c>
      <c r="H9" s="3"/>
      <c r="I9" s="4">
        <v>7991234186</v>
      </c>
      <c r="J9" s="3"/>
      <c r="K9" s="7">
        <f>I9/$I$10</f>
        <v>0.33412714467982529</v>
      </c>
      <c r="L9" s="3"/>
      <c r="M9" s="3"/>
      <c r="N9" s="3"/>
    </row>
    <row r="10" spans="1:14" ht="24.75" thickBot="1">
      <c r="C10" s="3"/>
      <c r="D10" s="3"/>
      <c r="E10" s="5">
        <f>SUM(E8:E9)</f>
        <v>1455190923</v>
      </c>
      <c r="F10" s="3"/>
      <c r="G10" s="9">
        <f>SUM(G8:G9)</f>
        <v>1</v>
      </c>
      <c r="H10" s="3"/>
      <c r="I10" s="5">
        <f>SUM(I8:I9)</f>
        <v>23916746404</v>
      </c>
      <c r="J10" s="3"/>
      <c r="K10" s="9">
        <f>SUM(K8:K9)</f>
        <v>1</v>
      </c>
      <c r="L10" s="3"/>
      <c r="M10" s="3"/>
      <c r="N10" s="3"/>
    </row>
    <row r="11" spans="1:14" ht="24.75" thickTop="1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E12" sqref="E12"/>
    </sheetView>
  </sheetViews>
  <sheetFormatPr defaultRowHeight="24"/>
  <cols>
    <col min="1" max="1" width="37.4257812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1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4" t="s">
        <v>0</v>
      </c>
      <c r="B2" s="14"/>
      <c r="C2" s="14"/>
      <c r="D2" s="14"/>
      <c r="E2" s="14"/>
    </row>
    <row r="3" spans="1:5" ht="24.75">
      <c r="A3" s="14" t="s">
        <v>162</v>
      </c>
      <c r="B3" s="14"/>
      <c r="C3" s="14"/>
      <c r="D3" s="14"/>
      <c r="E3" s="14"/>
    </row>
    <row r="4" spans="1:5" ht="24.75">
      <c r="A4" s="14" t="s">
        <v>2</v>
      </c>
      <c r="B4" s="14"/>
      <c r="C4" s="14"/>
      <c r="D4" s="14"/>
      <c r="E4" s="14"/>
    </row>
    <row r="5" spans="1:5" ht="24.75">
      <c r="C5" s="15" t="s">
        <v>164</v>
      </c>
      <c r="E5" s="11" t="s">
        <v>251</v>
      </c>
    </row>
    <row r="6" spans="1:5" ht="24.75">
      <c r="A6" s="15" t="s">
        <v>241</v>
      </c>
      <c r="C6" s="13"/>
      <c r="E6" s="12" t="s">
        <v>252</v>
      </c>
    </row>
    <row r="7" spans="1:5" ht="24.75">
      <c r="A7" s="13" t="s">
        <v>241</v>
      </c>
      <c r="C7" s="13" t="s">
        <v>152</v>
      </c>
      <c r="E7" s="13" t="s">
        <v>152</v>
      </c>
    </row>
    <row r="8" spans="1:5">
      <c r="A8" s="1" t="s">
        <v>242</v>
      </c>
      <c r="C8" s="4">
        <v>0</v>
      </c>
      <c r="D8" s="3"/>
      <c r="E8" s="4">
        <v>38949563749</v>
      </c>
    </row>
    <row r="9" spans="1:5">
      <c r="A9" s="1" t="s">
        <v>243</v>
      </c>
      <c r="C9" s="4">
        <v>0</v>
      </c>
      <c r="D9" s="3"/>
      <c r="E9" s="4">
        <v>20044</v>
      </c>
    </row>
    <row r="10" spans="1:5">
      <c r="A10" s="1" t="s">
        <v>244</v>
      </c>
      <c r="C10" s="4">
        <v>0</v>
      </c>
      <c r="D10" s="3"/>
      <c r="E10" s="4">
        <v>29162671</v>
      </c>
    </row>
    <row r="11" spans="1:5" ht="24.75" thickBot="1">
      <c r="A11" s="1" t="s">
        <v>80</v>
      </c>
      <c r="C11" s="5">
        <f>SUM(C8:C10)</f>
        <v>0</v>
      </c>
      <c r="D11" s="3"/>
      <c r="E11" s="5">
        <f>SUM(E8:E10)</f>
        <v>38978746464</v>
      </c>
    </row>
    <row r="12" spans="1:5" ht="24.75" thickTop="1"/>
  </sheetData>
  <mergeCells count="7">
    <mergeCell ref="E7"/>
    <mergeCell ref="A4:E4"/>
    <mergeCell ref="A3:E3"/>
    <mergeCell ref="A2:E2"/>
    <mergeCell ref="C5:C6"/>
    <mergeCell ref="A6:A7"/>
    <mergeCell ref="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3"/>
  <sheetViews>
    <sheetView rightToLeft="1" topLeftCell="A58" workbookViewId="0">
      <selection activeCell="Y73" sqref="Y73"/>
    </sheetView>
  </sheetViews>
  <sheetFormatPr defaultRowHeight="24"/>
  <cols>
    <col min="1" max="1" width="32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7.42578125" style="1" bestFit="1" customWidth="1"/>
    <col min="16" max="16" width="1.7109375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710937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24.7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6" spans="1:25" ht="24.75">
      <c r="A6" s="15" t="s">
        <v>3</v>
      </c>
      <c r="C6" s="13" t="s">
        <v>248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24.75">
      <c r="A7" s="15" t="s">
        <v>3</v>
      </c>
      <c r="C7" s="15" t="s">
        <v>7</v>
      </c>
      <c r="E7" s="15" t="s">
        <v>8</v>
      </c>
      <c r="G7" s="15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24.75">
      <c r="A8" s="13" t="s">
        <v>3</v>
      </c>
      <c r="C8" s="13" t="s">
        <v>7</v>
      </c>
      <c r="E8" s="13" t="s">
        <v>8</v>
      </c>
      <c r="G8" s="13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>
      <c r="A9" s="1" t="s">
        <v>15</v>
      </c>
      <c r="C9" s="6">
        <v>50000000</v>
      </c>
      <c r="D9" s="6"/>
      <c r="E9" s="6">
        <v>109881903876</v>
      </c>
      <c r="F9" s="6"/>
      <c r="G9" s="6">
        <v>111880327500</v>
      </c>
      <c r="H9" s="6"/>
      <c r="I9" s="6">
        <v>5000000</v>
      </c>
      <c r="J9" s="6"/>
      <c r="K9" s="6">
        <v>10594822778</v>
      </c>
      <c r="L9" s="6"/>
      <c r="M9" s="6">
        <v>0</v>
      </c>
      <c r="N9" s="6"/>
      <c r="O9" s="6">
        <v>0</v>
      </c>
      <c r="P9" s="6"/>
      <c r="Q9" s="6">
        <v>55000000</v>
      </c>
      <c r="R9" s="6"/>
      <c r="S9" s="6">
        <v>1772</v>
      </c>
      <c r="T9" s="6"/>
      <c r="U9" s="6">
        <v>120476726654</v>
      </c>
      <c r="V9" s="6"/>
      <c r="W9" s="6">
        <v>96880113000</v>
      </c>
      <c r="X9" s="6"/>
      <c r="Y9" s="7">
        <v>4.7611260660288639E-3</v>
      </c>
    </row>
    <row r="10" spans="1:25">
      <c r="A10" s="1" t="s">
        <v>16</v>
      </c>
      <c r="C10" s="6">
        <v>144236996</v>
      </c>
      <c r="D10" s="6"/>
      <c r="E10" s="6">
        <v>602397292561</v>
      </c>
      <c r="F10" s="6"/>
      <c r="G10" s="6">
        <v>565629310272.14099</v>
      </c>
      <c r="H10" s="6"/>
      <c r="I10" s="6">
        <v>38315906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182552902</v>
      </c>
      <c r="R10" s="6"/>
      <c r="S10" s="6">
        <v>3115</v>
      </c>
      <c r="T10" s="6"/>
      <c r="U10" s="6">
        <v>602397292561</v>
      </c>
      <c r="V10" s="6"/>
      <c r="W10" s="6">
        <v>565268808606.10596</v>
      </c>
      <c r="X10" s="6"/>
      <c r="Y10" s="7">
        <v>2.7779860857177281E-2</v>
      </c>
    </row>
    <row r="11" spans="1:25">
      <c r="A11" s="1" t="s">
        <v>17</v>
      </c>
      <c r="C11" s="6">
        <v>15829799</v>
      </c>
      <c r="D11" s="6"/>
      <c r="E11" s="6">
        <v>720984837685</v>
      </c>
      <c r="F11" s="6"/>
      <c r="G11" s="6">
        <v>496930617358.10101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15829799</v>
      </c>
      <c r="R11" s="6"/>
      <c r="S11" s="6">
        <v>29880</v>
      </c>
      <c r="T11" s="6"/>
      <c r="U11" s="6">
        <v>720984837685</v>
      </c>
      <c r="V11" s="6"/>
      <c r="W11" s="6">
        <v>470180077474.98602</v>
      </c>
      <c r="X11" s="6"/>
      <c r="Y11" s="7">
        <v>2.3106771382415982E-2</v>
      </c>
    </row>
    <row r="12" spans="1:25">
      <c r="A12" s="1" t="s">
        <v>18</v>
      </c>
      <c r="C12" s="6">
        <v>75671122</v>
      </c>
      <c r="D12" s="6"/>
      <c r="E12" s="6">
        <v>626764798644</v>
      </c>
      <c r="F12" s="6"/>
      <c r="G12" s="6">
        <v>677740118205.14099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75671122</v>
      </c>
      <c r="R12" s="6"/>
      <c r="S12" s="6">
        <v>9180</v>
      </c>
      <c r="T12" s="6"/>
      <c r="U12" s="6">
        <v>626764798644</v>
      </c>
      <c r="V12" s="6"/>
      <c r="W12" s="6">
        <v>690527667605.23804</v>
      </c>
      <c r="X12" s="6"/>
      <c r="Y12" s="7">
        <v>3.3935646602202184E-2</v>
      </c>
    </row>
    <row r="13" spans="1:25">
      <c r="A13" s="1" t="s">
        <v>19</v>
      </c>
      <c r="C13" s="6">
        <v>71812800</v>
      </c>
      <c r="D13" s="6"/>
      <c r="E13" s="6">
        <v>985124521555</v>
      </c>
      <c r="F13" s="6"/>
      <c r="G13" s="6">
        <v>1614740323060.8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71812800</v>
      </c>
      <c r="R13" s="6"/>
      <c r="S13" s="6">
        <v>21520</v>
      </c>
      <c r="T13" s="6"/>
      <c r="U13" s="6">
        <v>985124521555</v>
      </c>
      <c r="V13" s="6"/>
      <c r="W13" s="6">
        <v>1536216257836.8</v>
      </c>
      <c r="X13" s="6"/>
      <c r="Y13" s="7">
        <v>7.5496601332867008E-2</v>
      </c>
    </row>
    <row r="14" spans="1:25">
      <c r="A14" s="1" t="s">
        <v>20</v>
      </c>
      <c r="C14" s="6">
        <v>3921979</v>
      </c>
      <c r="D14" s="6"/>
      <c r="E14" s="6">
        <v>289052062493</v>
      </c>
      <c r="F14" s="6"/>
      <c r="G14" s="6">
        <v>682535469391.99597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3921979</v>
      </c>
      <c r="R14" s="6"/>
      <c r="S14" s="6">
        <v>167370</v>
      </c>
      <c r="T14" s="6"/>
      <c r="U14" s="6">
        <v>289052062493</v>
      </c>
      <c r="V14" s="6"/>
      <c r="W14" s="6">
        <v>652515916559.88098</v>
      </c>
      <c r="X14" s="6"/>
      <c r="Y14" s="7">
        <v>3.2067577572209939E-2</v>
      </c>
    </row>
    <row r="15" spans="1:25">
      <c r="A15" s="1" t="s">
        <v>21</v>
      </c>
      <c r="C15" s="6">
        <v>2741383</v>
      </c>
      <c r="D15" s="6"/>
      <c r="E15" s="6">
        <v>38559115297</v>
      </c>
      <c r="F15" s="6"/>
      <c r="G15" s="6">
        <v>130803445015.2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2741383</v>
      </c>
      <c r="R15" s="6"/>
      <c r="S15" s="6">
        <v>46190</v>
      </c>
      <c r="T15" s="6"/>
      <c r="U15" s="6">
        <v>38559115297</v>
      </c>
      <c r="V15" s="6"/>
      <c r="W15" s="6">
        <v>125871065109.41901</v>
      </c>
      <c r="X15" s="6"/>
      <c r="Y15" s="7">
        <v>6.1858723167599015E-3</v>
      </c>
    </row>
    <row r="16" spans="1:25">
      <c r="A16" s="1" t="s">
        <v>22</v>
      </c>
      <c r="C16" s="6">
        <v>1394471</v>
      </c>
      <c r="D16" s="6"/>
      <c r="E16" s="6">
        <v>279661185463</v>
      </c>
      <c r="F16" s="6"/>
      <c r="G16" s="6">
        <v>262818570975.48001</v>
      </c>
      <c r="H16" s="6"/>
      <c r="I16" s="6">
        <v>0</v>
      </c>
      <c r="J16" s="6"/>
      <c r="K16" s="6">
        <v>0</v>
      </c>
      <c r="L16" s="6"/>
      <c r="M16" s="6">
        <v>-1394471</v>
      </c>
      <c r="N16" s="6"/>
      <c r="O16" s="6">
        <v>208876998938</v>
      </c>
      <c r="P16" s="6"/>
      <c r="Q16" s="6">
        <v>0</v>
      </c>
      <c r="R16" s="6"/>
      <c r="S16" s="6">
        <v>0</v>
      </c>
      <c r="T16" s="6"/>
      <c r="U16" s="6">
        <v>0</v>
      </c>
      <c r="V16" s="6"/>
      <c r="W16" s="6">
        <v>0</v>
      </c>
      <c r="X16" s="6"/>
      <c r="Y16" s="7">
        <v>0</v>
      </c>
    </row>
    <row r="17" spans="1:25">
      <c r="A17" s="1" t="s">
        <v>23</v>
      </c>
      <c r="C17" s="6">
        <v>3759913</v>
      </c>
      <c r="D17" s="6"/>
      <c r="E17" s="6">
        <v>236746112846</v>
      </c>
      <c r="F17" s="6"/>
      <c r="G17" s="6">
        <v>294181892854.23199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3759913</v>
      </c>
      <c r="R17" s="6"/>
      <c r="S17" s="6">
        <v>77300</v>
      </c>
      <c r="T17" s="6"/>
      <c r="U17" s="6">
        <v>236746112846</v>
      </c>
      <c r="V17" s="6"/>
      <c r="W17" s="6">
        <v>288911959314.34497</v>
      </c>
      <c r="X17" s="6"/>
      <c r="Y17" s="7">
        <v>1.4198437818492206E-2</v>
      </c>
    </row>
    <row r="18" spans="1:25">
      <c r="A18" s="1" t="s">
        <v>24</v>
      </c>
      <c r="C18" s="6">
        <v>32418809</v>
      </c>
      <c r="D18" s="6"/>
      <c r="E18" s="6">
        <v>457213939297</v>
      </c>
      <c r="F18" s="6"/>
      <c r="G18" s="6">
        <v>645485119241.59399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32418809</v>
      </c>
      <c r="R18" s="6"/>
      <c r="S18" s="6">
        <v>18190</v>
      </c>
      <c r="T18" s="6"/>
      <c r="U18" s="6">
        <v>457213939297</v>
      </c>
      <c r="V18" s="6"/>
      <c r="W18" s="6">
        <v>586189431802.526</v>
      </c>
      <c r="X18" s="6"/>
      <c r="Y18" s="7">
        <v>2.8807994715960492E-2</v>
      </c>
    </row>
    <row r="19" spans="1:25">
      <c r="A19" s="1" t="s">
        <v>25</v>
      </c>
      <c r="C19" s="6">
        <v>61930327</v>
      </c>
      <c r="D19" s="6"/>
      <c r="E19" s="6">
        <v>636328586196</v>
      </c>
      <c r="F19" s="6"/>
      <c r="G19" s="6">
        <v>776910440415.89697</v>
      </c>
      <c r="H19" s="6"/>
      <c r="I19" s="6">
        <v>32439695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94370022</v>
      </c>
      <c r="R19" s="6"/>
      <c r="S19" s="6">
        <v>5990</v>
      </c>
      <c r="T19" s="6"/>
      <c r="U19" s="6">
        <v>454876446996</v>
      </c>
      <c r="V19" s="6"/>
      <c r="W19" s="6">
        <v>561913037010.90906</v>
      </c>
      <c r="X19" s="6"/>
      <c r="Y19" s="7">
        <v>2.7614943093161759E-2</v>
      </c>
    </row>
    <row r="20" spans="1:25">
      <c r="A20" s="1" t="s">
        <v>26</v>
      </c>
      <c r="C20" s="6">
        <v>6666666</v>
      </c>
      <c r="D20" s="6"/>
      <c r="E20" s="6">
        <v>26479997352</v>
      </c>
      <c r="F20" s="6"/>
      <c r="G20" s="6">
        <v>16030711396.928699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6666666</v>
      </c>
      <c r="R20" s="6"/>
      <c r="S20" s="6">
        <v>2249</v>
      </c>
      <c r="T20" s="6"/>
      <c r="U20" s="6">
        <v>26479997352</v>
      </c>
      <c r="V20" s="6"/>
      <c r="W20" s="6">
        <v>14904121509.5877</v>
      </c>
      <c r="X20" s="6"/>
      <c r="Y20" s="7">
        <v>7.3245580762854241E-4</v>
      </c>
    </row>
    <row r="21" spans="1:25">
      <c r="A21" s="1" t="s">
        <v>27</v>
      </c>
      <c r="C21" s="6">
        <v>237519</v>
      </c>
      <c r="D21" s="6"/>
      <c r="E21" s="6">
        <v>6795181071</v>
      </c>
      <c r="F21" s="6"/>
      <c r="G21" s="6">
        <v>6006530584.0080004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237519</v>
      </c>
      <c r="R21" s="6"/>
      <c r="S21" s="6">
        <v>28920</v>
      </c>
      <c r="T21" s="6"/>
      <c r="U21" s="6">
        <v>6795181071</v>
      </c>
      <c r="V21" s="6"/>
      <c r="W21" s="6">
        <v>6828178635.5939999</v>
      </c>
      <c r="X21" s="6"/>
      <c r="Y21" s="7">
        <v>3.3556752029622418E-4</v>
      </c>
    </row>
    <row r="22" spans="1:25">
      <c r="A22" s="1" t="s">
        <v>28</v>
      </c>
      <c r="C22" s="6">
        <v>3097936</v>
      </c>
      <c r="D22" s="6"/>
      <c r="E22" s="6">
        <v>25108771280</v>
      </c>
      <c r="F22" s="6"/>
      <c r="G22" s="6">
        <v>31564908628.200001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3097936</v>
      </c>
      <c r="R22" s="6"/>
      <c r="S22" s="6">
        <v>7820</v>
      </c>
      <c r="T22" s="6"/>
      <c r="U22" s="6">
        <v>25108771280</v>
      </c>
      <c r="V22" s="6"/>
      <c r="W22" s="6">
        <v>24081715655.855999</v>
      </c>
      <c r="X22" s="6"/>
      <c r="Y22" s="7">
        <v>1.1834842112930996E-3</v>
      </c>
    </row>
    <row r="23" spans="1:25">
      <c r="A23" s="1" t="s">
        <v>29</v>
      </c>
      <c r="C23" s="6">
        <v>15162560</v>
      </c>
      <c r="D23" s="6"/>
      <c r="E23" s="6">
        <v>192822275520</v>
      </c>
      <c r="F23" s="6"/>
      <c r="G23" s="6">
        <v>233018419193.28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15162560</v>
      </c>
      <c r="R23" s="6"/>
      <c r="S23" s="6">
        <v>14480</v>
      </c>
      <c r="T23" s="6"/>
      <c r="U23" s="6">
        <v>192822275520</v>
      </c>
      <c r="V23" s="6"/>
      <c r="W23" s="6">
        <v>218247523280.64001</v>
      </c>
      <c r="X23" s="6"/>
      <c r="Y23" s="7">
        <v>1.0725668455173008E-2</v>
      </c>
    </row>
    <row r="24" spans="1:25">
      <c r="A24" s="1" t="s">
        <v>30</v>
      </c>
      <c r="C24" s="6">
        <v>20830000</v>
      </c>
      <c r="D24" s="6"/>
      <c r="E24" s="6">
        <v>103985168415</v>
      </c>
      <c r="F24" s="6"/>
      <c r="G24" s="6">
        <v>103799486299.5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20830000</v>
      </c>
      <c r="R24" s="6"/>
      <c r="S24" s="6">
        <v>3698</v>
      </c>
      <c r="T24" s="6"/>
      <c r="U24" s="6">
        <v>103985168415</v>
      </c>
      <c r="V24" s="6"/>
      <c r="W24" s="6">
        <v>76571015427</v>
      </c>
      <c r="X24" s="6"/>
      <c r="Y24" s="7">
        <v>3.7630453367843196E-3</v>
      </c>
    </row>
    <row r="25" spans="1:25">
      <c r="A25" s="1" t="s">
        <v>31</v>
      </c>
      <c r="C25" s="6">
        <v>19294410</v>
      </c>
      <c r="D25" s="6"/>
      <c r="E25" s="6">
        <v>415534958508</v>
      </c>
      <c r="F25" s="6"/>
      <c r="G25" s="6">
        <v>652298476939.60498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19294410</v>
      </c>
      <c r="R25" s="6"/>
      <c r="S25" s="6">
        <v>36080</v>
      </c>
      <c r="T25" s="6"/>
      <c r="U25" s="6">
        <v>415534958508</v>
      </c>
      <c r="V25" s="6"/>
      <c r="W25" s="6">
        <v>692000266038.83997</v>
      </c>
      <c r="X25" s="6"/>
      <c r="Y25" s="7">
        <v>3.4008016736483668E-2</v>
      </c>
    </row>
    <row r="26" spans="1:25">
      <c r="A26" s="1" t="s">
        <v>32</v>
      </c>
      <c r="C26" s="6">
        <v>2761729</v>
      </c>
      <c r="D26" s="6"/>
      <c r="E26" s="6">
        <v>33287630729</v>
      </c>
      <c r="F26" s="6"/>
      <c r="G26" s="6">
        <v>93340088223.300003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2761729</v>
      </c>
      <c r="R26" s="6"/>
      <c r="S26" s="6">
        <v>40550</v>
      </c>
      <c r="T26" s="6"/>
      <c r="U26" s="6">
        <v>33287630729</v>
      </c>
      <c r="V26" s="6"/>
      <c r="W26" s="6">
        <v>111321781689.84801</v>
      </c>
      <c r="X26" s="6"/>
      <c r="Y26" s="7">
        <v>5.4708548546006548E-3</v>
      </c>
    </row>
    <row r="27" spans="1:25">
      <c r="A27" s="1" t="s">
        <v>33</v>
      </c>
      <c r="C27" s="6">
        <v>7527460</v>
      </c>
      <c r="D27" s="6"/>
      <c r="E27" s="6">
        <v>150486519185</v>
      </c>
      <c r="F27" s="6"/>
      <c r="G27" s="6">
        <v>154143035227.79999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7527460</v>
      </c>
      <c r="R27" s="6"/>
      <c r="S27" s="6">
        <v>20700</v>
      </c>
      <c r="T27" s="6"/>
      <c r="U27" s="6">
        <v>150486519185</v>
      </c>
      <c r="V27" s="6"/>
      <c r="W27" s="6">
        <v>154891302389.10001</v>
      </c>
      <c r="X27" s="6"/>
      <c r="Y27" s="7">
        <v>7.6120577729497782E-3</v>
      </c>
    </row>
    <row r="28" spans="1:25">
      <c r="A28" s="1" t="s">
        <v>34</v>
      </c>
      <c r="C28" s="6">
        <v>7825000</v>
      </c>
      <c r="D28" s="6"/>
      <c r="E28" s="6">
        <v>59021827352</v>
      </c>
      <c r="F28" s="6"/>
      <c r="G28" s="6">
        <v>34590728238.75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7825000</v>
      </c>
      <c r="R28" s="6"/>
      <c r="S28" s="6">
        <v>4204</v>
      </c>
      <c r="T28" s="6"/>
      <c r="U28" s="6">
        <v>59021827352</v>
      </c>
      <c r="V28" s="6"/>
      <c r="W28" s="6">
        <v>32700567015</v>
      </c>
      <c r="X28" s="6"/>
      <c r="Y28" s="7">
        <v>1.6070534722543125E-3</v>
      </c>
    </row>
    <row r="29" spans="1:25">
      <c r="A29" s="1" t="s">
        <v>35</v>
      </c>
      <c r="C29" s="6">
        <v>28258031</v>
      </c>
      <c r="D29" s="6"/>
      <c r="E29" s="6">
        <v>229994259508</v>
      </c>
      <c r="F29" s="6"/>
      <c r="G29" s="6">
        <v>202247249151.95999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28258031</v>
      </c>
      <c r="R29" s="6"/>
      <c r="S29" s="6">
        <v>7650</v>
      </c>
      <c r="T29" s="6"/>
      <c r="U29" s="6">
        <v>229994259508</v>
      </c>
      <c r="V29" s="6"/>
      <c r="W29" s="6">
        <v>214887702223.957</v>
      </c>
      <c r="X29" s="6"/>
      <c r="Y29" s="7">
        <v>1.0560551682340939E-2</v>
      </c>
    </row>
    <row r="30" spans="1:25">
      <c r="A30" s="1" t="s">
        <v>36</v>
      </c>
      <c r="C30" s="6">
        <v>3898275</v>
      </c>
      <c r="D30" s="6"/>
      <c r="E30" s="6">
        <v>16032414617</v>
      </c>
      <c r="F30" s="6"/>
      <c r="G30" s="6">
        <v>89010593658.337494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3898275</v>
      </c>
      <c r="R30" s="6"/>
      <c r="S30" s="6">
        <v>21250</v>
      </c>
      <c r="T30" s="6"/>
      <c r="U30" s="6">
        <v>16032414617</v>
      </c>
      <c r="V30" s="6"/>
      <c r="W30" s="6">
        <v>82345455604.6875</v>
      </c>
      <c r="X30" s="6"/>
      <c r="Y30" s="7">
        <v>4.0468273927230063E-3</v>
      </c>
    </row>
    <row r="31" spans="1:25">
      <c r="A31" s="1" t="s">
        <v>37</v>
      </c>
      <c r="C31" s="6">
        <v>10000000</v>
      </c>
      <c r="D31" s="6"/>
      <c r="E31" s="6">
        <v>49728918285</v>
      </c>
      <c r="F31" s="6"/>
      <c r="G31" s="6">
        <v>49901310000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10000000</v>
      </c>
      <c r="R31" s="6"/>
      <c r="S31" s="6">
        <v>4976</v>
      </c>
      <c r="T31" s="6"/>
      <c r="U31" s="6">
        <v>49728918285</v>
      </c>
      <c r="V31" s="6"/>
      <c r="W31" s="6">
        <v>49463928000</v>
      </c>
      <c r="X31" s="6"/>
      <c r="Y31" s="7">
        <v>2.430880700242112E-3</v>
      </c>
    </row>
    <row r="32" spans="1:25">
      <c r="A32" s="1" t="s">
        <v>38</v>
      </c>
      <c r="C32" s="6">
        <v>3583604</v>
      </c>
      <c r="D32" s="6"/>
      <c r="E32" s="6">
        <v>14606892577</v>
      </c>
      <c r="F32" s="6"/>
      <c r="G32" s="6">
        <v>39576948089.382004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3583604</v>
      </c>
      <c r="R32" s="6"/>
      <c r="S32" s="6">
        <v>11050</v>
      </c>
      <c r="T32" s="6"/>
      <c r="U32" s="6">
        <v>14606892577</v>
      </c>
      <c r="V32" s="6"/>
      <c r="W32" s="6">
        <v>39363211196.010002</v>
      </c>
      <c r="X32" s="6"/>
      <c r="Y32" s="7">
        <v>1.9344858822359385E-3</v>
      </c>
    </row>
    <row r="33" spans="1:25">
      <c r="A33" s="1" t="s">
        <v>39</v>
      </c>
      <c r="C33" s="6">
        <v>3936722</v>
      </c>
      <c r="D33" s="6"/>
      <c r="E33" s="6">
        <v>40483864345</v>
      </c>
      <c r="F33" s="6"/>
      <c r="G33" s="6">
        <v>38780788175.630997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3936722</v>
      </c>
      <c r="R33" s="6"/>
      <c r="S33" s="6">
        <v>9950</v>
      </c>
      <c r="T33" s="6"/>
      <c r="U33" s="6">
        <v>40483864345</v>
      </c>
      <c r="V33" s="6"/>
      <c r="W33" s="6">
        <v>38937320115.794998</v>
      </c>
      <c r="X33" s="6"/>
      <c r="Y33" s="7">
        <v>1.9135556720977563E-3</v>
      </c>
    </row>
    <row r="34" spans="1:25">
      <c r="A34" s="1" t="s">
        <v>40</v>
      </c>
      <c r="C34" s="6">
        <v>54555603</v>
      </c>
      <c r="D34" s="6"/>
      <c r="E34" s="6">
        <v>312781242026</v>
      </c>
      <c r="F34" s="6"/>
      <c r="G34" s="6">
        <v>372024640532.349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54555603</v>
      </c>
      <c r="R34" s="6"/>
      <c r="S34" s="6">
        <v>6490</v>
      </c>
      <c r="T34" s="6"/>
      <c r="U34" s="6">
        <v>312781242026</v>
      </c>
      <c r="V34" s="6"/>
      <c r="W34" s="6">
        <v>351959171582.354</v>
      </c>
      <c r="X34" s="6"/>
      <c r="Y34" s="7">
        <v>1.7296862422101746E-2</v>
      </c>
    </row>
    <row r="35" spans="1:25">
      <c r="A35" s="1" t="s">
        <v>41</v>
      </c>
      <c r="C35" s="6">
        <v>124663271</v>
      </c>
      <c r="D35" s="6"/>
      <c r="E35" s="6">
        <v>997807079964</v>
      </c>
      <c r="F35" s="6"/>
      <c r="G35" s="6">
        <v>1114054505592.5701</v>
      </c>
      <c r="H35" s="6"/>
      <c r="I35" s="6">
        <v>34729110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159392381</v>
      </c>
      <c r="R35" s="6"/>
      <c r="S35" s="6">
        <v>4903</v>
      </c>
      <c r="T35" s="6"/>
      <c r="U35" s="6">
        <v>709206042308</v>
      </c>
      <c r="V35" s="6"/>
      <c r="W35" s="6">
        <v>776850914020.94397</v>
      </c>
      <c r="X35" s="6"/>
      <c r="Y35" s="7">
        <v>3.8177960590977673E-2</v>
      </c>
    </row>
    <row r="36" spans="1:25">
      <c r="A36" s="1" t="s">
        <v>42</v>
      </c>
      <c r="C36" s="6">
        <v>38729730</v>
      </c>
      <c r="D36" s="6"/>
      <c r="E36" s="6">
        <v>221551469613</v>
      </c>
      <c r="F36" s="6"/>
      <c r="G36" s="6">
        <v>177481718170.965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38729730</v>
      </c>
      <c r="R36" s="6"/>
      <c r="S36" s="6">
        <v>3924</v>
      </c>
      <c r="T36" s="6"/>
      <c r="U36" s="6">
        <v>221551469613</v>
      </c>
      <c r="V36" s="6"/>
      <c r="W36" s="6">
        <v>151071206529.90601</v>
      </c>
      <c r="X36" s="6"/>
      <c r="Y36" s="7">
        <v>7.424321018659065E-3</v>
      </c>
    </row>
    <row r="37" spans="1:25">
      <c r="A37" s="1" t="s">
        <v>43</v>
      </c>
      <c r="C37" s="6">
        <v>31790022</v>
      </c>
      <c r="D37" s="6"/>
      <c r="E37" s="6">
        <v>105941367488</v>
      </c>
      <c r="F37" s="6"/>
      <c r="G37" s="6">
        <v>472749035681.73602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31790022</v>
      </c>
      <c r="R37" s="6"/>
      <c r="S37" s="6">
        <v>13830</v>
      </c>
      <c r="T37" s="6"/>
      <c r="U37" s="6">
        <v>105941367488</v>
      </c>
      <c r="V37" s="6"/>
      <c r="W37" s="6">
        <v>437040051034.65302</v>
      </c>
      <c r="X37" s="6"/>
      <c r="Y37" s="7">
        <v>2.1478120890297384E-2</v>
      </c>
    </row>
    <row r="38" spans="1:25">
      <c r="A38" s="1" t="s">
        <v>44</v>
      </c>
      <c r="C38" s="6">
        <v>44507942</v>
      </c>
      <c r="D38" s="6"/>
      <c r="E38" s="6">
        <v>538419997800</v>
      </c>
      <c r="F38" s="6"/>
      <c r="G38" s="6">
        <v>653470878635.12695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44507942</v>
      </c>
      <c r="R38" s="6"/>
      <c r="S38" s="6">
        <v>14670</v>
      </c>
      <c r="T38" s="6"/>
      <c r="U38" s="6">
        <v>538419997800</v>
      </c>
      <c r="V38" s="6"/>
      <c r="W38" s="6">
        <v>649046566660.61694</v>
      </c>
      <c r="X38" s="6"/>
      <c r="Y38" s="7">
        <v>3.1897078057644336E-2</v>
      </c>
    </row>
    <row r="39" spans="1:25">
      <c r="A39" s="1" t="s">
        <v>45</v>
      </c>
      <c r="C39" s="6">
        <v>5156472</v>
      </c>
      <c r="D39" s="6"/>
      <c r="E39" s="6">
        <v>135455130039</v>
      </c>
      <c r="F39" s="6"/>
      <c r="G39" s="6">
        <v>141420573458.24399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5156472</v>
      </c>
      <c r="R39" s="6"/>
      <c r="S39" s="6">
        <v>25000</v>
      </c>
      <c r="T39" s="6"/>
      <c r="U39" s="6">
        <v>135455130039</v>
      </c>
      <c r="V39" s="6"/>
      <c r="W39" s="6">
        <v>128144774790</v>
      </c>
      <c r="X39" s="6"/>
      <c r="Y39" s="7">
        <v>6.2976126739041618E-3</v>
      </c>
    </row>
    <row r="40" spans="1:25">
      <c r="A40" s="1" t="s">
        <v>46</v>
      </c>
      <c r="C40" s="6">
        <v>1014534</v>
      </c>
      <c r="D40" s="6"/>
      <c r="E40" s="6">
        <v>61975579671</v>
      </c>
      <c r="F40" s="6"/>
      <c r="G40" s="6">
        <v>54358016473.529999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1014534</v>
      </c>
      <c r="R40" s="6"/>
      <c r="S40" s="6">
        <v>58550</v>
      </c>
      <c r="T40" s="6"/>
      <c r="U40" s="6">
        <v>61975579671</v>
      </c>
      <c r="V40" s="6"/>
      <c r="W40" s="6">
        <v>59047529954.084999</v>
      </c>
      <c r="X40" s="6"/>
      <c r="Y40" s="7">
        <v>2.9018621602868505E-3</v>
      </c>
    </row>
    <row r="41" spans="1:25">
      <c r="A41" s="1" t="s">
        <v>47</v>
      </c>
      <c r="C41" s="6">
        <v>1184653</v>
      </c>
      <c r="D41" s="6"/>
      <c r="E41" s="6">
        <v>51987187914</v>
      </c>
      <c r="F41" s="6"/>
      <c r="G41" s="6">
        <v>50059959415.7715</v>
      </c>
      <c r="H41" s="6"/>
      <c r="I41" s="6">
        <v>401307</v>
      </c>
      <c r="J41" s="6"/>
      <c r="K41" s="6">
        <v>16506033709</v>
      </c>
      <c r="L41" s="6"/>
      <c r="M41" s="6">
        <v>0</v>
      </c>
      <c r="N41" s="6"/>
      <c r="O41" s="6">
        <v>0</v>
      </c>
      <c r="P41" s="6"/>
      <c r="Q41" s="6">
        <v>1585960</v>
      </c>
      <c r="R41" s="6"/>
      <c r="S41" s="6">
        <v>39530</v>
      </c>
      <c r="T41" s="6"/>
      <c r="U41" s="6">
        <v>68493221623</v>
      </c>
      <c r="V41" s="6"/>
      <c r="W41" s="6">
        <v>62319975457.139999</v>
      </c>
      <c r="X41" s="6"/>
      <c r="Y41" s="7">
        <v>3.0626849040036553E-3</v>
      </c>
    </row>
    <row r="42" spans="1:25">
      <c r="A42" s="1" t="s">
        <v>48</v>
      </c>
      <c r="C42" s="6">
        <v>14071083</v>
      </c>
      <c r="D42" s="6"/>
      <c r="E42" s="6">
        <v>147723920023</v>
      </c>
      <c r="F42" s="6"/>
      <c r="G42" s="6">
        <v>182814795933.88</v>
      </c>
      <c r="H42" s="6"/>
      <c r="I42" s="6">
        <v>5670983</v>
      </c>
      <c r="J42" s="6"/>
      <c r="K42" s="6">
        <v>11188373117</v>
      </c>
      <c r="L42" s="6"/>
      <c r="M42" s="6">
        <v>0</v>
      </c>
      <c r="N42" s="6"/>
      <c r="O42" s="6">
        <v>0</v>
      </c>
      <c r="P42" s="6"/>
      <c r="Q42" s="6">
        <v>19742066</v>
      </c>
      <c r="R42" s="6"/>
      <c r="S42" s="6">
        <v>9070</v>
      </c>
      <c r="T42" s="6"/>
      <c r="U42" s="6">
        <v>158912293140</v>
      </c>
      <c r="V42" s="6"/>
      <c r="W42" s="6">
        <v>177995128415.211</v>
      </c>
      <c r="X42" s="6"/>
      <c r="Y42" s="7">
        <v>8.7474840736799717E-3</v>
      </c>
    </row>
    <row r="43" spans="1:25">
      <c r="A43" s="1" t="s">
        <v>49</v>
      </c>
      <c r="C43" s="6">
        <v>554212</v>
      </c>
      <c r="D43" s="6"/>
      <c r="E43" s="6">
        <v>16410077122</v>
      </c>
      <c r="F43" s="6"/>
      <c r="G43" s="6">
        <v>15871844976.066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554212</v>
      </c>
      <c r="R43" s="6"/>
      <c r="S43" s="6">
        <v>32450</v>
      </c>
      <c r="T43" s="6"/>
      <c r="U43" s="6">
        <v>16410077122</v>
      </c>
      <c r="V43" s="6"/>
      <c r="W43" s="6">
        <v>17877173532.57</v>
      </c>
      <c r="X43" s="6"/>
      <c r="Y43" s="7">
        <v>8.7856500428359658E-4</v>
      </c>
    </row>
    <row r="44" spans="1:25">
      <c r="A44" s="1" t="s">
        <v>50</v>
      </c>
      <c r="C44" s="6">
        <v>9246875</v>
      </c>
      <c r="D44" s="6"/>
      <c r="E44" s="6">
        <v>72693453388</v>
      </c>
      <c r="F44" s="6"/>
      <c r="G44" s="6">
        <v>91734723815.625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9246875</v>
      </c>
      <c r="R44" s="6"/>
      <c r="S44" s="6">
        <v>11540</v>
      </c>
      <c r="T44" s="6"/>
      <c r="U44" s="6">
        <v>72693453388</v>
      </c>
      <c r="V44" s="6"/>
      <c r="W44" s="6">
        <v>106074019321.875</v>
      </c>
      <c r="X44" s="6"/>
      <c r="Y44" s="7">
        <v>5.2129561236352847E-3</v>
      </c>
    </row>
    <row r="45" spans="1:25">
      <c r="A45" s="1" t="s">
        <v>51</v>
      </c>
      <c r="C45" s="6">
        <v>34111497</v>
      </c>
      <c r="D45" s="6"/>
      <c r="E45" s="6">
        <v>221987595152</v>
      </c>
      <c r="F45" s="6"/>
      <c r="G45" s="6">
        <v>286527108859.58301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34111497</v>
      </c>
      <c r="R45" s="6"/>
      <c r="S45" s="6">
        <v>8570</v>
      </c>
      <c r="T45" s="6"/>
      <c r="U45" s="6">
        <v>221987595152</v>
      </c>
      <c r="V45" s="6"/>
      <c r="W45" s="6">
        <v>290596132890.724</v>
      </c>
      <c r="X45" s="6"/>
      <c r="Y45" s="7">
        <v>1.4281205710332043E-2</v>
      </c>
    </row>
    <row r="46" spans="1:25">
      <c r="A46" s="1" t="s">
        <v>52</v>
      </c>
      <c r="C46" s="6">
        <v>7691309</v>
      </c>
      <c r="D46" s="6"/>
      <c r="E46" s="6">
        <v>367179685244</v>
      </c>
      <c r="F46" s="6"/>
      <c r="G46" s="6">
        <v>511563463553.12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7691309</v>
      </c>
      <c r="R46" s="6"/>
      <c r="S46" s="6">
        <v>64400</v>
      </c>
      <c r="T46" s="6"/>
      <c r="U46" s="6">
        <v>367179685244</v>
      </c>
      <c r="V46" s="6"/>
      <c r="W46" s="6">
        <v>492373143817.38</v>
      </c>
      <c r="X46" s="6"/>
      <c r="Y46" s="7">
        <v>2.4197438841153152E-2</v>
      </c>
    </row>
    <row r="47" spans="1:25">
      <c r="A47" s="1" t="s">
        <v>53</v>
      </c>
      <c r="C47" s="6">
        <v>1055000</v>
      </c>
      <c r="D47" s="6"/>
      <c r="E47" s="6">
        <v>50487616923</v>
      </c>
      <c r="F47" s="6"/>
      <c r="G47" s="6">
        <v>54449685180</v>
      </c>
      <c r="H47" s="6"/>
      <c r="I47" s="6">
        <v>750000</v>
      </c>
      <c r="J47" s="6"/>
      <c r="K47" s="6">
        <v>37177047191</v>
      </c>
      <c r="L47" s="6"/>
      <c r="M47" s="6">
        <v>0</v>
      </c>
      <c r="N47" s="6"/>
      <c r="O47" s="6">
        <v>0</v>
      </c>
      <c r="P47" s="6"/>
      <c r="Q47" s="6">
        <v>1805000</v>
      </c>
      <c r="R47" s="6"/>
      <c r="S47" s="6">
        <v>48870</v>
      </c>
      <c r="T47" s="6"/>
      <c r="U47" s="6">
        <v>87664664114</v>
      </c>
      <c r="V47" s="6"/>
      <c r="W47" s="6">
        <v>87685498417.5</v>
      </c>
      <c r="X47" s="6"/>
      <c r="Y47" s="7">
        <v>4.309261201298268E-3</v>
      </c>
    </row>
    <row r="48" spans="1:25">
      <c r="A48" s="1" t="s">
        <v>54</v>
      </c>
      <c r="C48" s="6">
        <v>11165712</v>
      </c>
      <c r="D48" s="6"/>
      <c r="E48" s="6">
        <v>152250204667</v>
      </c>
      <c r="F48" s="6"/>
      <c r="G48" s="6">
        <v>197234134761.672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11165712</v>
      </c>
      <c r="R48" s="6"/>
      <c r="S48" s="6">
        <v>13930</v>
      </c>
      <c r="T48" s="6"/>
      <c r="U48" s="6">
        <v>152250204667</v>
      </c>
      <c r="V48" s="6"/>
      <c r="W48" s="6">
        <v>154612914869.448</v>
      </c>
      <c r="X48" s="6"/>
      <c r="Y48" s="7">
        <v>7.5983765536032201E-3</v>
      </c>
    </row>
    <row r="49" spans="1:25">
      <c r="A49" s="1" t="s">
        <v>55</v>
      </c>
      <c r="C49" s="6">
        <v>2362689</v>
      </c>
      <c r="D49" s="6"/>
      <c r="E49" s="6">
        <v>70830565870</v>
      </c>
      <c r="F49" s="6"/>
      <c r="G49" s="6">
        <v>113039610051.658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2362689</v>
      </c>
      <c r="R49" s="6"/>
      <c r="S49" s="6">
        <v>41250</v>
      </c>
      <c r="T49" s="6"/>
      <c r="U49" s="6">
        <v>70830565870</v>
      </c>
      <c r="V49" s="6"/>
      <c r="W49" s="6">
        <v>96881028768.5625</v>
      </c>
      <c r="X49" s="6"/>
      <c r="Y49" s="7">
        <v>4.7611710710297695E-3</v>
      </c>
    </row>
    <row r="50" spans="1:25">
      <c r="A50" s="1" t="s">
        <v>56</v>
      </c>
      <c r="C50" s="6">
        <v>250000</v>
      </c>
      <c r="D50" s="6"/>
      <c r="E50" s="6">
        <v>3138602124</v>
      </c>
      <c r="F50" s="6"/>
      <c r="G50" s="6">
        <v>3737628000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250000</v>
      </c>
      <c r="R50" s="6"/>
      <c r="S50" s="6">
        <v>11360</v>
      </c>
      <c r="T50" s="6"/>
      <c r="U50" s="6">
        <v>3138602124</v>
      </c>
      <c r="V50" s="6"/>
      <c r="W50" s="6">
        <v>2823102000</v>
      </c>
      <c r="X50" s="6"/>
      <c r="Y50" s="7">
        <v>1.3873997565690512E-4</v>
      </c>
    </row>
    <row r="51" spans="1:25">
      <c r="A51" s="1" t="s">
        <v>57</v>
      </c>
      <c r="C51" s="6">
        <v>1232675</v>
      </c>
      <c r="D51" s="6"/>
      <c r="E51" s="6">
        <v>11223645445</v>
      </c>
      <c r="F51" s="6"/>
      <c r="G51" s="6">
        <v>13785081567.1875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1232675</v>
      </c>
      <c r="R51" s="6"/>
      <c r="S51" s="6">
        <v>8820</v>
      </c>
      <c r="T51" s="6"/>
      <c r="U51" s="6">
        <v>11223645445</v>
      </c>
      <c r="V51" s="6"/>
      <c r="W51" s="6">
        <v>10807503948.674999</v>
      </c>
      <c r="X51" s="6"/>
      <c r="Y51" s="7">
        <v>5.311295287067472E-4</v>
      </c>
    </row>
    <row r="52" spans="1:25">
      <c r="A52" s="1" t="s">
        <v>58</v>
      </c>
      <c r="C52" s="6">
        <v>5400000</v>
      </c>
      <c r="D52" s="6"/>
      <c r="E52" s="6">
        <v>353476553204</v>
      </c>
      <c r="F52" s="6"/>
      <c r="G52" s="6">
        <v>270486969300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5400000</v>
      </c>
      <c r="R52" s="6"/>
      <c r="S52" s="6">
        <v>52270</v>
      </c>
      <c r="T52" s="6"/>
      <c r="U52" s="6">
        <v>353476553204</v>
      </c>
      <c r="V52" s="6"/>
      <c r="W52" s="6">
        <v>280578564900</v>
      </c>
      <c r="X52" s="6"/>
      <c r="Y52" s="7">
        <v>1.3788897200340395E-2</v>
      </c>
    </row>
    <row r="53" spans="1:25">
      <c r="A53" s="1" t="s">
        <v>59</v>
      </c>
      <c r="C53" s="6">
        <v>78611772</v>
      </c>
      <c r="D53" s="6"/>
      <c r="E53" s="6">
        <v>521993755100</v>
      </c>
      <c r="F53" s="6"/>
      <c r="G53" s="6">
        <v>482148677172.22198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78611772</v>
      </c>
      <c r="R53" s="6"/>
      <c r="S53" s="6">
        <v>5870</v>
      </c>
      <c r="T53" s="6"/>
      <c r="U53" s="6">
        <v>521993755100</v>
      </c>
      <c r="V53" s="6"/>
      <c r="W53" s="6">
        <v>458705467585.242</v>
      </c>
      <c r="X53" s="6"/>
      <c r="Y53" s="7">
        <v>2.2542857256473821E-2</v>
      </c>
    </row>
    <row r="54" spans="1:25">
      <c r="A54" s="1" t="s">
        <v>60</v>
      </c>
      <c r="C54" s="6">
        <v>108888039</v>
      </c>
      <c r="D54" s="6"/>
      <c r="E54" s="6">
        <v>935484266093</v>
      </c>
      <c r="F54" s="6"/>
      <c r="G54" s="6">
        <v>1358413947357.77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108888039</v>
      </c>
      <c r="R54" s="6"/>
      <c r="S54" s="6">
        <v>11550</v>
      </c>
      <c r="T54" s="6"/>
      <c r="U54" s="6">
        <v>935484266093</v>
      </c>
      <c r="V54" s="6"/>
      <c r="W54" s="6">
        <v>1250173792189.8201</v>
      </c>
      <c r="X54" s="6"/>
      <c r="Y54" s="7">
        <v>6.1439183385976273E-2</v>
      </c>
    </row>
    <row r="55" spans="1:25">
      <c r="A55" s="1" t="s">
        <v>61</v>
      </c>
      <c r="C55" s="6">
        <v>10000000</v>
      </c>
      <c r="D55" s="6"/>
      <c r="E55" s="6">
        <v>178712776272</v>
      </c>
      <c r="F55" s="6"/>
      <c r="G55" s="6">
        <v>170081955000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10000000</v>
      </c>
      <c r="R55" s="6"/>
      <c r="S55" s="6">
        <v>17810</v>
      </c>
      <c r="T55" s="6"/>
      <c r="U55" s="6">
        <v>178712776272</v>
      </c>
      <c r="V55" s="6"/>
      <c r="W55" s="6">
        <v>177040305000</v>
      </c>
      <c r="X55" s="6"/>
      <c r="Y55" s="7">
        <v>8.7005597410192963E-3</v>
      </c>
    </row>
    <row r="56" spans="1:25">
      <c r="A56" s="1" t="s">
        <v>62</v>
      </c>
      <c r="C56" s="6">
        <v>46851062</v>
      </c>
      <c r="D56" s="6"/>
      <c r="E56" s="6">
        <v>614665227317</v>
      </c>
      <c r="F56" s="6"/>
      <c r="G56" s="6">
        <v>687407121153.03601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46851062</v>
      </c>
      <c r="R56" s="6"/>
      <c r="S56" s="6">
        <v>13910</v>
      </c>
      <c r="T56" s="6"/>
      <c r="U56" s="6">
        <v>614665227317</v>
      </c>
      <c r="V56" s="6"/>
      <c r="W56" s="6">
        <v>647820667699.10095</v>
      </c>
      <c r="X56" s="6"/>
      <c r="Y56" s="7">
        <v>3.1836831849013349E-2</v>
      </c>
    </row>
    <row r="57" spans="1:25">
      <c r="A57" s="1" t="s">
        <v>63</v>
      </c>
      <c r="C57" s="6">
        <v>47100791</v>
      </c>
      <c r="D57" s="6"/>
      <c r="E57" s="6">
        <v>1007939408723</v>
      </c>
      <c r="F57" s="6"/>
      <c r="G57" s="6">
        <v>1451436780100.05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47100791</v>
      </c>
      <c r="R57" s="6"/>
      <c r="S57" s="6">
        <v>30870</v>
      </c>
      <c r="T57" s="6"/>
      <c r="U57" s="6">
        <v>1007939408723</v>
      </c>
      <c r="V57" s="6"/>
      <c r="W57" s="6">
        <v>1445350109731.8899</v>
      </c>
      <c r="X57" s="6"/>
      <c r="Y57" s="7">
        <v>7.1031028648595604E-2</v>
      </c>
    </row>
    <row r="58" spans="1:25">
      <c r="A58" s="1" t="s">
        <v>64</v>
      </c>
      <c r="C58" s="6">
        <v>30485496</v>
      </c>
      <c r="D58" s="6"/>
      <c r="E58" s="6">
        <v>394777531861</v>
      </c>
      <c r="F58" s="6"/>
      <c r="G58" s="6">
        <v>188491547398.53601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30485496</v>
      </c>
      <c r="R58" s="6"/>
      <c r="S58" s="6">
        <v>5240</v>
      </c>
      <c r="T58" s="6"/>
      <c r="U58" s="6">
        <v>394777531861</v>
      </c>
      <c r="V58" s="6"/>
      <c r="W58" s="6">
        <v>158793522245.71201</v>
      </c>
      <c r="X58" s="6"/>
      <c r="Y58" s="7">
        <v>7.803830471178266E-3</v>
      </c>
    </row>
    <row r="59" spans="1:25">
      <c r="A59" s="1" t="s">
        <v>65</v>
      </c>
      <c r="C59" s="6">
        <v>4179296</v>
      </c>
      <c r="D59" s="6"/>
      <c r="E59" s="6">
        <v>103818948042</v>
      </c>
      <c r="F59" s="6"/>
      <c r="G59" s="6">
        <v>84833444035.296005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4179296</v>
      </c>
      <c r="R59" s="6"/>
      <c r="S59" s="6">
        <v>20950</v>
      </c>
      <c r="T59" s="6"/>
      <c r="U59" s="6">
        <v>103818948042</v>
      </c>
      <c r="V59" s="6"/>
      <c r="W59" s="6">
        <v>87035291505.360001</v>
      </c>
      <c r="X59" s="6"/>
      <c r="Y59" s="7">
        <v>4.2773070986260103E-3</v>
      </c>
    </row>
    <row r="60" spans="1:25">
      <c r="A60" s="1" t="s">
        <v>66</v>
      </c>
      <c r="C60" s="6">
        <v>11589687</v>
      </c>
      <c r="D60" s="6"/>
      <c r="E60" s="6">
        <v>150068256910</v>
      </c>
      <c r="F60" s="6"/>
      <c r="G60" s="6">
        <v>310253214798.086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11589687</v>
      </c>
      <c r="R60" s="6"/>
      <c r="S60" s="6">
        <v>32320</v>
      </c>
      <c r="T60" s="6"/>
      <c r="U60" s="6">
        <v>150068256910</v>
      </c>
      <c r="V60" s="6"/>
      <c r="W60" s="6">
        <v>372349940671.15198</v>
      </c>
      <c r="X60" s="6"/>
      <c r="Y60" s="7">
        <v>1.8298956858294774E-2</v>
      </c>
    </row>
    <row r="61" spans="1:25">
      <c r="A61" s="1" t="s">
        <v>67</v>
      </c>
      <c r="C61" s="6">
        <v>18769593</v>
      </c>
      <c r="D61" s="6"/>
      <c r="E61" s="6">
        <v>844454278420</v>
      </c>
      <c r="F61" s="6"/>
      <c r="G61" s="6">
        <v>410100947997.867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18769593</v>
      </c>
      <c r="R61" s="6"/>
      <c r="S61" s="6">
        <v>17620</v>
      </c>
      <c r="T61" s="6"/>
      <c r="U61" s="6">
        <v>844454278420</v>
      </c>
      <c r="V61" s="6"/>
      <c r="W61" s="6">
        <v>328752443299.47302</v>
      </c>
      <c r="X61" s="6"/>
      <c r="Y61" s="7">
        <v>1.6156379039976937E-2</v>
      </c>
    </row>
    <row r="62" spans="1:25">
      <c r="A62" s="1" t="s">
        <v>68</v>
      </c>
      <c r="C62" s="6">
        <v>68129</v>
      </c>
      <c r="D62" s="6"/>
      <c r="E62" s="6">
        <v>123707321</v>
      </c>
      <c r="F62" s="6"/>
      <c r="G62" s="6">
        <v>934586127.80999994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68129</v>
      </c>
      <c r="R62" s="6"/>
      <c r="S62" s="6">
        <v>13750</v>
      </c>
      <c r="T62" s="6"/>
      <c r="U62" s="6">
        <v>123707321</v>
      </c>
      <c r="V62" s="6"/>
      <c r="W62" s="6">
        <v>931199946.1875</v>
      </c>
      <c r="X62" s="6"/>
      <c r="Y62" s="7">
        <v>4.5763368757404124E-5</v>
      </c>
    </row>
    <row r="63" spans="1:25">
      <c r="A63" s="1" t="s">
        <v>69</v>
      </c>
      <c r="C63" s="6">
        <v>21903904</v>
      </c>
      <c r="D63" s="6"/>
      <c r="E63" s="6">
        <v>118816193987</v>
      </c>
      <c r="F63" s="6"/>
      <c r="G63" s="6">
        <v>124327117586</v>
      </c>
      <c r="H63" s="6"/>
      <c r="I63" s="6">
        <v>7589382</v>
      </c>
      <c r="J63" s="6"/>
      <c r="K63" s="6">
        <v>8872754853</v>
      </c>
      <c r="L63" s="6"/>
      <c r="M63" s="6">
        <v>0</v>
      </c>
      <c r="N63" s="6"/>
      <c r="O63" s="6">
        <v>0</v>
      </c>
      <c r="P63" s="6"/>
      <c r="Q63" s="6">
        <v>29493286</v>
      </c>
      <c r="R63" s="6"/>
      <c r="S63" s="6">
        <v>5080</v>
      </c>
      <c r="T63" s="6"/>
      <c r="U63" s="6">
        <v>158011499170</v>
      </c>
      <c r="V63" s="6"/>
      <c r="W63" s="6">
        <v>148934428817.36401</v>
      </c>
      <c r="X63" s="6"/>
      <c r="Y63" s="7">
        <v>7.3193101165300268E-3</v>
      </c>
    </row>
    <row r="64" spans="1:25">
      <c r="A64" s="1" t="s">
        <v>70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v>3781014</v>
      </c>
      <c r="J64" s="6"/>
      <c r="K64" s="6">
        <v>48484033920</v>
      </c>
      <c r="L64" s="6"/>
      <c r="M64" s="6">
        <v>0</v>
      </c>
      <c r="N64" s="6"/>
      <c r="O64" s="6">
        <v>0</v>
      </c>
      <c r="P64" s="6"/>
      <c r="Q64" s="6">
        <v>3781014</v>
      </c>
      <c r="R64" s="6"/>
      <c r="S64" s="6">
        <v>12610</v>
      </c>
      <c r="T64" s="6"/>
      <c r="U64" s="6">
        <v>48484033920</v>
      </c>
      <c r="V64" s="6"/>
      <c r="W64" s="6">
        <v>47394898950.086998</v>
      </c>
      <c r="X64" s="6"/>
      <c r="Y64" s="7">
        <v>2.3291992732095926E-3</v>
      </c>
    </row>
    <row r="65" spans="1:25">
      <c r="A65" s="1" t="s">
        <v>71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v>83700997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83700997</v>
      </c>
      <c r="R65" s="6"/>
      <c r="S65" s="6">
        <v>3903</v>
      </c>
      <c r="T65" s="6"/>
      <c r="U65" s="6">
        <v>288601037656</v>
      </c>
      <c r="V65" s="6"/>
      <c r="W65" s="6">
        <v>324741215522</v>
      </c>
      <c r="X65" s="6"/>
      <c r="Y65" s="7">
        <v>1.5959249203940019E-2</v>
      </c>
    </row>
    <row r="66" spans="1:25">
      <c r="A66" s="1" t="s">
        <v>72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v>6000000</v>
      </c>
      <c r="J66" s="6"/>
      <c r="K66" s="6">
        <v>24322550330</v>
      </c>
      <c r="L66" s="6"/>
      <c r="M66" s="6">
        <v>-6000000</v>
      </c>
      <c r="N66" s="6"/>
      <c r="O66" s="6">
        <v>0</v>
      </c>
      <c r="P66" s="6"/>
      <c r="Q66" s="6">
        <v>0</v>
      </c>
      <c r="R66" s="6"/>
      <c r="S66" s="6">
        <v>0</v>
      </c>
      <c r="T66" s="6"/>
      <c r="U66" s="6">
        <v>0</v>
      </c>
      <c r="V66" s="6"/>
      <c r="W66" s="6">
        <v>0</v>
      </c>
      <c r="X66" s="6"/>
      <c r="Y66" s="7">
        <v>0</v>
      </c>
    </row>
    <row r="67" spans="1:25">
      <c r="A67" s="1" t="s">
        <v>73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v>47500560</v>
      </c>
      <c r="J67" s="6"/>
      <c r="K67" s="6">
        <v>0</v>
      </c>
      <c r="L67" s="6"/>
      <c r="M67" s="6">
        <v>0</v>
      </c>
      <c r="N67" s="6"/>
      <c r="O67" s="6">
        <v>0</v>
      </c>
      <c r="P67" s="6"/>
      <c r="Q67" s="6">
        <v>47500560</v>
      </c>
      <c r="R67" s="6"/>
      <c r="S67" s="6">
        <v>3790</v>
      </c>
      <c r="T67" s="6"/>
      <c r="U67" s="6">
        <v>181452139200</v>
      </c>
      <c r="V67" s="6"/>
      <c r="W67" s="6">
        <v>178955961021.72</v>
      </c>
      <c r="X67" s="6"/>
      <c r="Y67" s="7">
        <v>8.794703725126295E-3</v>
      </c>
    </row>
    <row r="68" spans="1:25" ht="24.75" thickBot="1">
      <c r="C68" s="3"/>
      <c r="D68" s="3"/>
      <c r="E68" s="5">
        <f>SUM(E9:E67)</f>
        <v>15111258358380</v>
      </c>
      <c r="F68" s="3"/>
      <c r="G68" s="5">
        <f>SUM(G9:G67)</f>
        <v>18049258620783.02</v>
      </c>
      <c r="H68" s="3"/>
      <c r="I68" s="3"/>
      <c r="J68" s="3"/>
      <c r="K68" s="5">
        <f>SUM(K9:K67)</f>
        <v>157145615898</v>
      </c>
      <c r="L68" s="3"/>
      <c r="M68" s="3"/>
      <c r="N68" s="3"/>
      <c r="O68" s="5">
        <f>SUM(O9:O67)</f>
        <v>208876998938</v>
      </c>
      <c r="P68" s="3"/>
      <c r="Q68" s="3"/>
      <c r="R68" s="3"/>
      <c r="S68" s="3"/>
      <c r="T68" s="3"/>
      <c r="U68" s="5">
        <f>SUM(U9:U67)</f>
        <v>14994742788815</v>
      </c>
      <c r="V68" s="3"/>
      <c r="W68" s="5">
        <f>SUM(W9:W67)</f>
        <v>17291782068198.885</v>
      </c>
      <c r="X68" s="3"/>
      <c r="Y68" s="8">
        <f>SUM(Y9:Y67)</f>
        <v>0.84979622529269083</v>
      </c>
    </row>
    <row r="69" spans="1:25" ht="24.75" thickTop="1">
      <c r="G69" s="2"/>
      <c r="W69" s="2"/>
    </row>
    <row r="70" spans="1:25">
      <c r="G70" s="2"/>
      <c r="W70" s="2"/>
    </row>
    <row r="71" spans="1:25">
      <c r="Y71" s="2"/>
    </row>
    <row r="73" spans="1:25">
      <c r="Y73" s="2"/>
    </row>
  </sheetData>
  <mergeCells count="21"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I9" sqref="I9"/>
    </sheetView>
  </sheetViews>
  <sheetFormatPr defaultRowHeight="24"/>
  <cols>
    <col min="1" max="1" width="33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.7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.75">
      <c r="A6" s="15" t="s">
        <v>3</v>
      </c>
      <c r="C6" s="13" t="s">
        <v>248</v>
      </c>
      <c r="D6" s="13" t="s">
        <v>4</v>
      </c>
      <c r="E6" s="13" t="s">
        <v>4</v>
      </c>
      <c r="F6" s="13" t="s">
        <v>4</v>
      </c>
      <c r="G6" s="13" t="s">
        <v>4</v>
      </c>
      <c r="H6" s="13" t="s">
        <v>4</v>
      </c>
      <c r="I6" s="13" t="s">
        <v>4</v>
      </c>
      <c r="K6" s="13" t="s">
        <v>6</v>
      </c>
      <c r="L6" s="13" t="s">
        <v>6</v>
      </c>
      <c r="M6" s="13" t="s">
        <v>6</v>
      </c>
      <c r="N6" s="13" t="s">
        <v>6</v>
      </c>
      <c r="O6" s="13" t="s">
        <v>6</v>
      </c>
      <c r="P6" s="13" t="s">
        <v>6</v>
      </c>
      <c r="Q6" s="13" t="s">
        <v>6</v>
      </c>
    </row>
    <row r="7" spans="1:17" ht="24.75">
      <c r="A7" s="13" t="s">
        <v>3</v>
      </c>
      <c r="C7" s="13" t="s">
        <v>74</v>
      </c>
      <c r="E7" s="13" t="s">
        <v>75</v>
      </c>
      <c r="G7" s="13" t="s">
        <v>76</v>
      </c>
      <c r="I7" s="13" t="s">
        <v>77</v>
      </c>
      <c r="K7" s="13" t="s">
        <v>74</v>
      </c>
      <c r="M7" s="13" t="s">
        <v>75</v>
      </c>
      <c r="O7" s="13" t="s">
        <v>76</v>
      </c>
      <c r="Q7" s="13" t="s">
        <v>77</v>
      </c>
    </row>
    <row r="8" spans="1:17">
      <c r="A8" s="1" t="s">
        <v>78</v>
      </c>
      <c r="C8" s="4">
        <v>2362689</v>
      </c>
      <c r="D8" s="3"/>
      <c r="E8" s="4">
        <v>34200</v>
      </c>
      <c r="F8" s="3"/>
      <c r="G8" s="3" t="s">
        <v>79</v>
      </c>
      <c r="H8" s="3"/>
      <c r="I8" s="4">
        <v>1</v>
      </c>
      <c r="J8" s="3"/>
      <c r="K8" s="4">
        <v>0</v>
      </c>
      <c r="L8" s="3"/>
      <c r="M8" s="4">
        <v>0</v>
      </c>
      <c r="N8" s="3"/>
      <c r="O8" s="3" t="s">
        <v>80</v>
      </c>
      <c r="P8" s="3"/>
      <c r="Q8" s="4">
        <v>0</v>
      </c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9"/>
  <sheetViews>
    <sheetView rightToLeft="1" topLeftCell="F4" workbookViewId="0">
      <selection activeCell="AG16" sqref="AG16"/>
    </sheetView>
  </sheetViews>
  <sheetFormatPr defaultRowHeight="24"/>
  <cols>
    <col min="1" max="1" width="32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6.42578125" style="1" bestFit="1" customWidth="1"/>
    <col min="26" max="26" width="1" style="1" customWidth="1"/>
    <col min="27" max="27" width="12.85546875" style="1" bestFit="1" customWidth="1"/>
    <col min="28" max="28" width="1.28515625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</row>
    <row r="3" spans="1:37" ht="24.7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</row>
    <row r="4" spans="1:37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6" spans="1:37" ht="24.75">
      <c r="A6" s="13" t="s">
        <v>81</v>
      </c>
      <c r="B6" s="13" t="s">
        <v>81</v>
      </c>
      <c r="C6" s="13" t="s">
        <v>81</v>
      </c>
      <c r="D6" s="13" t="s">
        <v>81</v>
      </c>
      <c r="E6" s="13" t="s">
        <v>81</v>
      </c>
      <c r="F6" s="13" t="s">
        <v>81</v>
      </c>
      <c r="G6" s="13" t="s">
        <v>81</v>
      </c>
      <c r="H6" s="13" t="s">
        <v>81</v>
      </c>
      <c r="I6" s="13" t="s">
        <v>81</v>
      </c>
      <c r="J6" s="13" t="s">
        <v>81</v>
      </c>
      <c r="K6" s="13" t="s">
        <v>81</v>
      </c>
      <c r="L6" s="13" t="s">
        <v>81</v>
      </c>
      <c r="M6" s="13" t="s">
        <v>81</v>
      </c>
      <c r="O6" s="13" t="s">
        <v>248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24.75">
      <c r="A7" s="15" t="s">
        <v>82</v>
      </c>
      <c r="C7" s="15" t="s">
        <v>83</v>
      </c>
      <c r="E7" s="15" t="s">
        <v>84</v>
      </c>
      <c r="G7" s="15" t="s">
        <v>85</v>
      </c>
      <c r="I7" s="15" t="s">
        <v>86</v>
      </c>
      <c r="K7" s="15" t="s">
        <v>87</v>
      </c>
      <c r="M7" s="15" t="s">
        <v>77</v>
      </c>
      <c r="O7" s="15" t="s">
        <v>7</v>
      </c>
      <c r="Q7" s="15" t="s">
        <v>8</v>
      </c>
      <c r="S7" s="15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5" t="s">
        <v>7</v>
      </c>
      <c r="AE7" s="15" t="s">
        <v>88</v>
      </c>
      <c r="AG7" s="15" t="s">
        <v>8</v>
      </c>
      <c r="AI7" s="15" t="s">
        <v>9</v>
      </c>
      <c r="AK7" s="15" t="s">
        <v>13</v>
      </c>
    </row>
    <row r="8" spans="1:37" ht="24.75">
      <c r="A8" s="13" t="s">
        <v>82</v>
      </c>
      <c r="C8" s="13" t="s">
        <v>83</v>
      </c>
      <c r="E8" s="13" t="s">
        <v>84</v>
      </c>
      <c r="G8" s="13" t="s">
        <v>85</v>
      </c>
      <c r="I8" s="13" t="s">
        <v>86</v>
      </c>
      <c r="K8" s="13" t="s">
        <v>87</v>
      </c>
      <c r="M8" s="13" t="s">
        <v>77</v>
      </c>
      <c r="O8" s="13" t="s">
        <v>7</v>
      </c>
      <c r="Q8" s="13" t="s">
        <v>8</v>
      </c>
      <c r="S8" s="13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3" t="s">
        <v>7</v>
      </c>
      <c r="AE8" s="13" t="s">
        <v>88</v>
      </c>
      <c r="AG8" s="13" t="s">
        <v>8</v>
      </c>
      <c r="AI8" s="13" t="s">
        <v>9</v>
      </c>
      <c r="AK8" s="13" t="s">
        <v>13</v>
      </c>
    </row>
    <row r="9" spans="1:37">
      <c r="A9" s="1" t="s">
        <v>89</v>
      </c>
      <c r="C9" s="3" t="s">
        <v>90</v>
      </c>
      <c r="D9" s="3"/>
      <c r="E9" s="3" t="s">
        <v>90</v>
      </c>
      <c r="F9" s="3"/>
      <c r="G9" s="3" t="s">
        <v>91</v>
      </c>
      <c r="H9" s="3"/>
      <c r="I9" s="3" t="s">
        <v>92</v>
      </c>
      <c r="J9" s="3"/>
      <c r="K9" s="4">
        <v>0</v>
      </c>
      <c r="L9" s="3"/>
      <c r="M9" s="4">
        <v>0</v>
      </c>
      <c r="N9" s="3"/>
      <c r="O9" s="4">
        <v>56440</v>
      </c>
      <c r="P9" s="3"/>
      <c r="Q9" s="4">
        <v>42209825120</v>
      </c>
      <c r="R9" s="3"/>
      <c r="S9" s="4">
        <v>42215111124</v>
      </c>
      <c r="T9" s="3"/>
      <c r="U9" s="4">
        <v>0</v>
      </c>
      <c r="V9" s="3"/>
      <c r="W9" s="4">
        <v>0</v>
      </c>
      <c r="X9" s="3"/>
      <c r="Y9" s="4">
        <v>0</v>
      </c>
      <c r="Z9" s="3"/>
      <c r="AA9" s="4">
        <v>0</v>
      </c>
      <c r="AB9" s="4"/>
      <c r="AC9" s="4">
        <v>56440</v>
      </c>
      <c r="AD9" s="3"/>
      <c r="AE9" s="4">
        <v>763820</v>
      </c>
      <c r="AF9" s="3"/>
      <c r="AG9" s="4">
        <v>42209825120</v>
      </c>
      <c r="AH9" s="3"/>
      <c r="AI9" s="4">
        <v>43102187112</v>
      </c>
      <c r="AJ9" s="3"/>
      <c r="AK9" s="7">
        <v>2.1182360363452149E-3</v>
      </c>
    </row>
    <row r="10" spans="1:37">
      <c r="A10" s="1" t="s">
        <v>93</v>
      </c>
      <c r="C10" s="3" t="s">
        <v>90</v>
      </c>
      <c r="D10" s="3"/>
      <c r="E10" s="3" t="s">
        <v>90</v>
      </c>
      <c r="F10" s="3"/>
      <c r="G10" s="3" t="s">
        <v>94</v>
      </c>
      <c r="H10" s="3"/>
      <c r="I10" s="3" t="s">
        <v>95</v>
      </c>
      <c r="J10" s="3"/>
      <c r="K10" s="4">
        <v>0</v>
      </c>
      <c r="L10" s="3"/>
      <c r="M10" s="4">
        <v>0</v>
      </c>
      <c r="N10" s="3"/>
      <c r="O10" s="4">
        <v>402535</v>
      </c>
      <c r="P10" s="3"/>
      <c r="Q10" s="4">
        <v>295274383988</v>
      </c>
      <c r="R10" s="3"/>
      <c r="S10" s="4">
        <v>296602450010</v>
      </c>
      <c r="T10" s="3"/>
      <c r="U10" s="4">
        <v>0</v>
      </c>
      <c r="V10" s="3"/>
      <c r="W10" s="4">
        <v>0</v>
      </c>
      <c r="X10" s="3"/>
      <c r="Y10" s="4">
        <v>0</v>
      </c>
      <c r="Z10" s="3"/>
      <c r="AA10" s="4">
        <v>0</v>
      </c>
      <c r="AB10" s="4"/>
      <c r="AC10" s="4">
        <v>402535</v>
      </c>
      <c r="AD10" s="3"/>
      <c r="AE10" s="4">
        <v>751650</v>
      </c>
      <c r="AF10" s="3"/>
      <c r="AG10" s="4">
        <v>295274383988</v>
      </c>
      <c r="AH10" s="3"/>
      <c r="AI10" s="4">
        <v>302510592765</v>
      </c>
      <c r="AJ10" s="3"/>
      <c r="AK10" s="7">
        <v>1.4866736049980496E-2</v>
      </c>
    </row>
    <row r="11" spans="1:37">
      <c r="A11" s="1" t="s">
        <v>96</v>
      </c>
      <c r="C11" s="3" t="s">
        <v>90</v>
      </c>
      <c r="D11" s="3"/>
      <c r="E11" s="3" t="s">
        <v>90</v>
      </c>
      <c r="F11" s="3"/>
      <c r="G11" s="3" t="s">
        <v>97</v>
      </c>
      <c r="H11" s="3"/>
      <c r="I11" s="3" t="s">
        <v>98</v>
      </c>
      <c r="J11" s="3"/>
      <c r="K11" s="4">
        <v>0</v>
      </c>
      <c r="L11" s="3"/>
      <c r="M11" s="4">
        <v>0</v>
      </c>
      <c r="N11" s="3"/>
      <c r="O11" s="4">
        <v>25400</v>
      </c>
      <c r="P11" s="3"/>
      <c r="Q11" s="4">
        <v>18176158826</v>
      </c>
      <c r="R11" s="3"/>
      <c r="S11" s="4">
        <v>18224498210</v>
      </c>
      <c r="T11" s="3"/>
      <c r="U11" s="4">
        <v>0</v>
      </c>
      <c r="V11" s="3"/>
      <c r="W11" s="4">
        <v>0</v>
      </c>
      <c r="X11" s="3"/>
      <c r="Y11" s="4">
        <v>0</v>
      </c>
      <c r="Z11" s="3"/>
      <c r="AA11" s="4">
        <v>0</v>
      </c>
      <c r="AB11" s="4"/>
      <c r="AC11" s="4">
        <v>25400</v>
      </c>
      <c r="AD11" s="3"/>
      <c r="AE11" s="4">
        <v>731870</v>
      </c>
      <c r="AF11" s="3"/>
      <c r="AG11" s="4">
        <v>18176158826</v>
      </c>
      <c r="AH11" s="3"/>
      <c r="AI11" s="4">
        <v>18586128653</v>
      </c>
      <c r="AJ11" s="3"/>
      <c r="AK11" s="7">
        <v>9.1340625909844091E-4</v>
      </c>
    </row>
    <row r="12" spans="1:37">
      <c r="A12" s="1" t="s">
        <v>99</v>
      </c>
      <c r="C12" s="3" t="s">
        <v>90</v>
      </c>
      <c r="D12" s="3"/>
      <c r="E12" s="3" t="s">
        <v>90</v>
      </c>
      <c r="F12" s="3"/>
      <c r="G12" s="3" t="s">
        <v>100</v>
      </c>
      <c r="H12" s="3"/>
      <c r="I12" s="3" t="s">
        <v>101</v>
      </c>
      <c r="J12" s="3"/>
      <c r="K12" s="4">
        <v>0</v>
      </c>
      <c r="L12" s="3"/>
      <c r="M12" s="4">
        <v>0</v>
      </c>
      <c r="N12" s="3"/>
      <c r="O12" s="4">
        <v>34851</v>
      </c>
      <c r="P12" s="3"/>
      <c r="Q12" s="4">
        <v>25628458926</v>
      </c>
      <c r="R12" s="3"/>
      <c r="S12" s="4">
        <v>34155106974</v>
      </c>
      <c r="T12" s="3"/>
      <c r="U12" s="4">
        <v>0</v>
      </c>
      <c r="V12" s="3"/>
      <c r="W12" s="4">
        <v>0</v>
      </c>
      <c r="X12" s="3"/>
      <c r="Y12" s="4">
        <v>0</v>
      </c>
      <c r="Z12" s="3"/>
      <c r="AA12" s="4">
        <v>0</v>
      </c>
      <c r="AB12" s="4"/>
      <c r="AC12" s="4">
        <v>34851</v>
      </c>
      <c r="AD12" s="3"/>
      <c r="AE12" s="4">
        <v>996710</v>
      </c>
      <c r="AF12" s="3"/>
      <c r="AG12" s="4">
        <v>25628458926</v>
      </c>
      <c r="AH12" s="3"/>
      <c r="AI12" s="4">
        <v>34730044248</v>
      </c>
      <c r="AJ12" s="3"/>
      <c r="AK12" s="7">
        <v>1.7067911444683039E-3</v>
      </c>
    </row>
    <row r="13" spans="1:37">
      <c r="A13" s="1" t="s">
        <v>102</v>
      </c>
      <c r="C13" s="3" t="s">
        <v>90</v>
      </c>
      <c r="D13" s="3"/>
      <c r="E13" s="3" t="s">
        <v>90</v>
      </c>
      <c r="F13" s="3"/>
      <c r="G13" s="3" t="s">
        <v>103</v>
      </c>
      <c r="H13" s="3"/>
      <c r="I13" s="3" t="s">
        <v>104</v>
      </c>
      <c r="J13" s="3"/>
      <c r="K13" s="4">
        <v>0</v>
      </c>
      <c r="L13" s="3"/>
      <c r="M13" s="4">
        <v>0</v>
      </c>
      <c r="N13" s="3"/>
      <c r="O13" s="4">
        <v>7729</v>
      </c>
      <c r="P13" s="3"/>
      <c r="Q13" s="4">
        <v>6543250945</v>
      </c>
      <c r="R13" s="3"/>
      <c r="S13" s="4">
        <v>7441059743</v>
      </c>
      <c r="T13" s="3"/>
      <c r="U13" s="4">
        <v>0</v>
      </c>
      <c r="V13" s="3"/>
      <c r="W13" s="4">
        <v>0</v>
      </c>
      <c r="X13" s="3"/>
      <c r="Y13" s="4">
        <v>0</v>
      </c>
      <c r="Z13" s="3"/>
      <c r="AA13" s="4">
        <v>0</v>
      </c>
      <c r="AB13" s="4"/>
      <c r="AC13" s="4">
        <v>7729</v>
      </c>
      <c r="AD13" s="3"/>
      <c r="AE13" s="4">
        <v>981280</v>
      </c>
      <c r="AF13" s="3"/>
      <c r="AG13" s="4">
        <v>6543250945</v>
      </c>
      <c r="AH13" s="3"/>
      <c r="AI13" s="4">
        <v>7582938463</v>
      </c>
      <c r="AJ13" s="3"/>
      <c r="AK13" s="7">
        <v>3.726598251726043E-4</v>
      </c>
    </row>
    <row r="14" spans="1:37">
      <c r="A14" s="1" t="s">
        <v>105</v>
      </c>
      <c r="C14" s="3" t="s">
        <v>90</v>
      </c>
      <c r="D14" s="3"/>
      <c r="E14" s="3" t="s">
        <v>90</v>
      </c>
      <c r="F14" s="3"/>
      <c r="G14" s="3" t="s">
        <v>106</v>
      </c>
      <c r="H14" s="3"/>
      <c r="I14" s="3" t="s">
        <v>107</v>
      </c>
      <c r="J14" s="3"/>
      <c r="K14" s="4">
        <v>0</v>
      </c>
      <c r="L14" s="3"/>
      <c r="M14" s="4">
        <v>0</v>
      </c>
      <c r="N14" s="3"/>
      <c r="O14" s="4">
        <v>20000</v>
      </c>
      <c r="P14" s="3"/>
      <c r="Q14" s="4">
        <v>17002881206</v>
      </c>
      <c r="R14" s="3"/>
      <c r="S14" s="4">
        <v>19176723588</v>
      </c>
      <c r="T14" s="3"/>
      <c r="U14" s="4">
        <v>0</v>
      </c>
      <c r="V14" s="3"/>
      <c r="W14" s="4">
        <v>0</v>
      </c>
      <c r="X14" s="3"/>
      <c r="Y14" s="4">
        <v>0</v>
      </c>
      <c r="Z14" s="3"/>
      <c r="AA14" s="4">
        <v>0</v>
      </c>
      <c r="AB14" s="4"/>
      <c r="AC14" s="4">
        <v>20000</v>
      </c>
      <c r="AD14" s="3"/>
      <c r="AE14" s="4">
        <v>975730</v>
      </c>
      <c r="AF14" s="3"/>
      <c r="AG14" s="4">
        <v>17002881206</v>
      </c>
      <c r="AH14" s="3"/>
      <c r="AI14" s="4">
        <v>19511062978</v>
      </c>
      <c r="AJ14" s="3"/>
      <c r="AK14" s="7">
        <v>9.5886170694791143E-4</v>
      </c>
    </row>
    <row r="15" spans="1:37">
      <c r="A15" s="1" t="s">
        <v>108</v>
      </c>
      <c r="C15" s="3" t="s">
        <v>90</v>
      </c>
      <c r="D15" s="3"/>
      <c r="E15" s="3" t="s">
        <v>90</v>
      </c>
      <c r="F15" s="3"/>
      <c r="G15" s="3" t="s">
        <v>109</v>
      </c>
      <c r="H15" s="3"/>
      <c r="I15" s="3" t="s">
        <v>110</v>
      </c>
      <c r="J15" s="3"/>
      <c r="K15" s="4">
        <v>0</v>
      </c>
      <c r="L15" s="3"/>
      <c r="M15" s="4">
        <v>0</v>
      </c>
      <c r="N15" s="3"/>
      <c r="O15" s="4">
        <v>101150</v>
      </c>
      <c r="P15" s="3"/>
      <c r="Q15" s="4">
        <v>84826333652</v>
      </c>
      <c r="R15" s="3"/>
      <c r="S15" s="4">
        <v>95266029901</v>
      </c>
      <c r="T15" s="3"/>
      <c r="U15" s="4">
        <v>0</v>
      </c>
      <c r="V15" s="3"/>
      <c r="W15" s="4">
        <v>0</v>
      </c>
      <c r="X15" s="3"/>
      <c r="Y15" s="4">
        <v>0</v>
      </c>
      <c r="Z15" s="3"/>
      <c r="AA15" s="4">
        <v>0</v>
      </c>
      <c r="AB15" s="4"/>
      <c r="AC15" s="4">
        <v>101150</v>
      </c>
      <c r="AD15" s="3"/>
      <c r="AE15" s="4">
        <v>957490</v>
      </c>
      <c r="AF15" s="3"/>
      <c r="AG15" s="4">
        <v>84826333652</v>
      </c>
      <c r="AH15" s="3"/>
      <c r="AI15" s="4">
        <v>96832559416</v>
      </c>
      <c r="AJ15" s="3"/>
      <c r="AK15" s="7">
        <v>4.7587890682560027E-3</v>
      </c>
    </row>
    <row r="16" spans="1:37">
      <c r="A16" s="1" t="s">
        <v>111</v>
      </c>
      <c r="C16" s="3" t="s">
        <v>90</v>
      </c>
      <c r="D16" s="3"/>
      <c r="E16" s="3" t="s">
        <v>90</v>
      </c>
      <c r="F16" s="3"/>
      <c r="G16" s="3" t="s">
        <v>112</v>
      </c>
      <c r="H16" s="3"/>
      <c r="I16" s="3" t="s">
        <v>113</v>
      </c>
      <c r="J16" s="3"/>
      <c r="K16" s="4">
        <v>0</v>
      </c>
      <c r="L16" s="3"/>
      <c r="M16" s="4">
        <v>0</v>
      </c>
      <c r="N16" s="3"/>
      <c r="O16" s="4">
        <v>11089</v>
      </c>
      <c r="P16" s="3"/>
      <c r="Q16" s="4">
        <v>9982509178</v>
      </c>
      <c r="R16" s="3"/>
      <c r="S16" s="4">
        <v>10392390187</v>
      </c>
      <c r="T16" s="3"/>
      <c r="U16" s="4">
        <v>0</v>
      </c>
      <c r="V16" s="3"/>
      <c r="W16" s="4">
        <v>0</v>
      </c>
      <c r="X16" s="3"/>
      <c r="Y16" s="4">
        <v>0</v>
      </c>
      <c r="Z16" s="3"/>
      <c r="AA16" s="4">
        <v>0</v>
      </c>
      <c r="AB16" s="4"/>
      <c r="AC16" s="4">
        <v>11089</v>
      </c>
      <c r="AD16" s="3"/>
      <c r="AE16" s="4">
        <v>954000</v>
      </c>
      <c r="AF16" s="3"/>
      <c r="AG16" s="4">
        <v>9982509178</v>
      </c>
      <c r="AH16" s="3"/>
      <c r="AI16" s="4">
        <v>10576988573</v>
      </c>
      <c r="AJ16" s="3"/>
      <c r="AK16" s="7">
        <v>5.1980096260828817E-4</v>
      </c>
    </row>
    <row r="17" spans="1:37">
      <c r="A17" s="1" t="s">
        <v>114</v>
      </c>
      <c r="C17" s="3" t="s">
        <v>90</v>
      </c>
      <c r="D17" s="3"/>
      <c r="E17" s="3" t="s">
        <v>90</v>
      </c>
      <c r="F17" s="3"/>
      <c r="G17" s="3" t="s">
        <v>115</v>
      </c>
      <c r="H17" s="3"/>
      <c r="I17" s="3" t="s">
        <v>95</v>
      </c>
      <c r="J17" s="3"/>
      <c r="K17" s="4">
        <v>0</v>
      </c>
      <c r="L17" s="3"/>
      <c r="M17" s="4">
        <v>0</v>
      </c>
      <c r="N17" s="3"/>
      <c r="O17" s="4">
        <v>100</v>
      </c>
      <c r="P17" s="3"/>
      <c r="Q17" s="4">
        <v>73300282</v>
      </c>
      <c r="R17" s="3"/>
      <c r="S17" s="4">
        <v>73779625</v>
      </c>
      <c r="T17" s="3"/>
      <c r="U17" s="4">
        <v>0</v>
      </c>
      <c r="V17" s="3"/>
      <c r="W17" s="4">
        <v>0</v>
      </c>
      <c r="X17" s="3"/>
      <c r="Y17" s="4">
        <v>0</v>
      </c>
      <c r="Z17" s="3"/>
      <c r="AA17" s="4">
        <v>0</v>
      </c>
      <c r="AB17" s="4"/>
      <c r="AC17" s="4">
        <v>100</v>
      </c>
      <c r="AD17" s="3"/>
      <c r="AE17" s="4">
        <v>751640</v>
      </c>
      <c r="AF17" s="3"/>
      <c r="AG17" s="4">
        <v>73300282</v>
      </c>
      <c r="AH17" s="3"/>
      <c r="AI17" s="4">
        <v>75150376</v>
      </c>
      <c r="AJ17" s="3"/>
      <c r="AK17" s="7">
        <v>3.693228702628267E-6</v>
      </c>
    </row>
    <row r="18" spans="1:37">
      <c r="A18" s="1" t="s">
        <v>116</v>
      </c>
      <c r="C18" s="3" t="s">
        <v>90</v>
      </c>
      <c r="D18" s="3"/>
      <c r="E18" s="3" t="s">
        <v>90</v>
      </c>
      <c r="F18" s="3"/>
      <c r="G18" s="3" t="s">
        <v>117</v>
      </c>
      <c r="H18" s="3"/>
      <c r="I18" s="3" t="s">
        <v>118</v>
      </c>
      <c r="J18" s="3"/>
      <c r="K18" s="4">
        <v>0</v>
      </c>
      <c r="L18" s="3"/>
      <c r="M18" s="4">
        <v>0</v>
      </c>
      <c r="N18" s="3"/>
      <c r="O18" s="4">
        <v>223409</v>
      </c>
      <c r="P18" s="3"/>
      <c r="Q18" s="4">
        <v>181751024465</v>
      </c>
      <c r="R18" s="3"/>
      <c r="S18" s="4">
        <v>196311879851</v>
      </c>
      <c r="T18" s="3"/>
      <c r="U18" s="4">
        <v>0</v>
      </c>
      <c r="V18" s="3"/>
      <c r="W18" s="4">
        <v>0</v>
      </c>
      <c r="X18" s="3"/>
      <c r="Y18" s="4">
        <v>0</v>
      </c>
      <c r="Z18" s="3"/>
      <c r="AA18" s="4">
        <v>0</v>
      </c>
      <c r="AB18" s="4"/>
      <c r="AC18" s="4">
        <v>223409</v>
      </c>
      <c r="AD18" s="3"/>
      <c r="AE18" s="4">
        <v>893640</v>
      </c>
      <c r="AF18" s="3"/>
      <c r="AG18" s="4">
        <v>181751024465</v>
      </c>
      <c r="AH18" s="3"/>
      <c r="AI18" s="4">
        <v>199611032701</v>
      </c>
      <c r="AJ18" s="3"/>
      <c r="AK18" s="7">
        <v>9.8097871836676214E-3</v>
      </c>
    </row>
    <row r="19" spans="1:37">
      <c r="A19" s="1" t="s">
        <v>119</v>
      </c>
      <c r="C19" s="3" t="s">
        <v>90</v>
      </c>
      <c r="D19" s="3"/>
      <c r="E19" s="3" t="s">
        <v>90</v>
      </c>
      <c r="F19" s="3"/>
      <c r="G19" s="3" t="s">
        <v>120</v>
      </c>
      <c r="H19" s="3"/>
      <c r="I19" s="3" t="s">
        <v>121</v>
      </c>
      <c r="J19" s="3"/>
      <c r="K19" s="4">
        <v>0</v>
      </c>
      <c r="L19" s="3"/>
      <c r="M19" s="4">
        <v>0</v>
      </c>
      <c r="N19" s="3"/>
      <c r="O19" s="4">
        <v>392486</v>
      </c>
      <c r="P19" s="3"/>
      <c r="Q19" s="4">
        <v>315231056341</v>
      </c>
      <c r="R19" s="3"/>
      <c r="S19" s="4">
        <v>340133429859</v>
      </c>
      <c r="T19" s="3"/>
      <c r="U19" s="4">
        <v>0</v>
      </c>
      <c r="V19" s="3"/>
      <c r="W19" s="4">
        <v>0</v>
      </c>
      <c r="X19" s="3"/>
      <c r="Y19" s="4">
        <v>0</v>
      </c>
      <c r="Z19" s="3"/>
      <c r="AA19" s="4">
        <v>0</v>
      </c>
      <c r="AB19" s="4"/>
      <c r="AC19" s="4">
        <v>392486</v>
      </c>
      <c r="AD19" s="3"/>
      <c r="AE19" s="4">
        <v>883750</v>
      </c>
      <c r="AF19" s="3"/>
      <c r="AG19" s="4">
        <v>315231056341</v>
      </c>
      <c r="AH19" s="3"/>
      <c r="AI19" s="4">
        <v>346796634215</v>
      </c>
      <c r="AJ19" s="3"/>
      <c r="AK19" s="7">
        <v>1.7043152032369262E-2</v>
      </c>
    </row>
    <row r="20" spans="1:37">
      <c r="A20" s="1" t="s">
        <v>122</v>
      </c>
      <c r="C20" s="3" t="s">
        <v>90</v>
      </c>
      <c r="D20" s="3"/>
      <c r="E20" s="3" t="s">
        <v>90</v>
      </c>
      <c r="F20" s="3"/>
      <c r="G20" s="3" t="s">
        <v>123</v>
      </c>
      <c r="H20" s="3"/>
      <c r="I20" s="3" t="s">
        <v>124</v>
      </c>
      <c r="J20" s="3"/>
      <c r="K20" s="4">
        <v>0</v>
      </c>
      <c r="L20" s="3"/>
      <c r="M20" s="4">
        <v>0</v>
      </c>
      <c r="N20" s="3"/>
      <c r="O20" s="4">
        <v>533636</v>
      </c>
      <c r="P20" s="3"/>
      <c r="Q20" s="4">
        <v>429682867024</v>
      </c>
      <c r="R20" s="3"/>
      <c r="S20" s="4">
        <v>454394061906</v>
      </c>
      <c r="T20" s="3"/>
      <c r="U20" s="4">
        <v>0</v>
      </c>
      <c r="V20" s="3"/>
      <c r="W20" s="4">
        <v>0</v>
      </c>
      <c r="X20" s="3"/>
      <c r="Y20" s="4">
        <v>0</v>
      </c>
      <c r="Z20" s="3"/>
      <c r="AA20" s="4">
        <v>0</v>
      </c>
      <c r="AB20" s="4"/>
      <c r="AC20" s="4">
        <v>533636</v>
      </c>
      <c r="AD20" s="3"/>
      <c r="AE20" s="4">
        <v>867140</v>
      </c>
      <c r="AF20" s="3"/>
      <c r="AG20" s="4">
        <v>429682867024</v>
      </c>
      <c r="AH20" s="3"/>
      <c r="AI20" s="4">
        <v>462653249936</v>
      </c>
      <c r="AJ20" s="3"/>
      <c r="AK20" s="7">
        <v>2.2736869101332036E-2</v>
      </c>
    </row>
    <row r="21" spans="1:37">
      <c r="A21" s="1" t="s">
        <v>125</v>
      </c>
      <c r="C21" s="3" t="s">
        <v>90</v>
      </c>
      <c r="D21" s="3"/>
      <c r="E21" s="3" t="s">
        <v>90</v>
      </c>
      <c r="F21" s="3"/>
      <c r="G21" s="3" t="s">
        <v>126</v>
      </c>
      <c r="H21" s="3"/>
      <c r="I21" s="3" t="s">
        <v>127</v>
      </c>
      <c r="J21" s="3"/>
      <c r="K21" s="4">
        <v>0</v>
      </c>
      <c r="L21" s="3"/>
      <c r="M21" s="4">
        <v>0</v>
      </c>
      <c r="N21" s="3"/>
      <c r="O21" s="4">
        <v>79244</v>
      </c>
      <c r="P21" s="3"/>
      <c r="Q21" s="4">
        <v>57402624866</v>
      </c>
      <c r="R21" s="3"/>
      <c r="S21" s="4">
        <v>65286013204</v>
      </c>
      <c r="T21" s="3"/>
      <c r="U21" s="4">
        <v>0</v>
      </c>
      <c r="V21" s="3"/>
      <c r="W21" s="4">
        <v>0</v>
      </c>
      <c r="X21" s="3"/>
      <c r="Y21" s="4">
        <v>0</v>
      </c>
      <c r="Z21" s="3"/>
      <c r="AA21" s="4">
        <v>0</v>
      </c>
      <c r="AB21" s="4"/>
      <c r="AC21" s="4">
        <v>79244</v>
      </c>
      <c r="AD21" s="3"/>
      <c r="AE21" s="4">
        <v>839430</v>
      </c>
      <c r="AF21" s="3"/>
      <c r="AG21" s="4">
        <v>57402624866</v>
      </c>
      <c r="AH21" s="3"/>
      <c r="AI21" s="4">
        <v>66507734207</v>
      </c>
      <c r="AJ21" s="3"/>
      <c r="AK21" s="7">
        <v>3.2684902723582412E-3</v>
      </c>
    </row>
    <row r="22" spans="1:37">
      <c r="A22" s="1" t="s">
        <v>128</v>
      </c>
      <c r="C22" s="3" t="s">
        <v>90</v>
      </c>
      <c r="D22" s="3"/>
      <c r="E22" s="3" t="s">
        <v>90</v>
      </c>
      <c r="F22" s="3"/>
      <c r="G22" s="3" t="s">
        <v>129</v>
      </c>
      <c r="H22" s="3"/>
      <c r="I22" s="3" t="s">
        <v>130</v>
      </c>
      <c r="J22" s="3"/>
      <c r="K22" s="4">
        <v>0</v>
      </c>
      <c r="L22" s="3"/>
      <c r="M22" s="4">
        <v>0</v>
      </c>
      <c r="N22" s="3"/>
      <c r="O22" s="4">
        <v>136625</v>
      </c>
      <c r="P22" s="3"/>
      <c r="Q22" s="4">
        <v>105355966053</v>
      </c>
      <c r="R22" s="3"/>
      <c r="S22" s="4">
        <v>105999051689</v>
      </c>
      <c r="T22" s="3"/>
      <c r="U22" s="4">
        <v>0</v>
      </c>
      <c r="V22" s="3"/>
      <c r="W22" s="4">
        <v>0</v>
      </c>
      <c r="X22" s="3"/>
      <c r="Y22" s="4">
        <v>0</v>
      </c>
      <c r="Z22" s="3"/>
      <c r="AA22" s="4">
        <v>0</v>
      </c>
      <c r="AB22" s="4"/>
      <c r="AC22" s="4">
        <v>136625</v>
      </c>
      <c r="AD22" s="3"/>
      <c r="AE22" s="4">
        <v>789700</v>
      </c>
      <c r="AF22" s="3"/>
      <c r="AG22" s="4">
        <v>105355966053</v>
      </c>
      <c r="AH22" s="3"/>
      <c r="AI22" s="4">
        <v>107873206936</v>
      </c>
      <c r="AJ22" s="3"/>
      <c r="AK22" s="7">
        <v>5.3013763244590274E-3</v>
      </c>
    </row>
    <row r="23" spans="1:37">
      <c r="A23" s="1" t="s">
        <v>131</v>
      </c>
      <c r="C23" s="3" t="s">
        <v>90</v>
      </c>
      <c r="D23" s="3"/>
      <c r="E23" s="3" t="s">
        <v>90</v>
      </c>
      <c r="F23" s="3"/>
      <c r="G23" s="3" t="s">
        <v>132</v>
      </c>
      <c r="H23" s="3"/>
      <c r="I23" s="3" t="s">
        <v>133</v>
      </c>
      <c r="J23" s="3"/>
      <c r="K23" s="4">
        <v>0</v>
      </c>
      <c r="L23" s="3"/>
      <c r="M23" s="4">
        <v>0</v>
      </c>
      <c r="N23" s="3"/>
      <c r="O23" s="4">
        <v>36370</v>
      </c>
      <c r="P23" s="3"/>
      <c r="Q23" s="4">
        <v>29230363038</v>
      </c>
      <c r="R23" s="3"/>
      <c r="S23" s="4">
        <v>29444542309</v>
      </c>
      <c r="T23" s="3"/>
      <c r="U23" s="4">
        <v>0</v>
      </c>
      <c r="V23" s="3"/>
      <c r="W23" s="4">
        <v>0</v>
      </c>
      <c r="X23" s="3"/>
      <c r="Y23" s="4">
        <v>0</v>
      </c>
      <c r="Z23" s="3"/>
      <c r="AA23" s="4">
        <v>0</v>
      </c>
      <c r="AB23" s="4"/>
      <c r="AC23" s="4">
        <v>36370</v>
      </c>
      <c r="AD23" s="3"/>
      <c r="AE23" s="4">
        <v>826500</v>
      </c>
      <c r="AF23" s="3"/>
      <c r="AG23" s="4">
        <v>29230363038</v>
      </c>
      <c r="AH23" s="3"/>
      <c r="AI23" s="4">
        <v>30054356660</v>
      </c>
      <c r="AJ23" s="3"/>
      <c r="AK23" s="7">
        <v>1.477006750514981E-3</v>
      </c>
    </row>
    <row r="24" spans="1:37">
      <c r="A24" s="1" t="s">
        <v>134</v>
      </c>
      <c r="C24" s="3" t="s">
        <v>90</v>
      </c>
      <c r="D24" s="3"/>
      <c r="E24" s="3" t="s">
        <v>90</v>
      </c>
      <c r="F24" s="3"/>
      <c r="G24" s="3" t="s">
        <v>135</v>
      </c>
      <c r="H24" s="3"/>
      <c r="I24" s="3" t="s">
        <v>136</v>
      </c>
      <c r="J24" s="3"/>
      <c r="K24" s="4">
        <v>15</v>
      </c>
      <c r="L24" s="3"/>
      <c r="M24" s="4">
        <v>15</v>
      </c>
      <c r="N24" s="3"/>
      <c r="O24" s="4">
        <v>25000</v>
      </c>
      <c r="P24" s="3"/>
      <c r="Q24" s="4">
        <v>24679472343</v>
      </c>
      <c r="R24" s="3"/>
      <c r="S24" s="4">
        <v>24745514062</v>
      </c>
      <c r="T24" s="3"/>
      <c r="U24" s="4">
        <v>0</v>
      </c>
      <c r="V24" s="3"/>
      <c r="W24" s="4">
        <v>0</v>
      </c>
      <c r="X24" s="3"/>
      <c r="Y24" s="4">
        <v>0</v>
      </c>
      <c r="Z24" s="3"/>
      <c r="AA24" s="4">
        <v>0</v>
      </c>
      <c r="AB24" s="4"/>
      <c r="AC24" s="4">
        <v>25000</v>
      </c>
      <c r="AD24" s="3"/>
      <c r="AE24" s="4">
        <v>999500</v>
      </c>
      <c r="AF24" s="3"/>
      <c r="AG24" s="4">
        <v>24679472343</v>
      </c>
      <c r="AH24" s="3"/>
      <c r="AI24" s="4">
        <v>24982971015</v>
      </c>
      <c r="AJ24" s="3"/>
      <c r="AK24" s="7">
        <v>1.2277759678744396E-3</v>
      </c>
    </row>
    <row r="25" spans="1:37">
      <c r="A25" s="1" t="s">
        <v>137</v>
      </c>
      <c r="C25" s="3" t="s">
        <v>90</v>
      </c>
      <c r="D25" s="3"/>
      <c r="E25" s="3" t="s">
        <v>90</v>
      </c>
      <c r="F25" s="3"/>
      <c r="G25" s="3" t="s">
        <v>138</v>
      </c>
      <c r="H25" s="3"/>
      <c r="I25" s="3" t="s">
        <v>139</v>
      </c>
      <c r="J25" s="3"/>
      <c r="K25" s="4">
        <v>18</v>
      </c>
      <c r="L25" s="3"/>
      <c r="M25" s="4">
        <v>18</v>
      </c>
      <c r="N25" s="3"/>
      <c r="O25" s="4">
        <v>200000</v>
      </c>
      <c r="P25" s="3"/>
      <c r="Q25" s="4">
        <v>200008000000</v>
      </c>
      <c r="R25" s="3"/>
      <c r="S25" s="4">
        <v>199963750000</v>
      </c>
      <c r="T25" s="3"/>
      <c r="U25" s="4">
        <v>0</v>
      </c>
      <c r="V25" s="3"/>
      <c r="W25" s="4">
        <v>0</v>
      </c>
      <c r="X25" s="3"/>
      <c r="Y25" s="4">
        <v>0</v>
      </c>
      <c r="Z25" s="3"/>
      <c r="AA25" s="4">
        <v>0</v>
      </c>
      <c r="AB25" s="4"/>
      <c r="AC25" s="4">
        <v>200000</v>
      </c>
      <c r="AD25" s="3"/>
      <c r="AE25" s="4">
        <v>1000000</v>
      </c>
      <c r="AF25" s="3"/>
      <c r="AG25" s="4">
        <v>200008000000</v>
      </c>
      <c r="AH25" s="3"/>
      <c r="AI25" s="4">
        <v>199963750000</v>
      </c>
      <c r="AJ25" s="3"/>
      <c r="AK25" s="7">
        <v>9.8271213038931861E-3</v>
      </c>
    </row>
    <row r="26" spans="1:37">
      <c r="A26" s="1" t="s">
        <v>140</v>
      </c>
      <c r="C26" s="3" t="s">
        <v>90</v>
      </c>
      <c r="D26" s="3"/>
      <c r="E26" s="3" t="s">
        <v>90</v>
      </c>
      <c r="F26" s="3"/>
      <c r="G26" s="3" t="s">
        <v>141</v>
      </c>
      <c r="H26" s="3"/>
      <c r="I26" s="3" t="s">
        <v>142</v>
      </c>
      <c r="J26" s="3"/>
      <c r="K26" s="4">
        <v>16</v>
      </c>
      <c r="L26" s="3"/>
      <c r="M26" s="4">
        <v>16</v>
      </c>
      <c r="N26" s="3"/>
      <c r="O26" s="4">
        <v>200000</v>
      </c>
      <c r="P26" s="3"/>
      <c r="Q26" s="4">
        <v>187082000000</v>
      </c>
      <c r="R26" s="3"/>
      <c r="S26" s="4">
        <v>195964475000</v>
      </c>
      <c r="T26" s="3"/>
      <c r="U26" s="4">
        <v>0</v>
      </c>
      <c r="V26" s="3"/>
      <c r="W26" s="4">
        <v>0</v>
      </c>
      <c r="X26" s="3"/>
      <c r="Y26" s="4">
        <v>0</v>
      </c>
      <c r="Z26" s="3"/>
      <c r="AA26" s="4">
        <v>0</v>
      </c>
      <c r="AB26" s="4"/>
      <c r="AC26" s="4">
        <v>200000</v>
      </c>
      <c r="AD26" s="3"/>
      <c r="AE26" s="4">
        <v>967330</v>
      </c>
      <c r="AF26" s="3"/>
      <c r="AG26" s="4">
        <v>187082000000</v>
      </c>
      <c r="AH26" s="3"/>
      <c r="AI26" s="4">
        <v>193430934287</v>
      </c>
      <c r="AJ26" s="3"/>
      <c r="AK26" s="7">
        <v>9.5060692508704223E-3</v>
      </c>
    </row>
    <row r="27" spans="1:37">
      <c r="A27" s="1" t="s">
        <v>143</v>
      </c>
      <c r="C27" s="3" t="s">
        <v>90</v>
      </c>
      <c r="D27" s="3"/>
      <c r="E27" s="3" t="s">
        <v>90</v>
      </c>
      <c r="F27" s="3"/>
      <c r="G27" s="3" t="s">
        <v>144</v>
      </c>
      <c r="H27" s="3"/>
      <c r="I27" s="3" t="s">
        <v>145</v>
      </c>
      <c r="J27" s="3"/>
      <c r="K27" s="4">
        <v>18</v>
      </c>
      <c r="L27" s="3"/>
      <c r="M27" s="4">
        <v>18</v>
      </c>
      <c r="N27" s="3"/>
      <c r="O27" s="4">
        <v>0</v>
      </c>
      <c r="P27" s="3"/>
      <c r="Q27" s="4">
        <v>0</v>
      </c>
      <c r="R27" s="3"/>
      <c r="S27" s="4">
        <v>0</v>
      </c>
      <c r="T27" s="3"/>
      <c r="U27" s="4">
        <v>200000</v>
      </c>
      <c r="V27" s="3"/>
      <c r="W27" s="4">
        <v>195760000000</v>
      </c>
      <c r="X27" s="3"/>
      <c r="Y27" s="4">
        <v>0</v>
      </c>
      <c r="Z27" s="3"/>
      <c r="AA27" s="4">
        <v>0</v>
      </c>
      <c r="AB27" s="4"/>
      <c r="AC27" s="4">
        <v>200000</v>
      </c>
      <c r="AD27" s="3"/>
      <c r="AE27" s="4">
        <v>979240</v>
      </c>
      <c r="AF27" s="3"/>
      <c r="AG27" s="4">
        <v>195760000000</v>
      </c>
      <c r="AH27" s="3"/>
      <c r="AI27" s="4">
        <v>195812502550</v>
      </c>
      <c r="AJ27" s="3"/>
      <c r="AK27" s="7">
        <v>9.6231102656243635E-3</v>
      </c>
    </row>
    <row r="28" spans="1:37" ht="24.75" thickBot="1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5">
        <f>SUM(Q9:Q27)</f>
        <v>2030140476253</v>
      </c>
      <c r="R28" s="3"/>
      <c r="S28" s="5">
        <f>SUM(S9:S27)</f>
        <v>2135789867242</v>
      </c>
      <c r="T28" s="3"/>
      <c r="U28" s="3"/>
      <c r="V28" s="3"/>
      <c r="W28" s="5">
        <f>SUM(W9:W27)</f>
        <v>195760000000</v>
      </c>
      <c r="X28" s="3"/>
      <c r="Y28" s="3"/>
      <c r="Z28" s="3"/>
      <c r="AA28" s="5">
        <f>SUM(AA9:AA27)</f>
        <v>0</v>
      </c>
      <c r="AB28" s="3"/>
      <c r="AC28" s="3"/>
      <c r="AD28" s="3"/>
      <c r="AE28" s="3"/>
      <c r="AF28" s="3"/>
      <c r="AG28" s="5">
        <f>SUM(AG9:AG27)</f>
        <v>2225900476253</v>
      </c>
      <c r="AH28" s="3"/>
      <c r="AI28" s="5">
        <f>SUM(AI9:AI27)</f>
        <v>2361194025091</v>
      </c>
      <c r="AJ28" s="3"/>
      <c r="AK28" s="9">
        <f>SUM(AK9:AK27)</f>
        <v>0.11603973273454347</v>
      </c>
    </row>
    <row r="29" spans="1:37" ht="24.75" thickTop="1"/>
  </sheetData>
  <mergeCells count="28"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1"/>
  <sheetViews>
    <sheetView rightToLeft="1" workbookViewId="0">
      <selection activeCell="G17" sqref="G17"/>
    </sheetView>
  </sheetViews>
  <sheetFormatPr defaultRowHeight="24"/>
  <cols>
    <col min="1" max="1" width="26.28515625" style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1" ht="24.7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1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21" ht="24.75">
      <c r="A6" s="15" t="s">
        <v>147</v>
      </c>
      <c r="C6" s="13" t="s">
        <v>148</v>
      </c>
      <c r="D6" s="13" t="s">
        <v>148</v>
      </c>
      <c r="E6" s="13" t="s">
        <v>148</v>
      </c>
      <c r="F6" s="13" t="s">
        <v>148</v>
      </c>
      <c r="G6" s="13" t="s">
        <v>148</v>
      </c>
      <c r="H6" s="13" t="s">
        <v>148</v>
      </c>
      <c r="I6" s="13" t="s">
        <v>148</v>
      </c>
      <c r="K6" s="13" t="s">
        <v>248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21" ht="24.75">
      <c r="A7" s="13" t="s">
        <v>147</v>
      </c>
      <c r="C7" s="13" t="s">
        <v>149</v>
      </c>
      <c r="E7" s="13" t="s">
        <v>150</v>
      </c>
      <c r="G7" s="13" t="s">
        <v>151</v>
      </c>
      <c r="I7" s="13" t="s">
        <v>87</v>
      </c>
      <c r="K7" s="13" t="s">
        <v>152</v>
      </c>
      <c r="M7" s="13" t="s">
        <v>153</v>
      </c>
      <c r="O7" s="13" t="s">
        <v>154</v>
      </c>
      <c r="Q7" s="13" t="s">
        <v>152</v>
      </c>
      <c r="S7" s="13" t="s">
        <v>146</v>
      </c>
    </row>
    <row r="8" spans="1:21">
      <c r="A8" s="1" t="s">
        <v>155</v>
      </c>
      <c r="C8" s="3" t="s">
        <v>156</v>
      </c>
      <c r="D8" s="3"/>
      <c r="E8" s="3" t="s">
        <v>157</v>
      </c>
      <c r="F8" s="3"/>
      <c r="G8" s="3" t="s">
        <v>158</v>
      </c>
      <c r="H8" s="3"/>
      <c r="I8" s="4">
        <v>8</v>
      </c>
      <c r="J8" s="3"/>
      <c r="K8" s="4">
        <v>336523517885</v>
      </c>
      <c r="L8" s="3"/>
      <c r="M8" s="4">
        <v>217846495849</v>
      </c>
      <c r="N8" s="3"/>
      <c r="O8" s="4">
        <v>337605980951</v>
      </c>
      <c r="P8" s="3"/>
      <c r="Q8" s="4">
        <v>216764032783</v>
      </c>
      <c r="R8" s="3"/>
      <c r="S8" s="7">
        <v>1.0652763035698322E-2</v>
      </c>
      <c r="T8" s="3"/>
      <c r="U8" s="3"/>
    </row>
    <row r="9" spans="1:21">
      <c r="A9" s="1" t="s">
        <v>159</v>
      </c>
      <c r="C9" s="3" t="s">
        <v>160</v>
      </c>
      <c r="D9" s="3"/>
      <c r="E9" s="3" t="s">
        <v>157</v>
      </c>
      <c r="F9" s="3"/>
      <c r="G9" s="3" t="s">
        <v>161</v>
      </c>
      <c r="H9" s="3"/>
      <c r="I9" s="4">
        <v>8</v>
      </c>
      <c r="J9" s="3"/>
      <c r="K9" s="4">
        <v>287272850193</v>
      </c>
      <c r="L9" s="3"/>
      <c r="M9" s="4">
        <v>485164308362</v>
      </c>
      <c r="N9" s="3"/>
      <c r="O9" s="4">
        <v>676808083320</v>
      </c>
      <c r="P9" s="3"/>
      <c r="Q9" s="4">
        <v>95629075235</v>
      </c>
      <c r="R9" s="3"/>
      <c r="S9" s="7">
        <v>4.6996444231190539E-3</v>
      </c>
      <c r="T9" s="3"/>
      <c r="U9" s="3"/>
    </row>
    <row r="10" spans="1:21" ht="24.75" thickBot="1">
      <c r="C10" s="3"/>
      <c r="D10" s="3"/>
      <c r="E10" s="3"/>
      <c r="F10" s="3"/>
      <c r="G10" s="3"/>
      <c r="H10" s="3"/>
      <c r="I10" s="3"/>
      <c r="J10" s="3"/>
      <c r="K10" s="5">
        <f>SUM(K8:K9)</f>
        <v>623796368078</v>
      </c>
      <c r="L10" s="3"/>
      <c r="M10" s="5">
        <f>SUM(M8:M9)</f>
        <v>703010804211</v>
      </c>
      <c r="N10" s="3"/>
      <c r="O10" s="5">
        <f>SUM(O8:O9)</f>
        <v>1014414064271</v>
      </c>
      <c r="P10" s="3"/>
      <c r="Q10" s="5">
        <f>SUM(Q8:Q9)</f>
        <v>312393108018</v>
      </c>
      <c r="R10" s="3"/>
      <c r="S10" s="9">
        <v>1.5352407458817375E-2</v>
      </c>
      <c r="T10" s="3"/>
      <c r="U10" s="3"/>
    </row>
    <row r="11" spans="1:21" ht="24.75" thickTop="1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</sheetData>
  <mergeCells count="17">
    <mergeCell ref="O7"/>
    <mergeCell ref="M6:O6"/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topLeftCell="A4" workbookViewId="0">
      <selection activeCell="G19" sqref="G19"/>
    </sheetView>
  </sheetViews>
  <sheetFormatPr defaultRowHeight="24"/>
  <cols>
    <col min="1" max="1" width="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4" t="s">
        <v>0</v>
      </c>
      <c r="B2" s="14"/>
      <c r="C2" s="14"/>
      <c r="D2" s="14"/>
      <c r="E2" s="14"/>
      <c r="F2" s="14"/>
      <c r="G2" s="14"/>
    </row>
    <row r="3" spans="1:7" ht="24.75">
      <c r="A3" s="14" t="s">
        <v>162</v>
      </c>
      <c r="B3" s="14"/>
      <c r="C3" s="14"/>
      <c r="D3" s="14"/>
      <c r="E3" s="14"/>
      <c r="F3" s="14"/>
      <c r="G3" s="14"/>
    </row>
    <row r="4" spans="1:7" ht="24.75">
      <c r="A4" s="14" t="s">
        <v>2</v>
      </c>
      <c r="B4" s="14"/>
      <c r="C4" s="14"/>
      <c r="D4" s="14"/>
      <c r="E4" s="14"/>
      <c r="F4" s="14"/>
      <c r="G4" s="14"/>
    </row>
    <row r="6" spans="1:7" ht="24.75">
      <c r="A6" s="13" t="s">
        <v>166</v>
      </c>
      <c r="C6" s="13" t="s">
        <v>152</v>
      </c>
      <c r="E6" s="13" t="s">
        <v>234</v>
      </c>
      <c r="G6" s="13" t="s">
        <v>13</v>
      </c>
    </row>
    <row r="7" spans="1:7">
      <c r="A7" s="1" t="s">
        <v>245</v>
      </c>
      <c r="C7" s="6">
        <f>'سرمایه‌گذاری در سهام'!I87</f>
        <v>-589737204451</v>
      </c>
      <c r="D7" s="6"/>
      <c r="E7" s="7">
        <f>C7/$C$10</f>
        <v>1.0723378456319814</v>
      </c>
      <c r="F7" s="6"/>
      <c r="G7" s="7">
        <v>-2.8982348278419629E-2</v>
      </c>
    </row>
    <row r="8" spans="1:7">
      <c r="A8" s="1" t="s">
        <v>246</v>
      </c>
      <c r="C8" s="6">
        <f>'سرمایه‌گذاری در اوراق بهادار'!I37</f>
        <v>38327344994</v>
      </c>
      <c r="D8" s="6"/>
      <c r="E8" s="7">
        <f t="shared" ref="E8:E9" si="0">C8/$C$10</f>
        <v>-6.9691825866608631E-2</v>
      </c>
      <c r="F8" s="6"/>
      <c r="G8" s="7">
        <v>1.8835787412078502E-3</v>
      </c>
    </row>
    <row r="9" spans="1:7">
      <c r="A9" s="1" t="s">
        <v>247</v>
      </c>
      <c r="C9" s="6">
        <f>'درآمد سپرده بانکی'!E10</f>
        <v>1455190923</v>
      </c>
      <c r="D9" s="6"/>
      <c r="E9" s="7">
        <f t="shared" si="0"/>
        <v>-2.6460197653727807E-3</v>
      </c>
      <c r="F9" s="6"/>
      <c r="G9" s="7">
        <v>7.1514650633653786E-5</v>
      </c>
    </row>
    <row r="10" spans="1:7" ht="24.75" thickBot="1">
      <c r="C10" s="10">
        <f>SUM(C7:C9)</f>
        <v>-549954668534</v>
      </c>
      <c r="D10" s="6"/>
      <c r="E10" s="9">
        <f>SUM(E7:E9)</f>
        <v>1</v>
      </c>
      <c r="F10" s="6"/>
      <c r="G10" s="9">
        <f>SUM(G7:G9)</f>
        <v>-2.7027254886578127E-2</v>
      </c>
    </row>
    <row r="11" spans="1:7" ht="24.75" thickTop="1">
      <c r="C11" s="6"/>
      <c r="D11" s="6"/>
      <c r="E11" s="6"/>
      <c r="F11" s="6"/>
      <c r="G11" s="6"/>
    </row>
    <row r="12" spans="1:7">
      <c r="C12" s="6"/>
      <c r="D12" s="6"/>
      <c r="E12" s="6"/>
      <c r="F12" s="6"/>
      <c r="G12" s="6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20"/>
  <sheetViews>
    <sheetView rightToLeft="1" topLeftCell="A4" workbookViewId="0">
      <selection activeCell="I25" sqref="I25"/>
    </sheetView>
  </sheetViews>
  <sheetFormatPr defaultRowHeight="24"/>
  <cols>
    <col min="1" max="1" width="40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21" ht="24.75">
      <c r="A3" s="14" t="s">
        <v>162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1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21" ht="24.75">
      <c r="A6" s="13" t="s">
        <v>163</v>
      </c>
      <c r="B6" s="13" t="s">
        <v>163</v>
      </c>
      <c r="C6" s="13" t="s">
        <v>163</v>
      </c>
      <c r="D6" s="13" t="s">
        <v>163</v>
      </c>
      <c r="E6" s="13" t="s">
        <v>163</v>
      </c>
      <c r="F6" s="13" t="s">
        <v>163</v>
      </c>
      <c r="G6" s="13" t="s">
        <v>163</v>
      </c>
      <c r="I6" s="13" t="s">
        <v>164</v>
      </c>
      <c r="J6" s="13" t="s">
        <v>164</v>
      </c>
      <c r="K6" s="13" t="s">
        <v>164</v>
      </c>
      <c r="L6" s="13" t="s">
        <v>164</v>
      </c>
      <c r="M6" s="13" t="s">
        <v>164</v>
      </c>
      <c r="O6" s="13" t="s">
        <v>165</v>
      </c>
      <c r="P6" s="13" t="s">
        <v>165</v>
      </c>
      <c r="Q6" s="13" t="s">
        <v>165</v>
      </c>
      <c r="R6" s="13" t="s">
        <v>165</v>
      </c>
      <c r="S6" s="13" t="s">
        <v>165</v>
      </c>
    </row>
    <row r="7" spans="1:21" ht="24.75">
      <c r="A7" s="13" t="s">
        <v>166</v>
      </c>
      <c r="C7" s="13" t="s">
        <v>167</v>
      </c>
      <c r="E7" s="13" t="s">
        <v>86</v>
      </c>
      <c r="G7" s="13" t="s">
        <v>87</v>
      </c>
      <c r="I7" s="13" t="s">
        <v>168</v>
      </c>
      <c r="K7" s="13" t="s">
        <v>169</v>
      </c>
      <c r="M7" s="13" t="s">
        <v>170</v>
      </c>
      <c r="O7" s="13" t="s">
        <v>168</v>
      </c>
      <c r="Q7" s="13" t="s">
        <v>169</v>
      </c>
      <c r="S7" s="13" t="s">
        <v>170</v>
      </c>
    </row>
    <row r="8" spans="1:21">
      <c r="A8" s="1" t="s">
        <v>143</v>
      </c>
      <c r="C8" s="3" t="s">
        <v>249</v>
      </c>
      <c r="D8" s="3"/>
      <c r="E8" s="3" t="s">
        <v>145</v>
      </c>
      <c r="F8" s="3"/>
      <c r="G8" s="4">
        <v>18</v>
      </c>
      <c r="H8" s="3"/>
      <c r="I8" s="4">
        <v>2549766889</v>
      </c>
      <c r="J8" s="3"/>
      <c r="K8" s="4">
        <v>0</v>
      </c>
      <c r="L8" s="3"/>
      <c r="M8" s="4">
        <v>2549766889</v>
      </c>
      <c r="N8" s="3"/>
      <c r="O8" s="4">
        <v>2549766889</v>
      </c>
      <c r="P8" s="3"/>
      <c r="Q8" s="4">
        <v>0</v>
      </c>
      <c r="R8" s="3"/>
      <c r="S8" s="4">
        <v>2549766889</v>
      </c>
    </row>
    <row r="9" spans="1:21">
      <c r="A9" s="1" t="s">
        <v>140</v>
      </c>
      <c r="C9" s="3" t="s">
        <v>249</v>
      </c>
      <c r="D9" s="3"/>
      <c r="E9" s="3" t="s">
        <v>142</v>
      </c>
      <c r="F9" s="3"/>
      <c r="G9" s="4">
        <v>16</v>
      </c>
      <c r="H9" s="3"/>
      <c r="I9" s="4">
        <v>2582930573</v>
      </c>
      <c r="J9" s="3"/>
      <c r="K9" s="4">
        <v>0</v>
      </c>
      <c r="L9" s="3"/>
      <c r="M9" s="4">
        <v>2582930573</v>
      </c>
      <c r="N9" s="3"/>
      <c r="O9" s="4">
        <v>23978455870</v>
      </c>
      <c r="P9" s="3"/>
      <c r="Q9" s="4">
        <v>0</v>
      </c>
      <c r="R9" s="3"/>
      <c r="S9" s="4">
        <v>23978455870</v>
      </c>
    </row>
    <row r="10" spans="1:21">
      <c r="A10" s="1" t="s">
        <v>137</v>
      </c>
      <c r="C10" s="3" t="s">
        <v>249</v>
      </c>
      <c r="D10" s="3"/>
      <c r="E10" s="3" t="s">
        <v>139</v>
      </c>
      <c r="F10" s="3"/>
      <c r="G10" s="4">
        <v>18</v>
      </c>
      <c r="H10" s="3"/>
      <c r="I10" s="4">
        <v>3212860541</v>
      </c>
      <c r="J10" s="3"/>
      <c r="K10" s="4">
        <v>0</v>
      </c>
      <c r="L10" s="3"/>
      <c r="M10" s="4">
        <v>3212860541</v>
      </c>
      <c r="N10" s="3"/>
      <c r="O10" s="4">
        <v>26881874240</v>
      </c>
      <c r="P10" s="3"/>
      <c r="Q10" s="4">
        <v>0</v>
      </c>
      <c r="R10" s="3"/>
      <c r="S10" s="4">
        <v>26881874240</v>
      </c>
    </row>
    <row r="11" spans="1:21">
      <c r="A11" s="1" t="s">
        <v>171</v>
      </c>
      <c r="C11" s="3" t="s">
        <v>249</v>
      </c>
      <c r="D11" s="3"/>
      <c r="E11" s="3" t="s">
        <v>172</v>
      </c>
      <c r="F11" s="3"/>
      <c r="G11" s="4">
        <v>15</v>
      </c>
      <c r="H11" s="3"/>
      <c r="I11" s="4">
        <v>0</v>
      </c>
      <c r="J11" s="3"/>
      <c r="K11" s="4">
        <v>0</v>
      </c>
      <c r="L11" s="3"/>
      <c r="M11" s="4">
        <v>0</v>
      </c>
      <c r="N11" s="3"/>
      <c r="O11" s="4">
        <v>5964657534</v>
      </c>
      <c r="P11" s="3"/>
      <c r="Q11" s="4">
        <v>0</v>
      </c>
      <c r="R11" s="3"/>
      <c r="S11" s="4">
        <v>5964657534</v>
      </c>
    </row>
    <row r="12" spans="1:21">
      <c r="A12" s="1" t="s">
        <v>134</v>
      </c>
      <c r="C12" s="3" t="s">
        <v>249</v>
      </c>
      <c r="D12" s="3"/>
      <c r="E12" s="3" t="s">
        <v>136</v>
      </c>
      <c r="F12" s="3"/>
      <c r="G12" s="4">
        <v>15</v>
      </c>
      <c r="H12" s="3"/>
      <c r="I12" s="4">
        <v>337629133</v>
      </c>
      <c r="J12" s="3"/>
      <c r="K12" s="4">
        <v>0</v>
      </c>
      <c r="L12" s="3"/>
      <c r="M12" s="4">
        <v>337629133</v>
      </c>
      <c r="N12" s="3"/>
      <c r="O12" s="4">
        <v>1100370846</v>
      </c>
      <c r="P12" s="3"/>
      <c r="Q12" s="4">
        <v>0</v>
      </c>
      <c r="R12" s="3"/>
      <c r="S12" s="4">
        <v>1100370846</v>
      </c>
    </row>
    <row r="13" spans="1:21">
      <c r="A13" s="1" t="s">
        <v>155</v>
      </c>
      <c r="C13" s="4">
        <v>1</v>
      </c>
      <c r="D13" s="3"/>
      <c r="E13" s="3" t="s">
        <v>249</v>
      </c>
      <c r="F13" s="3"/>
      <c r="G13" s="4">
        <v>8</v>
      </c>
      <c r="H13" s="3"/>
      <c r="I13" s="4">
        <v>271510297</v>
      </c>
      <c r="J13" s="3"/>
      <c r="K13" s="4">
        <v>0</v>
      </c>
      <c r="L13" s="3"/>
      <c r="M13" s="4">
        <v>271510297</v>
      </c>
      <c r="N13" s="3"/>
      <c r="O13" s="4">
        <v>15925512218</v>
      </c>
      <c r="P13" s="3"/>
      <c r="Q13" s="4">
        <v>0</v>
      </c>
      <c r="R13" s="3"/>
      <c r="S13" s="4">
        <v>15925512218</v>
      </c>
    </row>
    <row r="14" spans="1:21">
      <c r="A14" s="1" t="s">
        <v>159</v>
      </c>
      <c r="C14" s="4">
        <v>17</v>
      </c>
      <c r="D14" s="3"/>
      <c r="E14" s="3" t="s">
        <v>249</v>
      </c>
      <c r="F14" s="3"/>
      <c r="G14" s="4">
        <v>8</v>
      </c>
      <c r="H14" s="3"/>
      <c r="I14" s="4">
        <v>1183680626</v>
      </c>
      <c r="J14" s="3"/>
      <c r="K14" s="4">
        <v>0</v>
      </c>
      <c r="L14" s="3"/>
      <c r="M14" s="4">
        <v>1183680626</v>
      </c>
      <c r="N14" s="3"/>
      <c r="O14" s="4">
        <v>7991234186</v>
      </c>
      <c r="P14" s="3"/>
      <c r="Q14" s="4">
        <v>0</v>
      </c>
      <c r="R14" s="3"/>
      <c r="S14" s="4">
        <v>7991234186</v>
      </c>
    </row>
    <row r="15" spans="1:21" ht="24.75" thickBot="1">
      <c r="C15" s="3"/>
      <c r="D15" s="3"/>
      <c r="E15" s="3"/>
      <c r="F15" s="3"/>
      <c r="G15" s="3"/>
      <c r="H15" s="3"/>
      <c r="I15" s="5">
        <f>SUM(I8:I14)</f>
        <v>10138378059</v>
      </c>
      <c r="J15" s="3"/>
      <c r="K15" s="5">
        <f>SUM(K8:K14)</f>
        <v>0</v>
      </c>
      <c r="L15" s="3"/>
      <c r="M15" s="5">
        <f>SUM(M8:M14)</f>
        <v>10138378059</v>
      </c>
      <c r="N15" s="3"/>
      <c r="O15" s="5">
        <f>SUM(O8:O14)</f>
        <v>84391871783</v>
      </c>
      <c r="P15" s="3"/>
      <c r="Q15" s="5">
        <f>SUM(Q8:Q14)</f>
        <v>0</v>
      </c>
      <c r="R15" s="3"/>
      <c r="S15" s="5">
        <f>SUM(S8:S14)</f>
        <v>84391871783</v>
      </c>
    </row>
    <row r="16" spans="1:21" ht="24.75" thickTop="1">
      <c r="C16" s="3"/>
      <c r="D16" s="3"/>
      <c r="E16" s="3"/>
      <c r="F16" s="3"/>
      <c r="G16" s="3"/>
      <c r="H16" s="3"/>
      <c r="I16" s="3"/>
      <c r="J16" s="3"/>
      <c r="K16" s="3"/>
      <c r="L16" s="3"/>
      <c r="M16" s="4"/>
      <c r="N16" s="4"/>
      <c r="O16" s="4"/>
      <c r="P16" s="4"/>
      <c r="Q16" s="4"/>
      <c r="R16" s="4"/>
      <c r="S16" s="4"/>
      <c r="T16" s="4">
        <f t="shared" ref="T16" si="0">SUM(T8:T12)</f>
        <v>0</v>
      </c>
      <c r="U16" s="4"/>
    </row>
    <row r="17" spans="13:20">
      <c r="M17" s="2"/>
      <c r="S17" s="2"/>
    </row>
    <row r="19" spans="13:20">
      <c r="M19" s="2"/>
      <c r="N19" s="2"/>
      <c r="O19" s="2"/>
      <c r="P19" s="2"/>
      <c r="Q19" s="2"/>
      <c r="R19" s="2"/>
      <c r="S19" s="2"/>
      <c r="T19" s="2">
        <f t="shared" ref="T19" si="1">SUM(T13:T14)</f>
        <v>0</v>
      </c>
    </row>
    <row r="20" spans="13:20">
      <c r="M20" s="2"/>
      <c r="S20" s="2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7"/>
  <sheetViews>
    <sheetView rightToLeft="1" topLeftCell="A19" workbookViewId="0">
      <selection activeCell="M37" sqref="M37"/>
    </sheetView>
  </sheetViews>
  <sheetFormatPr defaultRowHeight="2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4.75">
      <c r="A3" s="14" t="s">
        <v>162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6" spans="1:19" ht="24.75">
      <c r="A6" s="15" t="s">
        <v>3</v>
      </c>
      <c r="C6" s="13" t="s">
        <v>173</v>
      </c>
      <c r="D6" s="13" t="s">
        <v>173</v>
      </c>
      <c r="E6" s="13" t="s">
        <v>173</v>
      </c>
      <c r="F6" s="13" t="s">
        <v>173</v>
      </c>
      <c r="G6" s="13" t="s">
        <v>173</v>
      </c>
      <c r="I6" s="13" t="s">
        <v>164</v>
      </c>
      <c r="J6" s="13" t="s">
        <v>164</v>
      </c>
      <c r="K6" s="13" t="s">
        <v>164</v>
      </c>
      <c r="L6" s="13" t="s">
        <v>164</v>
      </c>
      <c r="M6" s="13" t="s">
        <v>164</v>
      </c>
      <c r="O6" s="13" t="s">
        <v>165</v>
      </c>
      <c r="P6" s="13" t="s">
        <v>165</v>
      </c>
      <c r="Q6" s="13" t="s">
        <v>165</v>
      </c>
      <c r="R6" s="13" t="s">
        <v>165</v>
      </c>
      <c r="S6" s="13" t="s">
        <v>165</v>
      </c>
    </row>
    <row r="7" spans="1:19" ht="24.75">
      <c r="A7" s="13" t="s">
        <v>3</v>
      </c>
      <c r="C7" s="13" t="s">
        <v>174</v>
      </c>
      <c r="E7" s="13" t="s">
        <v>175</v>
      </c>
      <c r="G7" s="13" t="s">
        <v>176</v>
      </c>
      <c r="I7" s="13" t="s">
        <v>177</v>
      </c>
      <c r="K7" s="13" t="s">
        <v>169</v>
      </c>
      <c r="M7" s="13" t="s">
        <v>178</v>
      </c>
      <c r="O7" s="13" t="s">
        <v>177</v>
      </c>
      <c r="Q7" s="13" t="s">
        <v>169</v>
      </c>
      <c r="S7" s="13" t="s">
        <v>178</v>
      </c>
    </row>
    <row r="8" spans="1:19">
      <c r="A8" s="1" t="s">
        <v>41</v>
      </c>
      <c r="C8" s="3" t="s">
        <v>179</v>
      </c>
      <c r="D8" s="3"/>
      <c r="E8" s="4">
        <v>124663271</v>
      </c>
      <c r="F8" s="3"/>
      <c r="G8" s="4">
        <v>1100</v>
      </c>
      <c r="H8" s="3"/>
      <c r="I8" s="4">
        <v>0</v>
      </c>
      <c r="J8" s="3"/>
      <c r="K8" s="4">
        <v>0</v>
      </c>
      <c r="L8" s="3"/>
      <c r="M8" s="4">
        <f>I8-K8</f>
        <v>0</v>
      </c>
      <c r="N8" s="3"/>
      <c r="O8" s="4">
        <v>137129599282</v>
      </c>
      <c r="P8" s="3"/>
      <c r="Q8" s="4">
        <v>9851013722</v>
      </c>
      <c r="R8" s="3"/>
      <c r="S8" s="4">
        <f>O8-Q8</f>
        <v>127278585560</v>
      </c>
    </row>
    <row r="9" spans="1:19">
      <c r="A9" s="1" t="s">
        <v>61</v>
      </c>
      <c r="C9" s="3" t="s">
        <v>180</v>
      </c>
      <c r="D9" s="3"/>
      <c r="E9" s="4">
        <v>10000000</v>
      </c>
      <c r="F9" s="3"/>
      <c r="G9" s="4">
        <v>150</v>
      </c>
      <c r="H9" s="3"/>
      <c r="I9" s="4">
        <v>0</v>
      </c>
      <c r="J9" s="3"/>
      <c r="K9" s="4">
        <v>0</v>
      </c>
      <c r="L9" s="3"/>
      <c r="M9" s="4">
        <f t="shared" ref="M9:M34" si="0">I9-K9</f>
        <v>0</v>
      </c>
      <c r="N9" s="3"/>
      <c r="O9" s="4">
        <v>1500000000</v>
      </c>
      <c r="P9" s="3"/>
      <c r="Q9" s="4">
        <v>0</v>
      </c>
      <c r="R9" s="3"/>
      <c r="S9" s="4">
        <f t="shared" ref="S9:S34" si="1">O9-Q9</f>
        <v>1500000000</v>
      </c>
    </row>
    <row r="10" spans="1:19">
      <c r="A10" s="1" t="s">
        <v>44</v>
      </c>
      <c r="C10" s="3" t="s">
        <v>181</v>
      </c>
      <c r="D10" s="3"/>
      <c r="E10" s="4">
        <v>44507942</v>
      </c>
      <c r="F10" s="3"/>
      <c r="G10" s="4">
        <v>1930</v>
      </c>
      <c r="H10" s="3"/>
      <c r="I10" s="4">
        <v>0</v>
      </c>
      <c r="J10" s="3"/>
      <c r="K10" s="4">
        <v>0</v>
      </c>
      <c r="L10" s="3"/>
      <c r="M10" s="4">
        <f t="shared" si="0"/>
        <v>0</v>
      </c>
      <c r="N10" s="3"/>
      <c r="O10" s="4">
        <v>85900328060</v>
      </c>
      <c r="P10" s="3"/>
      <c r="Q10" s="4">
        <v>0</v>
      </c>
      <c r="R10" s="3"/>
      <c r="S10" s="4">
        <f t="shared" si="1"/>
        <v>85900328060</v>
      </c>
    </row>
    <row r="11" spans="1:19">
      <c r="A11" s="1" t="s">
        <v>54</v>
      </c>
      <c r="C11" s="3" t="s">
        <v>182</v>
      </c>
      <c r="D11" s="3"/>
      <c r="E11" s="4">
        <v>11165712</v>
      </c>
      <c r="F11" s="3"/>
      <c r="G11" s="4">
        <v>2800</v>
      </c>
      <c r="H11" s="3"/>
      <c r="I11" s="4">
        <v>28028016800</v>
      </c>
      <c r="J11" s="3"/>
      <c r="K11" s="4">
        <v>0</v>
      </c>
      <c r="L11" s="3"/>
      <c r="M11" s="4">
        <f t="shared" si="0"/>
        <v>28028016800</v>
      </c>
      <c r="N11" s="3"/>
      <c r="O11" s="4">
        <v>28028016800</v>
      </c>
      <c r="P11" s="3"/>
      <c r="Q11" s="4">
        <v>0</v>
      </c>
      <c r="R11" s="3"/>
      <c r="S11" s="4">
        <f t="shared" si="1"/>
        <v>28028016800</v>
      </c>
    </row>
    <row r="12" spans="1:19">
      <c r="A12" s="1" t="s">
        <v>62</v>
      </c>
      <c r="C12" s="3" t="s">
        <v>183</v>
      </c>
      <c r="D12" s="3"/>
      <c r="E12" s="4">
        <v>46851062</v>
      </c>
      <c r="F12" s="3"/>
      <c r="G12" s="4">
        <v>1030</v>
      </c>
      <c r="H12" s="3"/>
      <c r="I12" s="4">
        <v>0</v>
      </c>
      <c r="J12" s="3"/>
      <c r="K12" s="4">
        <v>0</v>
      </c>
      <c r="L12" s="3"/>
      <c r="M12" s="4">
        <f t="shared" si="0"/>
        <v>0</v>
      </c>
      <c r="N12" s="3"/>
      <c r="O12" s="4">
        <v>48256593860</v>
      </c>
      <c r="P12" s="3"/>
      <c r="Q12" s="4">
        <v>6118659030</v>
      </c>
      <c r="R12" s="3"/>
      <c r="S12" s="4">
        <f t="shared" si="1"/>
        <v>42137934830</v>
      </c>
    </row>
    <row r="13" spans="1:19">
      <c r="A13" s="1" t="s">
        <v>64</v>
      </c>
      <c r="C13" s="3" t="s">
        <v>184</v>
      </c>
      <c r="D13" s="3"/>
      <c r="E13" s="4">
        <v>30485496</v>
      </c>
      <c r="F13" s="3"/>
      <c r="G13" s="4">
        <v>250</v>
      </c>
      <c r="H13" s="3"/>
      <c r="I13" s="4">
        <v>0</v>
      </c>
      <c r="J13" s="3"/>
      <c r="K13" s="4">
        <v>0</v>
      </c>
      <c r="L13" s="3"/>
      <c r="M13" s="4">
        <f t="shared" si="0"/>
        <v>0</v>
      </c>
      <c r="N13" s="3"/>
      <c r="O13" s="4">
        <v>7621374000</v>
      </c>
      <c r="P13" s="3"/>
      <c r="Q13" s="4">
        <v>609902015</v>
      </c>
      <c r="R13" s="3"/>
      <c r="S13" s="4">
        <f t="shared" si="1"/>
        <v>7011471985</v>
      </c>
    </row>
    <row r="14" spans="1:19">
      <c r="A14" s="1" t="s">
        <v>57</v>
      </c>
      <c r="C14" s="3" t="s">
        <v>144</v>
      </c>
      <c r="D14" s="3"/>
      <c r="E14" s="4">
        <v>1232675</v>
      </c>
      <c r="F14" s="3"/>
      <c r="G14" s="4">
        <v>2050</v>
      </c>
      <c r="H14" s="3"/>
      <c r="I14" s="4">
        <v>2526983750</v>
      </c>
      <c r="J14" s="3"/>
      <c r="K14" s="4">
        <v>281459541</v>
      </c>
      <c r="L14" s="3"/>
      <c r="M14" s="4">
        <f t="shared" si="0"/>
        <v>2245524209</v>
      </c>
      <c r="N14" s="3"/>
      <c r="O14" s="4">
        <v>2526983750</v>
      </c>
      <c r="P14" s="3"/>
      <c r="Q14" s="4">
        <v>281459541</v>
      </c>
      <c r="R14" s="3"/>
      <c r="S14" s="4">
        <f t="shared" si="1"/>
        <v>2245524209</v>
      </c>
    </row>
    <row r="15" spans="1:19">
      <c r="A15" s="1" t="s">
        <v>48</v>
      </c>
      <c r="C15" s="3" t="s">
        <v>185</v>
      </c>
      <c r="D15" s="3"/>
      <c r="E15" s="4">
        <v>13771083</v>
      </c>
      <c r="F15" s="3"/>
      <c r="G15" s="4">
        <v>880</v>
      </c>
      <c r="H15" s="3"/>
      <c r="I15" s="4">
        <v>0</v>
      </c>
      <c r="J15" s="3"/>
      <c r="K15" s="4">
        <v>0</v>
      </c>
      <c r="L15" s="3"/>
      <c r="M15" s="4">
        <f t="shared" si="0"/>
        <v>0</v>
      </c>
      <c r="N15" s="3"/>
      <c r="O15" s="4">
        <v>12118553040</v>
      </c>
      <c r="P15" s="3"/>
      <c r="Q15" s="4">
        <v>718367835</v>
      </c>
      <c r="R15" s="3"/>
      <c r="S15" s="4">
        <f t="shared" si="1"/>
        <v>11400185205</v>
      </c>
    </row>
    <row r="16" spans="1:19">
      <c r="A16" s="1" t="s">
        <v>49</v>
      </c>
      <c r="C16" s="3" t="s">
        <v>186</v>
      </c>
      <c r="D16" s="3"/>
      <c r="E16" s="4">
        <v>554212</v>
      </c>
      <c r="F16" s="3"/>
      <c r="G16" s="4">
        <v>6130</v>
      </c>
      <c r="H16" s="3"/>
      <c r="I16" s="4">
        <v>0</v>
      </c>
      <c r="J16" s="3"/>
      <c r="K16" s="4">
        <v>0</v>
      </c>
      <c r="L16" s="3"/>
      <c r="M16" s="4">
        <f t="shared" si="0"/>
        <v>0</v>
      </c>
      <c r="N16" s="3"/>
      <c r="O16" s="4">
        <v>3397319560</v>
      </c>
      <c r="P16" s="3"/>
      <c r="Q16" s="4">
        <v>138392781</v>
      </c>
      <c r="R16" s="3"/>
      <c r="S16" s="4">
        <f t="shared" si="1"/>
        <v>3258926779</v>
      </c>
    </row>
    <row r="17" spans="1:19">
      <c r="A17" s="1" t="s">
        <v>47</v>
      </c>
      <c r="C17" s="3" t="s">
        <v>187</v>
      </c>
      <c r="D17" s="3"/>
      <c r="E17" s="4">
        <v>713937</v>
      </c>
      <c r="F17" s="3"/>
      <c r="G17" s="4">
        <v>5165</v>
      </c>
      <c r="H17" s="3"/>
      <c r="I17" s="4">
        <v>0</v>
      </c>
      <c r="J17" s="3"/>
      <c r="K17" s="4">
        <v>0</v>
      </c>
      <c r="L17" s="3"/>
      <c r="M17" s="4">
        <f t="shared" si="0"/>
        <v>0</v>
      </c>
      <c r="N17" s="3"/>
      <c r="O17" s="4">
        <v>3687484605</v>
      </c>
      <c r="P17" s="3"/>
      <c r="Q17" s="4">
        <v>150212908</v>
      </c>
      <c r="R17" s="3"/>
      <c r="S17" s="4">
        <f t="shared" si="1"/>
        <v>3537271697</v>
      </c>
    </row>
    <row r="18" spans="1:19">
      <c r="A18" s="1" t="s">
        <v>16</v>
      </c>
      <c r="C18" s="3" t="s">
        <v>6</v>
      </c>
      <c r="D18" s="3"/>
      <c r="E18" s="4">
        <v>144236996</v>
      </c>
      <c r="F18" s="3"/>
      <c r="G18" s="4">
        <v>100</v>
      </c>
      <c r="H18" s="3"/>
      <c r="I18" s="4">
        <v>14423699600</v>
      </c>
      <c r="J18" s="3"/>
      <c r="K18" s="4">
        <v>2058108633</v>
      </c>
      <c r="L18" s="3"/>
      <c r="M18" s="4">
        <f t="shared" si="0"/>
        <v>12365590967</v>
      </c>
      <c r="N18" s="3"/>
      <c r="O18" s="4">
        <v>14423700250</v>
      </c>
      <c r="P18" s="3"/>
      <c r="Q18" s="4">
        <v>2058108633</v>
      </c>
      <c r="R18" s="3"/>
      <c r="S18" s="4">
        <f t="shared" si="1"/>
        <v>12365591617</v>
      </c>
    </row>
    <row r="19" spans="1:19">
      <c r="A19" s="1" t="s">
        <v>15</v>
      </c>
      <c r="C19" s="3" t="s">
        <v>6</v>
      </c>
      <c r="D19" s="3"/>
      <c r="E19" s="4">
        <v>55000000</v>
      </c>
      <c r="F19" s="3"/>
      <c r="G19" s="4">
        <v>20</v>
      </c>
      <c r="H19" s="3"/>
      <c r="I19" s="4">
        <v>1100000000</v>
      </c>
      <c r="J19" s="3"/>
      <c r="K19" s="4">
        <v>156958309</v>
      </c>
      <c r="L19" s="3"/>
      <c r="M19" s="4">
        <f t="shared" si="0"/>
        <v>943041691</v>
      </c>
      <c r="N19" s="3"/>
      <c r="O19" s="4">
        <v>1100000000</v>
      </c>
      <c r="P19" s="3"/>
      <c r="Q19" s="4">
        <v>156958309</v>
      </c>
      <c r="R19" s="3"/>
      <c r="S19" s="4">
        <f t="shared" si="1"/>
        <v>943041691</v>
      </c>
    </row>
    <row r="20" spans="1:19">
      <c r="A20" s="1" t="s">
        <v>188</v>
      </c>
      <c r="C20" s="3" t="s">
        <v>189</v>
      </c>
      <c r="D20" s="3"/>
      <c r="E20" s="4">
        <v>19324849</v>
      </c>
      <c r="F20" s="3"/>
      <c r="G20" s="4">
        <v>100</v>
      </c>
      <c r="H20" s="3"/>
      <c r="I20" s="4">
        <v>0</v>
      </c>
      <c r="J20" s="3"/>
      <c r="K20" s="4">
        <v>0</v>
      </c>
      <c r="L20" s="3"/>
      <c r="M20" s="4">
        <f t="shared" si="0"/>
        <v>0</v>
      </c>
      <c r="N20" s="3"/>
      <c r="O20" s="4">
        <v>1932484900</v>
      </c>
      <c r="P20" s="3"/>
      <c r="Q20" s="4">
        <v>167989619</v>
      </c>
      <c r="R20" s="3"/>
      <c r="S20" s="4">
        <f t="shared" si="1"/>
        <v>1764495281</v>
      </c>
    </row>
    <row r="21" spans="1:19">
      <c r="A21" s="1" t="s">
        <v>63</v>
      </c>
      <c r="C21" s="3" t="s">
        <v>190</v>
      </c>
      <c r="D21" s="3"/>
      <c r="E21" s="4">
        <v>47100791</v>
      </c>
      <c r="F21" s="3"/>
      <c r="G21" s="4">
        <v>3530</v>
      </c>
      <c r="H21" s="3"/>
      <c r="I21" s="4">
        <v>0</v>
      </c>
      <c r="J21" s="3"/>
      <c r="K21" s="4">
        <v>0</v>
      </c>
      <c r="L21" s="3"/>
      <c r="M21" s="4">
        <f t="shared" si="0"/>
        <v>0</v>
      </c>
      <c r="N21" s="3"/>
      <c r="O21" s="4">
        <v>166265792230</v>
      </c>
      <c r="P21" s="3"/>
      <c r="Q21" s="4">
        <v>0</v>
      </c>
      <c r="R21" s="3"/>
      <c r="S21" s="4">
        <f t="shared" si="1"/>
        <v>166265792230</v>
      </c>
    </row>
    <row r="22" spans="1:19">
      <c r="A22" s="1" t="s">
        <v>20</v>
      </c>
      <c r="C22" s="3" t="s">
        <v>191</v>
      </c>
      <c r="D22" s="3"/>
      <c r="E22" s="4">
        <v>3921979</v>
      </c>
      <c r="F22" s="3"/>
      <c r="G22" s="4">
        <v>13500</v>
      </c>
      <c r="H22" s="3"/>
      <c r="I22" s="4">
        <v>0</v>
      </c>
      <c r="J22" s="3"/>
      <c r="K22" s="4">
        <v>0</v>
      </c>
      <c r="L22" s="3"/>
      <c r="M22" s="4">
        <f t="shared" si="0"/>
        <v>0</v>
      </c>
      <c r="N22" s="3"/>
      <c r="O22" s="4">
        <v>52946716500</v>
      </c>
      <c r="P22" s="3"/>
      <c r="Q22" s="4">
        <v>0</v>
      </c>
      <c r="R22" s="3"/>
      <c r="S22" s="4">
        <f t="shared" si="1"/>
        <v>52946716500</v>
      </c>
    </row>
    <row r="23" spans="1:19">
      <c r="A23" s="1" t="s">
        <v>51</v>
      </c>
      <c r="C23" s="3" t="s">
        <v>192</v>
      </c>
      <c r="D23" s="3"/>
      <c r="E23" s="4">
        <v>20000000</v>
      </c>
      <c r="F23" s="3"/>
      <c r="G23" s="4">
        <v>600</v>
      </c>
      <c r="H23" s="3"/>
      <c r="I23" s="4">
        <v>0</v>
      </c>
      <c r="J23" s="3"/>
      <c r="K23" s="4">
        <v>0</v>
      </c>
      <c r="L23" s="3"/>
      <c r="M23" s="4">
        <f t="shared" si="0"/>
        <v>0</v>
      </c>
      <c r="N23" s="3"/>
      <c r="O23" s="4">
        <v>12000000000</v>
      </c>
      <c r="P23" s="3"/>
      <c r="Q23" s="4">
        <v>0</v>
      </c>
      <c r="R23" s="3"/>
      <c r="S23" s="4">
        <f t="shared" si="1"/>
        <v>12000000000</v>
      </c>
    </row>
    <row r="24" spans="1:19">
      <c r="A24" s="1" t="s">
        <v>45</v>
      </c>
      <c r="C24" s="3" t="s">
        <v>182</v>
      </c>
      <c r="D24" s="3"/>
      <c r="E24" s="4">
        <v>5156472</v>
      </c>
      <c r="F24" s="3"/>
      <c r="G24" s="4">
        <v>3456</v>
      </c>
      <c r="H24" s="3"/>
      <c r="I24" s="4">
        <v>17820767232</v>
      </c>
      <c r="J24" s="3"/>
      <c r="K24" s="4">
        <v>2287441764</v>
      </c>
      <c r="L24" s="3"/>
      <c r="M24" s="4">
        <f t="shared" si="0"/>
        <v>15533325468</v>
      </c>
      <c r="N24" s="3"/>
      <c r="O24" s="4">
        <v>17820768622</v>
      </c>
      <c r="P24" s="3"/>
      <c r="Q24" s="4">
        <v>2287441764</v>
      </c>
      <c r="R24" s="3"/>
      <c r="S24" s="4">
        <f t="shared" si="1"/>
        <v>15533326858</v>
      </c>
    </row>
    <row r="25" spans="1:19">
      <c r="A25" s="1" t="s">
        <v>24</v>
      </c>
      <c r="C25" s="3" t="s">
        <v>193</v>
      </c>
      <c r="D25" s="3"/>
      <c r="E25" s="4">
        <v>32418809</v>
      </c>
      <c r="F25" s="3"/>
      <c r="G25" s="4">
        <v>1800</v>
      </c>
      <c r="H25" s="3"/>
      <c r="I25" s="4">
        <v>58353856200</v>
      </c>
      <c r="J25" s="3"/>
      <c r="K25" s="4">
        <v>7941649069</v>
      </c>
      <c r="L25" s="3"/>
      <c r="M25" s="4">
        <f t="shared" si="0"/>
        <v>50412207131</v>
      </c>
      <c r="N25" s="3"/>
      <c r="O25" s="4">
        <v>58353858200</v>
      </c>
      <c r="P25" s="3"/>
      <c r="Q25" s="4">
        <v>7941649069</v>
      </c>
      <c r="R25" s="3"/>
      <c r="S25" s="4">
        <f t="shared" si="1"/>
        <v>50412209131</v>
      </c>
    </row>
    <row r="26" spans="1:19">
      <c r="A26" s="1" t="s">
        <v>65</v>
      </c>
      <c r="C26" s="3" t="s">
        <v>194</v>
      </c>
      <c r="D26" s="3"/>
      <c r="E26" s="4">
        <v>522412</v>
      </c>
      <c r="F26" s="3"/>
      <c r="G26" s="4">
        <v>2600</v>
      </c>
      <c r="H26" s="3"/>
      <c r="I26" s="4">
        <v>0</v>
      </c>
      <c r="J26" s="3"/>
      <c r="K26" s="4">
        <v>0</v>
      </c>
      <c r="L26" s="3"/>
      <c r="M26" s="4">
        <f t="shared" si="0"/>
        <v>0</v>
      </c>
      <c r="N26" s="3"/>
      <c r="O26" s="4">
        <v>1358271200</v>
      </c>
      <c r="P26" s="3"/>
      <c r="Q26" s="4">
        <v>0</v>
      </c>
      <c r="R26" s="3"/>
      <c r="S26" s="4">
        <f t="shared" si="1"/>
        <v>1358271200</v>
      </c>
    </row>
    <row r="27" spans="1:19">
      <c r="A27" s="1" t="s">
        <v>67</v>
      </c>
      <c r="C27" s="3" t="s">
        <v>195</v>
      </c>
      <c r="D27" s="3"/>
      <c r="E27" s="4">
        <v>18769593</v>
      </c>
      <c r="F27" s="3"/>
      <c r="G27" s="4">
        <v>1200</v>
      </c>
      <c r="H27" s="3"/>
      <c r="I27" s="4">
        <v>0</v>
      </c>
      <c r="J27" s="3"/>
      <c r="K27" s="4">
        <v>0</v>
      </c>
      <c r="L27" s="3"/>
      <c r="M27" s="4">
        <f t="shared" si="0"/>
        <v>0</v>
      </c>
      <c r="N27" s="3"/>
      <c r="O27" s="4">
        <v>22523511600</v>
      </c>
      <c r="P27" s="3"/>
      <c r="Q27" s="4">
        <v>2085769564</v>
      </c>
      <c r="R27" s="3"/>
      <c r="S27" s="4">
        <f t="shared" si="1"/>
        <v>20437742036</v>
      </c>
    </row>
    <row r="28" spans="1:19">
      <c r="A28" s="1" t="s">
        <v>196</v>
      </c>
      <c r="C28" s="3" t="s">
        <v>197</v>
      </c>
      <c r="D28" s="3"/>
      <c r="E28" s="4">
        <v>585000</v>
      </c>
      <c r="F28" s="3"/>
      <c r="G28" s="4">
        <v>800</v>
      </c>
      <c r="H28" s="3"/>
      <c r="I28" s="4">
        <v>0</v>
      </c>
      <c r="J28" s="3"/>
      <c r="K28" s="4">
        <v>0</v>
      </c>
      <c r="L28" s="3"/>
      <c r="M28" s="4">
        <f t="shared" si="0"/>
        <v>0</v>
      </c>
      <c r="N28" s="3"/>
      <c r="O28" s="4">
        <v>468000000</v>
      </c>
      <c r="P28" s="3"/>
      <c r="Q28" s="4">
        <v>54892382</v>
      </c>
      <c r="R28" s="3"/>
      <c r="S28" s="4">
        <f t="shared" si="1"/>
        <v>413107618</v>
      </c>
    </row>
    <row r="29" spans="1:19">
      <c r="A29" s="1" t="s">
        <v>198</v>
      </c>
      <c r="C29" s="3" t="s">
        <v>186</v>
      </c>
      <c r="D29" s="3"/>
      <c r="E29" s="4">
        <v>10115509</v>
      </c>
      <c r="F29" s="3"/>
      <c r="G29" s="4">
        <v>650</v>
      </c>
      <c r="H29" s="3"/>
      <c r="I29" s="4">
        <v>0</v>
      </c>
      <c r="J29" s="3"/>
      <c r="K29" s="4">
        <v>0</v>
      </c>
      <c r="L29" s="3"/>
      <c r="M29" s="4">
        <f t="shared" si="0"/>
        <v>0</v>
      </c>
      <c r="N29" s="3"/>
      <c r="O29" s="4">
        <v>6575083939</v>
      </c>
      <c r="P29" s="3"/>
      <c r="Q29" s="4">
        <v>764174046</v>
      </c>
      <c r="R29" s="3"/>
      <c r="S29" s="4">
        <f t="shared" si="1"/>
        <v>5810909893</v>
      </c>
    </row>
    <row r="30" spans="1:19">
      <c r="A30" s="1" t="s">
        <v>34</v>
      </c>
      <c r="C30" s="3" t="s">
        <v>199</v>
      </c>
      <c r="D30" s="3"/>
      <c r="E30" s="4">
        <v>7825000</v>
      </c>
      <c r="F30" s="3"/>
      <c r="G30" s="4">
        <v>2</v>
      </c>
      <c r="H30" s="3"/>
      <c r="I30" s="4">
        <v>0</v>
      </c>
      <c r="J30" s="3"/>
      <c r="K30" s="4">
        <v>0</v>
      </c>
      <c r="L30" s="3"/>
      <c r="M30" s="4">
        <f t="shared" si="0"/>
        <v>0</v>
      </c>
      <c r="N30" s="3"/>
      <c r="O30" s="4">
        <v>15650000</v>
      </c>
      <c r="P30" s="3"/>
      <c r="Q30" s="4">
        <v>1378295</v>
      </c>
      <c r="R30" s="3"/>
      <c r="S30" s="4">
        <f t="shared" si="1"/>
        <v>14271705</v>
      </c>
    </row>
    <row r="31" spans="1:19">
      <c r="A31" s="1" t="s">
        <v>56</v>
      </c>
      <c r="C31" s="3" t="s">
        <v>193</v>
      </c>
      <c r="D31" s="3"/>
      <c r="E31" s="4">
        <v>250000</v>
      </c>
      <c r="F31" s="3"/>
      <c r="G31" s="4">
        <v>99</v>
      </c>
      <c r="H31" s="3"/>
      <c r="I31" s="4">
        <v>24750000</v>
      </c>
      <c r="J31" s="3"/>
      <c r="K31" s="4">
        <v>3368343</v>
      </c>
      <c r="L31" s="3"/>
      <c r="M31" s="4">
        <f t="shared" si="0"/>
        <v>21381657</v>
      </c>
      <c r="N31" s="3"/>
      <c r="O31" s="4">
        <v>24750000</v>
      </c>
      <c r="P31" s="3"/>
      <c r="Q31" s="4">
        <v>3368343</v>
      </c>
      <c r="R31" s="3"/>
      <c r="S31" s="4">
        <f t="shared" si="1"/>
        <v>21381657</v>
      </c>
    </row>
    <row r="32" spans="1:19">
      <c r="A32" s="1" t="s">
        <v>46</v>
      </c>
      <c r="C32" s="3" t="s">
        <v>200</v>
      </c>
      <c r="D32" s="3"/>
      <c r="E32" s="4">
        <v>1014534</v>
      </c>
      <c r="F32" s="3"/>
      <c r="G32" s="4">
        <v>7554</v>
      </c>
      <c r="H32" s="3"/>
      <c r="I32" s="4">
        <v>0</v>
      </c>
      <c r="J32" s="3"/>
      <c r="K32" s="4">
        <v>0</v>
      </c>
      <c r="L32" s="3"/>
      <c r="M32" s="4">
        <f t="shared" si="0"/>
        <v>0</v>
      </c>
      <c r="N32" s="3"/>
      <c r="O32" s="4">
        <v>7663789836</v>
      </c>
      <c r="P32" s="3"/>
      <c r="Q32" s="4">
        <v>312191176</v>
      </c>
      <c r="R32" s="3"/>
      <c r="S32" s="4">
        <f t="shared" si="1"/>
        <v>7351598660</v>
      </c>
    </row>
    <row r="33" spans="1:19">
      <c r="A33" s="1" t="s">
        <v>33</v>
      </c>
      <c r="C33" s="3" t="s">
        <v>201</v>
      </c>
      <c r="D33" s="3"/>
      <c r="E33" s="4">
        <v>4301406</v>
      </c>
      <c r="F33" s="3"/>
      <c r="G33" s="4">
        <v>3200</v>
      </c>
      <c r="H33" s="3"/>
      <c r="I33" s="4">
        <v>13764499200</v>
      </c>
      <c r="J33" s="3"/>
      <c r="K33" s="4">
        <v>1305622057</v>
      </c>
      <c r="L33" s="3"/>
      <c r="M33" s="4">
        <f t="shared" si="0"/>
        <v>12458877143</v>
      </c>
      <c r="N33" s="3"/>
      <c r="O33" s="4">
        <v>13764499200</v>
      </c>
      <c r="P33" s="3"/>
      <c r="Q33" s="4">
        <v>1305622057</v>
      </c>
      <c r="R33" s="3"/>
      <c r="S33" s="4">
        <f t="shared" si="1"/>
        <v>12458877143</v>
      </c>
    </row>
    <row r="34" spans="1:19">
      <c r="A34" s="1" t="s">
        <v>250</v>
      </c>
      <c r="C34" s="3"/>
      <c r="D34" s="3"/>
      <c r="E34" s="4"/>
      <c r="F34" s="3"/>
      <c r="G34" s="4"/>
      <c r="H34" s="3"/>
      <c r="I34" s="4">
        <v>0</v>
      </c>
      <c r="J34" s="3"/>
      <c r="K34" s="4">
        <v>0</v>
      </c>
      <c r="L34" s="3"/>
      <c r="M34" s="4">
        <f t="shared" si="0"/>
        <v>0</v>
      </c>
      <c r="N34" s="3"/>
      <c r="O34" s="4">
        <v>135162</v>
      </c>
      <c r="P34" s="3"/>
      <c r="Q34" s="4">
        <v>0</v>
      </c>
      <c r="R34" s="3"/>
      <c r="S34" s="4">
        <f t="shared" si="1"/>
        <v>135162</v>
      </c>
    </row>
    <row r="35" spans="1:19" ht="24.75" thickBot="1">
      <c r="C35" s="3"/>
      <c r="D35" s="3"/>
      <c r="E35" s="3"/>
      <c r="F35" s="3"/>
      <c r="G35" s="3"/>
      <c r="H35" s="3"/>
      <c r="I35" s="5">
        <f>SUM(I8:I34)</f>
        <v>136042572782</v>
      </c>
      <c r="J35" s="3"/>
      <c r="K35" s="5">
        <f>SUM(K8:K34)</f>
        <v>14034607716</v>
      </c>
      <c r="L35" s="3"/>
      <c r="M35" s="5">
        <f>SUM(M8:M34)</f>
        <v>122007965066</v>
      </c>
      <c r="N35" s="3"/>
      <c r="O35" s="5">
        <f>SUM(O8:O34)</f>
        <v>707403264596</v>
      </c>
      <c r="P35" s="3"/>
      <c r="Q35" s="5">
        <f>SUM(Q8:Q34)</f>
        <v>35007551089</v>
      </c>
      <c r="R35" s="3"/>
      <c r="S35" s="5">
        <f>SUM(S8:S34)</f>
        <v>672395713507</v>
      </c>
    </row>
    <row r="36" spans="1:19" ht="24.75" thickTop="1">
      <c r="I36" s="2"/>
      <c r="O36" s="2"/>
    </row>
    <row r="37" spans="1:19">
      <c r="I37" s="2"/>
      <c r="O37" s="2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92"/>
  <sheetViews>
    <sheetView rightToLeft="1" topLeftCell="A70" workbookViewId="0">
      <selection activeCell="F93" sqref="F93"/>
    </sheetView>
  </sheetViews>
  <sheetFormatPr defaultRowHeight="24"/>
  <cols>
    <col min="1" max="1" width="32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" style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ht="24.75">
      <c r="A3" s="14" t="s">
        <v>162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4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</row>
    <row r="6" spans="1:17" ht="24.75">
      <c r="A6" s="15" t="s">
        <v>3</v>
      </c>
      <c r="C6" s="13" t="s">
        <v>164</v>
      </c>
      <c r="D6" s="13" t="s">
        <v>164</v>
      </c>
      <c r="E6" s="13" t="s">
        <v>164</v>
      </c>
      <c r="F6" s="13" t="s">
        <v>164</v>
      </c>
      <c r="G6" s="13" t="s">
        <v>164</v>
      </c>
      <c r="H6" s="13" t="s">
        <v>164</v>
      </c>
      <c r="I6" s="13" t="s">
        <v>164</v>
      </c>
      <c r="K6" s="13" t="s">
        <v>165</v>
      </c>
      <c r="L6" s="13" t="s">
        <v>165</v>
      </c>
      <c r="M6" s="13" t="s">
        <v>165</v>
      </c>
      <c r="N6" s="13" t="s">
        <v>165</v>
      </c>
      <c r="O6" s="13" t="s">
        <v>165</v>
      </c>
      <c r="P6" s="13" t="s">
        <v>165</v>
      </c>
      <c r="Q6" s="13" t="s">
        <v>165</v>
      </c>
    </row>
    <row r="7" spans="1:17" ht="24.75">
      <c r="A7" s="13" t="s">
        <v>3</v>
      </c>
      <c r="C7" s="13" t="s">
        <v>7</v>
      </c>
      <c r="E7" s="13" t="s">
        <v>202</v>
      </c>
      <c r="G7" s="13" t="s">
        <v>203</v>
      </c>
      <c r="I7" s="13" t="s">
        <v>204</v>
      </c>
      <c r="K7" s="13" t="s">
        <v>7</v>
      </c>
      <c r="M7" s="13" t="s">
        <v>202</v>
      </c>
      <c r="O7" s="13" t="s">
        <v>203</v>
      </c>
      <c r="Q7" s="13" t="s">
        <v>204</v>
      </c>
    </row>
    <row r="8" spans="1:17">
      <c r="A8" s="1" t="s">
        <v>29</v>
      </c>
      <c r="C8" s="6">
        <v>15162560</v>
      </c>
      <c r="D8" s="6"/>
      <c r="E8" s="6">
        <v>218247523280</v>
      </c>
      <c r="F8" s="6"/>
      <c r="G8" s="6">
        <v>233018419193</v>
      </c>
      <c r="H8" s="6"/>
      <c r="I8" s="6">
        <f>E8-G8</f>
        <v>-14770895913</v>
      </c>
      <c r="J8" s="6"/>
      <c r="K8" s="6">
        <v>15162560</v>
      </c>
      <c r="L8" s="6"/>
      <c r="M8" s="6">
        <v>218247523280</v>
      </c>
      <c r="N8" s="6"/>
      <c r="O8" s="6">
        <v>192822275520</v>
      </c>
      <c r="P8" s="6"/>
      <c r="Q8" s="6">
        <f>M8-O8</f>
        <v>25425247760</v>
      </c>
    </row>
    <row r="9" spans="1:17">
      <c r="A9" s="1" t="s">
        <v>26</v>
      </c>
      <c r="C9" s="6">
        <v>6666666</v>
      </c>
      <c r="D9" s="6"/>
      <c r="E9" s="6">
        <v>14904121509</v>
      </c>
      <c r="F9" s="6"/>
      <c r="G9" s="6">
        <v>16030711396</v>
      </c>
      <c r="H9" s="6"/>
      <c r="I9" s="6">
        <f t="shared" ref="I9:I72" si="0">E9-G9</f>
        <v>-1126589887</v>
      </c>
      <c r="J9" s="6"/>
      <c r="K9" s="6">
        <v>6666666</v>
      </c>
      <c r="L9" s="6"/>
      <c r="M9" s="6">
        <v>14904121509</v>
      </c>
      <c r="N9" s="6"/>
      <c r="O9" s="6">
        <v>26479997352</v>
      </c>
      <c r="P9" s="6"/>
      <c r="Q9" s="6">
        <f t="shared" ref="Q9:Q72" si="1">M9-O9</f>
        <v>-11575875843</v>
      </c>
    </row>
    <row r="10" spans="1:17">
      <c r="A10" s="1" t="s">
        <v>73</v>
      </c>
      <c r="C10" s="6">
        <v>47500560</v>
      </c>
      <c r="D10" s="6"/>
      <c r="E10" s="6">
        <v>178955961021</v>
      </c>
      <c r="F10" s="6"/>
      <c r="G10" s="6">
        <v>181452139200</v>
      </c>
      <c r="H10" s="6"/>
      <c r="I10" s="6">
        <f t="shared" si="0"/>
        <v>-2496178179</v>
      </c>
      <c r="J10" s="6"/>
      <c r="K10" s="6">
        <v>47500560</v>
      </c>
      <c r="L10" s="6"/>
      <c r="M10" s="6">
        <v>178955961021</v>
      </c>
      <c r="N10" s="6"/>
      <c r="O10" s="6">
        <v>181452139200</v>
      </c>
      <c r="P10" s="6"/>
      <c r="Q10" s="6">
        <f t="shared" si="1"/>
        <v>-2496178179</v>
      </c>
    </row>
    <row r="11" spans="1:17">
      <c r="A11" s="1" t="s">
        <v>28</v>
      </c>
      <c r="C11" s="6">
        <v>3097936</v>
      </c>
      <c r="D11" s="6"/>
      <c r="E11" s="6">
        <v>24081715655</v>
      </c>
      <c r="F11" s="6"/>
      <c r="G11" s="6">
        <v>31564908628</v>
      </c>
      <c r="H11" s="6"/>
      <c r="I11" s="6">
        <f t="shared" si="0"/>
        <v>-7483192973</v>
      </c>
      <c r="J11" s="6"/>
      <c r="K11" s="6">
        <v>3097936</v>
      </c>
      <c r="L11" s="6"/>
      <c r="M11" s="6">
        <v>24081715655</v>
      </c>
      <c r="N11" s="6"/>
      <c r="O11" s="6">
        <v>25108771280</v>
      </c>
      <c r="P11" s="6"/>
      <c r="Q11" s="6">
        <f t="shared" si="1"/>
        <v>-1027055625</v>
      </c>
    </row>
    <row r="12" spans="1:17">
      <c r="A12" s="1" t="s">
        <v>27</v>
      </c>
      <c r="C12" s="6">
        <v>237519</v>
      </c>
      <c r="D12" s="6"/>
      <c r="E12" s="6">
        <v>6828178635</v>
      </c>
      <c r="F12" s="6"/>
      <c r="G12" s="6">
        <v>6006530584</v>
      </c>
      <c r="H12" s="6"/>
      <c r="I12" s="6">
        <f t="shared" si="0"/>
        <v>821648051</v>
      </c>
      <c r="J12" s="6"/>
      <c r="K12" s="6">
        <v>237519</v>
      </c>
      <c r="L12" s="6"/>
      <c r="M12" s="6">
        <v>6828178635</v>
      </c>
      <c r="N12" s="6"/>
      <c r="O12" s="6">
        <v>6795181071</v>
      </c>
      <c r="P12" s="6"/>
      <c r="Q12" s="6">
        <f t="shared" si="1"/>
        <v>32997564</v>
      </c>
    </row>
    <row r="13" spans="1:17">
      <c r="A13" s="1" t="s">
        <v>71</v>
      </c>
      <c r="C13" s="6">
        <v>83700997</v>
      </c>
      <c r="D13" s="6"/>
      <c r="E13" s="6">
        <v>324741215592</v>
      </c>
      <c r="F13" s="6"/>
      <c r="G13" s="6">
        <v>288601037656</v>
      </c>
      <c r="H13" s="6"/>
      <c r="I13" s="6">
        <f t="shared" si="0"/>
        <v>36140177936</v>
      </c>
      <c r="J13" s="6"/>
      <c r="K13" s="6">
        <v>83700997</v>
      </c>
      <c r="L13" s="6"/>
      <c r="M13" s="6">
        <v>324741215592</v>
      </c>
      <c r="N13" s="6"/>
      <c r="O13" s="6">
        <v>288601037656</v>
      </c>
      <c r="P13" s="6"/>
      <c r="Q13" s="6">
        <f t="shared" si="1"/>
        <v>36140177936</v>
      </c>
    </row>
    <row r="14" spans="1:17">
      <c r="A14" s="1" t="s">
        <v>18</v>
      </c>
      <c r="C14" s="6">
        <v>75671122</v>
      </c>
      <c r="D14" s="6"/>
      <c r="E14" s="6">
        <v>690527667605</v>
      </c>
      <c r="F14" s="6"/>
      <c r="G14" s="6">
        <v>677740118205</v>
      </c>
      <c r="H14" s="6"/>
      <c r="I14" s="6">
        <f t="shared" si="0"/>
        <v>12787549400</v>
      </c>
      <c r="J14" s="6"/>
      <c r="K14" s="6">
        <v>75671122</v>
      </c>
      <c r="L14" s="6"/>
      <c r="M14" s="6">
        <v>690527667605</v>
      </c>
      <c r="N14" s="6"/>
      <c r="O14" s="6">
        <v>449068646358</v>
      </c>
      <c r="P14" s="6"/>
      <c r="Q14" s="6">
        <f t="shared" si="1"/>
        <v>241459021247</v>
      </c>
    </row>
    <row r="15" spans="1:17">
      <c r="A15" s="1" t="s">
        <v>63</v>
      </c>
      <c r="C15" s="6">
        <v>47100791</v>
      </c>
      <c r="D15" s="6"/>
      <c r="E15" s="6">
        <v>1445350109731</v>
      </c>
      <c r="F15" s="6"/>
      <c r="G15" s="6">
        <v>1451436780100</v>
      </c>
      <c r="H15" s="6"/>
      <c r="I15" s="6">
        <f t="shared" si="0"/>
        <v>-6086670369</v>
      </c>
      <c r="J15" s="6"/>
      <c r="K15" s="6">
        <v>47100791</v>
      </c>
      <c r="L15" s="6"/>
      <c r="M15" s="6">
        <v>1445350109731</v>
      </c>
      <c r="N15" s="6"/>
      <c r="O15" s="6">
        <v>1348899794667</v>
      </c>
      <c r="P15" s="6"/>
      <c r="Q15" s="6">
        <f t="shared" si="1"/>
        <v>96450315064</v>
      </c>
    </row>
    <row r="16" spans="1:17">
      <c r="A16" s="1" t="s">
        <v>20</v>
      </c>
      <c r="C16" s="6">
        <v>3921979</v>
      </c>
      <c r="D16" s="6"/>
      <c r="E16" s="6">
        <v>652515916559</v>
      </c>
      <c r="F16" s="6"/>
      <c r="G16" s="6">
        <v>682535469391</v>
      </c>
      <c r="H16" s="6"/>
      <c r="I16" s="6">
        <f t="shared" si="0"/>
        <v>-30019552832</v>
      </c>
      <c r="J16" s="6"/>
      <c r="K16" s="6">
        <v>3921979</v>
      </c>
      <c r="L16" s="6"/>
      <c r="M16" s="6">
        <v>652515916559</v>
      </c>
      <c r="N16" s="6"/>
      <c r="O16" s="6">
        <v>603431998357</v>
      </c>
      <c r="P16" s="6"/>
      <c r="Q16" s="6">
        <f t="shared" si="1"/>
        <v>49083918202</v>
      </c>
    </row>
    <row r="17" spans="1:17">
      <c r="A17" s="1" t="s">
        <v>52</v>
      </c>
      <c r="C17" s="6">
        <v>7691309</v>
      </c>
      <c r="D17" s="6"/>
      <c r="E17" s="6">
        <v>492373143817</v>
      </c>
      <c r="F17" s="6"/>
      <c r="G17" s="6">
        <v>511563463553</v>
      </c>
      <c r="H17" s="6"/>
      <c r="I17" s="6">
        <f t="shared" si="0"/>
        <v>-19190319736</v>
      </c>
      <c r="J17" s="6"/>
      <c r="K17" s="6">
        <v>7691309</v>
      </c>
      <c r="L17" s="6"/>
      <c r="M17" s="6">
        <v>492373143817</v>
      </c>
      <c r="N17" s="6"/>
      <c r="O17" s="6">
        <v>339332445707</v>
      </c>
      <c r="P17" s="6"/>
      <c r="Q17" s="6">
        <f t="shared" si="1"/>
        <v>153040698110</v>
      </c>
    </row>
    <row r="18" spans="1:17">
      <c r="A18" s="1" t="s">
        <v>36</v>
      </c>
      <c r="C18" s="6">
        <v>3898275</v>
      </c>
      <c r="D18" s="6"/>
      <c r="E18" s="6">
        <v>82345455604</v>
      </c>
      <c r="F18" s="6"/>
      <c r="G18" s="6">
        <v>89010593658</v>
      </c>
      <c r="H18" s="6"/>
      <c r="I18" s="6">
        <f t="shared" si="0"/>
        <v>-6665138054</v>
      </c>
      <c r="J18" s="6"/>
      <c r="K18" s="6">
        <v>3898275</v>
      </c>
      <c r="L18" s="6"/>
      <c r="M18" s="6">
        <v>82345455604</v>
      </c>
      <c r="N18" s="6"/>
      <c r="O18" s="6">
        <v>79555397814</v>
      </c>
      <c r="P18" s="6"/>
      <c r="Q18" s="6">
        <f t="shared" si="1"/>
        <v>2790057790</v>
      </c>
    </row>
    <row r="19" spans="1:17">
      <c r="A19" s="1" t="s">
        <v>39</v>
      </c>
      <c r="C19" s="6">
        <v>3936722</v>
      </c>
      <c r="D19" s="6"/>
      <c r="E19" s="6">
        <v>38937320115</v>
      </c>
      <c r="F19" s="6"/>
      <c r="G19" s="6">
        <v>38780788175</v>
      </c>
      <c r="H19" s="6"/>
      <c r="I19" s="6">
        <f t="shared" si="0"/>
        <v>156531940</v>
      </c>
      <c r="J19" s="6"/>
      <c r="K19" s="6">
        <v>3936722</v>
      </c>
      <c r="L19" s="6"/>
      <c r="M19" s="6">
        <v>38937320115</v>
      </c>
      <c r="N19" s="6"/>
      <c r="O19" s="6">
        <v>60405675719</v>
      </c>
      <c r="P19" s="6"/>
      <c r="Q19" s="6">
        <f t="shared" si="1"/>
        <v>-21468355604</v>
      </c>
    </row>
    <row r="20" spans="1:17">
      <c r="A20" s="1" t="s">
        <v>45</v>
      </c>
      <c r="C20" s="6">
        <v>5156472</v>
      </c>
      <c r="D20" s="6"/>
      <c r="E20" s="6">
        <v>128144774790</v>
      </c>
      <c r="F20" s="6"/>
      <c r="G20" s="6">
        <v>141420573458</v>
      </c>
      <c r="H20" s="6"/>
      <c r="I20" s="6">
        <f t="shared" si="0"/>
        <v>-13275798668</v>
      </c>
      <c r="J20" s="6"/>
      <c r="K20" s="6">
        <v>5156472</v>
      </c>
      <c r="L20" s="6"/>
      <c r="M20" s="6">
        <v>128144774790</v>
      </c>
      <c r="N20" s="6"/>
      <c r="O20" s="6">
        <v>117534387437</v>
      </c>
      <c r="P20" s="6"/>
      <c r="Q20" s="6">
        <f t="shared" si="1"/>
        <v>10610387353</v>
      </c>
    </row>
    <row r="21" spans="1:17">
      <c r="A21" s="1" t="s">
        <v>24</v>
      </c>
      <c r="C21" s="6">
        <v>32418809</v>
      </c>
      <c r="D21" s="6"/>
      <c r="E21" s="6">
        <v>586189431802</v>
      </c>
      <c r="F21" s="6"/>
      <c r="G21" s="6">
        <v>645485119241</v>
      </c>
      <c r="H21" s="6"/>
      <c r="I21" s="6">
        <f t="shared" si="0"/>
        <v>-59295687439</v>
      </c>
      <c r="J21" s="6"/>
      <c r="K21" s="6">
        <v>32418809</v>
      </c>
      <c r="L21" s="6"/>
      <c r="M21" s="6">
        <v>586189431802</v>
      </c>
      <c r="N21" s="6"/>
      <c r="O21" s="6">
        <v>471919330976</v>
      </c>
      <c r="P21" s="6"/>
      <c r="Q21" s="6">
        <f t="shared" si="1"/>
        <v>114270100826</v>
      </c>
    </row>
    <row r="22" spans="1:17">
      <c r="A22" s="1" t="s">
        <v>65</v>
      </c>
      <c r="C22" s="6">
        <v>4179296</v>
      </c>
      <c r="D22" s="6"/>
      <c r="E22" s="6">
        <v>87035291505</v>
      </c>
      <c r="F22" s="6"/>
      <c r="G22" s="6">
        <v>84833444035</v>
      </c>
      <c r="H22" s="6"/>
      <c r="I22" s="6">
        <f t="shared" si="0"/>
        <v>2201847470</v>
      </c>
      <c r="J22" s="6"/>
      <c r="K22" s="6">
        <v>4179296</v>
      </c>
      <c r="L22" s="6"/>
      <c r="M22" s="6">
        <v>87035291505</v>
      </c>
      <c r="N22" s="6"/>
      <c r="O22" s="6">
        <v>83686821579</v>
      </c>
      <c r="P22" s="6"/>
      <c r="Q22" s="6">
        <f t="shared" si="1"/>
        <v>3348469926</v>
      </c>
    </row>
    <row r="23" spans="1:17">
      <c r="A23" s="1" t="s">
        <v>35</v>
      </c>
      <c r="C23" s="6">
        <v>28258031</v>
      </c>
      <c r="D23" s="6"/>
      <c r="E23" s="6">
        <v>214887702223</v>
      </c>
      <c r="F23" s="6"/>
      <c r="G23" s="6">
        <v>202247249151</v>
      </c>
      <c r="H23" s="6"/>
      <c r="I23" s="6">
        <f t="shared" si="0"/>
        <v>12640453072</v>
      </c>
      <c r="J23" s="6"/>
      <c r="K23" s="6">
        <v>28258031</v>
      </c>
      <c r="L23" s="6"/>
      <c r="M23" s="6">
        <v>214887702223</v>
      </c>
      <c r="N23" s="6"/>
      <c r="O23" s="6">
        <v>232611553000</v>
      </c>
      <c r="P23" s="6"/>
      <c r="Q23" s="6">
        <f t="shared" si="1"/>
        <v>-17723850777</v>
      </c>
    </row>
    <row r="24" spans="1:17">
      <c r="A24" s="1" t="s">
        <v>32</v>
      </c>
      <c r="C24" s="6">
        <v>2761729</v>
      </c>
      <c r="D24" s="6"/>
      <c r="E24" s="6">
        <v>111321781689</v>
      </c>
      <c r="F24" s="6"/>
      <c r="G24" s="6">
        <v>93340088223</v>
      </c>
      <c r="H24" s="6"/>
      <c r="I24" s="6">
        <f t="shared" si="0"/>
        <v>17981693466</v>
      </c>
      <c r="J24" s="6"/>
      <c r="K24" s="6">
        <v>2761729</v>
      </c>
      <c r="L24" s="6"/>
      <c r="M24" s="6">
        <v>111321781689</v>
      </c>
      <c r="N24" s="6"/>
      <c r="O24" s="6">
        <v>28387460936</v>
      </c>
      <c r="P24" s="6"/>
      <c r="Q24" s="6">
        <f t="shared" si="1"/>
        <v>82934320753</v>
      </c>
    </row>
    <row r="25" spans="1:17">
      <c r="A25" s="1" t="s">
        <v>66</v>
      </c>
      <c r="C25" s="6">
        <v>11589687</v>
      </c>
      <c r="D25" s="6"/>
      <c r="E25" s="6">
        <v>372349940671</v>
      </c>
      <c r="F25" s="6"/>
      <c r="G25" s="6">
        <v>310253214798</v>
      </c>
      <c r="H25" s="6"/>
      <c r="I25" s="6">
        <f t="shared" si="0"/>
        <v>62096725873</v>
      </c>
      <c r="J25" s="6"/>
      <c r="K25" s="6">
        <v>11589687</v>
      </c>
      <c r="L25" s="6"/>
      <c r="M25" s="6">
        <v>372349940671</v>
      </c>
      <c r="N25" s="6"/>
      <c r="O25" s="6">
        <v>255875376927</v>
      </c>
      <c r="P25" s="6"/>
      <c r="Q25" s="6">
        <f t="shared" si="1"/>
        <v>116474563744</v>
      </c>
    </row>
    <row r="26" spans="1:17">
      <c r="A26" s="1" t="s">
        <v>69</v>
      </c>
      <c r="C26" s="6">
        <v>29493286</v>
      </c>
      <c r="D26" s="6"/>
      <c r="E26" s="6">
        <v>148934428817</v>
      </c>
      <c r="F26" s="6"/>
      <c r="G26" s="6">
        <v>163522422836</v>
      </c>
      <c r="H26" s="6"/>
      <c r="I26" s="6">
        <f t="shared" si="0"/>
        <v>-14587994019</v>
      </c>
      <c r="J26" s="6"/>
      <c r="K26" s="6">
        <v>29493286</v>
      </c>
      <c r="L26" s="6"/>
      <c r="M26" s="6">
        <v>148934428817</v>
      </c>
      <c r="N26" s="6"/>
      <c r="O26" s="6">
        <v>158011499170</v>
      </c>
      <c r="P26" s="6"/>
      <c r="Q26" s="6">
        <f t="shared" si="1"/>
        <v>-9077070353</v>
      </c>
    </row>
    <row r="27" spans="1:17">
      <c r="A27" s="1" t="s">
        <v>21</v>
      </c>
      <c r="C27" s="6">
        <v>2741383</v>
      </c>
      <c r="D27" s="6"/>
      <c r="E27" s="6">
        <v>125871065109</v>
      </c>
      <c r="F27" s="6"/>
      <c r="G27" s="6">
        <v>130803445015</v>
      </c>
      <c r="H27" s="6"/>
      <c r="I27" s="6">
        <f t="shared" si="0"/>
        <v>-4932379906</v>
      </c>
      <c r="J27" s="6"/>
      <c r="K27" s="6">
        <v>2741383</v>
      </c>
      <c r="L27" s="6"/>
      <c r="M27" s="6">
        <v>125871065109</v>
      </c>
      <c r="N27" s="6"/>
      <c r="O27" s="6">
        <v>128269128268</v>
      </c>
      <c r="P27" s="6"/>
      <c r="Q27" s="6">
        <f t="shared" si="1"/>
        <v>-2398063159</v>
      </c>
    </row>
    <row r="28" spans="1:17">
      <c r="A28" s="1" t="s">
        <v>67</v>
      </c>
      <c r="C28" s="6">
        <v>18769593</v>
      </c>
      <c r="D28" s="6"/>
      <c r="E28" s="6">
        <v>328752443299</v>
      </c>
      <c r="F28" s="6"/>
      <c r="G28" s="6">
        <v>410100947997</v>
      </c>
      <c r="H28" s="6"/>
      <c r="I28" s="6">
        <f t="shared" si="0"/>
        <v>-81348504698</v>
      </c>
      <c r="J28" s="6"/>
      <c r="K28" s="6">
        <v>18769593</v>
      </c>
      <c r="L28" s="6"/>
      <c r="M28" s="6">
        <v>328752443299</v>
      </c>
      <c r="N28" s="6"/>
      <c r="O28" s="6">
        <v>393681983746</v>
      </c>
      <c r="P28" s="6"/>
      <c r="Q28" s="6">
        <f t="shared" si="1"/>
        <v>-64929540447</v>
      </c>
    </row>
    <row r="29" spans="1:17">
      <c r="A29" s="1" t="s">
        <v>50</v>
      </c>
      <c r="C29" s="6">
        <v>9246875</v>
      </c>
      <c r="D29" s="6"/>
      <c r="E29" s="6">
        <v>106074019321</v>
      </c>
      <c r="F29" s="6"/>
      <c r="G29" s="6">
        <v>91734723815</v>
      </c>
      <c r="H29" s="6"/>
      <c r="I29" s="6">
        <f t="shared" si="0"/>
        <v>14339295506</v>
      </c>
      <c r="J29" s="6"/>
      <c r="K29" s="6">
        <v>9246875</v>
      </c>
      <c r="L29" s="6"/>
      <c r="M29" s="6">
        <v>106074019321</v>
      </c>
      <c r="N29" s="6"/>
      <c r="O29" s="6">
        <v>72693453388</v>
      </c>
      <c r="P29" s="6"/>
      <c r="Q29" s="6">
        <f t="shared" si="1"/>
        <v>33380565933</v>
      </c>
    </row>
    <row r="30" spans="1:17">
      <c r="A30" s="1" t="s">
        <v>58</v>
      </c>
      <c r="C30" s="6">
        <v>5400000</v>
      </c>
      <c r="D30" s="6"/>
      <c r="E30" s="6">
        <v>280578564900</v>
      </c>
      <c r="F30" s="6"/>
      <c r="G30" s="6">
        <v>270486969300</v>
      </c>
      <c r="H30" s="6"/>
      <c r="I30" s="6">
        <f t="shared" si="0"/>
        <v>10091595600</v>
      </c>
      <c r="J30" s="6"/>
      <c r="K30" s="6">
        <v>5400000</v>
      </c>
      <c r="L30" s="6"/>
      <c r="M30" s="6">
        <v>280578564900</v>
      </c>
      <c r="N30" s="6"/>
      <c r="O30" s="6">
        <v>285248611795</v>
      </c>
      <c r="P30" s="6"/>
      <c r="Q30" s="6">
        <f t="shared" si="1"/>
        <v>-4670046895</v>
      </c>
    </row>
    <row r="31" spans="1:17">
      <c r="A31" s="1" t="s">
        <v>38</v>
      </c>
      <c r="C31" s="6">
        <v>3583604</v>
      </c>
      <c r="D31" s="6"/>
      <c r="E31" s="6">
        <v>39363211196</v>
      </c>
      <c r="F31" s="6"/>
      <c r="G31" s="6">
        <v>39576948089</v>
      </c>
      <c r="H31" s="6"/>
      <c r="I31" s="6">
        <f t="shared" si="0"/>
        <v>-213736893</v>
      </c>
      <c r="J31" s="6"/>
      <c r="K31" s="6">
        <v>3583604</v>
      </c>
      <c r="L31" s="6"/>
      <c r="M31" s="6">
        <v>39363211196</v>
      </c>
      <c r="N31" s="6"/>
      <c r="O31" s="6">
        <v>33521069443</v>
      </c>
      <c r="P31" s="6"/>
      <c r="Q31" s="6">
        <f t="shared" si="1"/>
        <v>5842141753</v>
      </c>
    </row>
    <row r="32" spans="1:17">
      <c r="A32" s="1" t="s">
        <v>34</v>
      </c>
      <c r="C32" s="6">
        <v>7825000</v>
      </c>
      <c r="D32" s="6"/>
      <c r="E32" s="6">
        <v>32700567015</v>
      </c>
      <c r="F32" s="6"/>
      <c r="G32" s="6">
        <v>34590728238</v>
      </c>
      <c r="H32" s="6"/>
      <c r="I32" s="6">
        <f t="shared" si="0"/>
        <v>-1890161223</v>
      </c>
      <c r="J32" s="6"/>
      <c r="K32" s="6">
        <v>7825000</v>
      </c>
      <c r="L32" s="6"/>
      <c r="M32" s="6">
        <v>32700567015</v>
      </c>
      <c r="N32" s="6"/>
      <c r="O32" s="6">
        <v>70138204751</v>
      </c>
      <c r="P32" s="6"/>
      <c r="Q32" s="6">
        <f t="shared" si="1"/>
        <v>-37437637736</v>
      </c>
    </row>
    <row r="33" spans="1:17">
      <c r="A33" s="1" t="s">
        <v>56</v>
      </c>
      <c r="C33" s="6">
        <v>250000</v>
      </c>
      <c r="D33" s="6"/>
      <c r="E33" s="6">
        <v>2823102000</v>
      </c>
      <c r="F33" s="6"/>
      <c r="G33" s="6">
        <v>3737628000</v>
      </c>
      <c r="H33" s="6"/>
      <c r="I33" s="6">
        <f t="shared" si="0"/>
        <v>-914526000</v>
      </c>
      <c r="J33" s="6"/>
      <c r="K33" s="6">
        <v>250000</v>
      </c>
      <c r="L33" s="6"/>
      <c r="M33" s="6">
        <v>2823102000</v>
      </c>
      <c r="N33" s="6"/>
      <c r="O33" s="6">
        <v>3138602124</v>
      </c>
      <c r="P33" s="6"/>
      <c r="Q33" s="6">
        <f t="shared" si="1"/>
        <v>-315500124</v>
      </c>
    </row>
    <row r="34" spans="1:17">
      <c r="A34" s="1" t="s">
        <v>46</v>
      </c>
      <c r="C34" s="6">
        <v>1014534</v>
      </c>
      <c r="D34" s="6"/>
      <c r="E34" s="6">
        <v>59047529954</v>
      </c>
      <c r="F34" s="6"/>
      <c r="G34" s="6">
        <v>54358016473</v>
      </c>
      <c r="H34" s="6"/>
      <c r="I34" s="6">
        <f t="shared" si="0"/>
        <v>4689513481</v>
      </c>
      <c r="J34" s="6"/>
      <c r="K34" s="6">
        <v>1014534</v>
      </c>
      <c r="L34" s="6"/>
      <c r="M34" s="6">
        <v>59047529954</v>
      </c>
      <c r="N34" s="6"/>
      <c r="O34" s="6">
        <v>52896703563</v>
      </c>
      <c r="P34" s="6"/>
      <c r="Q34" s="6">
        <f t="shared" si="1"/>
        <v>6150826391</v>
      </c>
    </row>
    <row r="35" spans="1:17">
      <c r="A35" s="1" t="s">
        <v>37</v>
      </c>
      <c r="C35" s="6">
        <v>10000000</v>
      </c>
      <c r="D35" s="6"/>
      <c r="E35" s="6">
        <v>49463928000</v>
      </c>
      <c r="F35" s="6"/>
      <c r="G35" s="6">
        <v>49901310000</v>
      </c>
      <c r="H35" s="6"/>
      <c r="I35" s="6">
        <f t="shared" si="0"/>
        <v>-437382000</v>
      </c>
      <c r="J35" s="6"/>
      <c r="K35" s="6">
        <v>10000000</v>
      </c>
      <c r="L35" s="6"/>
      <c r="M35" s="6">
        <v>49463928000</v>
      </c>
      <c r="N35" s="6"/>
      <c r="O35" s="6">
        <v>40558734648</v>
      </c>
      <c r="P35" s="6"/>
      <c r="Q35" s="6">
        <f t="shared" si="1"/>
        <v>8905193352</v>
      </c>
    </row>
    <row r="36" spans="1:17">
      <c r="A36" s="1" t="s">
        <v>55</v>
      </c>
      <c r="C36" s="6">
        <v>2362689</v>
      </c>
      <c r="D36" s="6"/>
      <c r="E36" s="6">
        <v>96881028768</v>
      </c>
      <c r="F36" s="6"/>
      <c r="G36" s="6">
        <v>113039610051</v>
      </c>
      <c r="H36" s="6"/>
      <c r="I36" s="6">
        <f t="shared" si="0"/>
        <v>-16158581283</v>
      </c>
      <c r="J36" s="6"/>
      <c r="K36" s="6">
        <v>2362689</v>
      </c>
      <c r="L36" s="6"/>
      <c r="M36" s="6">
        <v>96881028768</v>
      </c>
      <c r="N36" s="6"/>
      <c r="O36" s="6">
        <v>103574627119</v>
      </c>
      <c r="P36" s="6"/>
      <c r="Q36" s="6">
        <f t="shared" si="1"/>
        <v>-6693598351</v>
      </c>
    </row>
    <row r="37" spans="1:17">
      <c r="A37" s="1" t="s">
        <v>33</v>
      </c>
      <c r="C37" s="6">
        <v>7527460</v>
      </c>
      <c r="D37" s="6"/>
      <c r="E37" s="6">
        <v>154891302389</v>
      </c>
      <c r="F37" s="6"/>
      <c r="G37" s="6">
        <v>154143035227</v>
      </c>
      <c r="H37" s="6"/>
      <c r="I37" s="6">
        <f t="shared" si="0"/>
        <v>748267162</v>
      </c>
      <c r="J37" s="6"/>
      <c r="K37" s="6">
        <v>7527460</v>
      </c>
      <c r="L37" s="6"/>
      <c r="M37" s="6">
        <v>154891302389</v>
      </c>
      <c r="N37" s="6"/>
      <c r="O37" s="6">
        <v>154551338940</v>
      </c>
      <c r="P37" s="6"/>
      <c r="Q37" s="6">
        <f t="shared" si="1"/>
        <v>339963449</v>
      </c>
    </row>
    <row r="38" spans="1:17">
      <c r="A38" s="1" t="s">
        <v>42</v>
      </c>
      <c r="C38" s="6">
        <v>38729730</v>
      </c>
      <c r="D38" s="6"/>
      <c r="E38" s="6">
        <v>151071206529</v>
      </c>
      <c r="F38" s="6"/>
      <c r="G38" s="6">
        <v>177481718170</v>
      </c>
      <c r="H38" s="6"/>
      <c r="I38" s="6">
        <f t="shared" si="0"/>
        <v>-26410511641</v>
      </c>
      <c r="J38" s="6"/>
      <c r="K38" s="6">
        <v>38729730</v>
      </c>
      <c r="L38" s="6"/>
      <c r="M38" s="6">
        <v>151071206529</v>
      </c>
      <c r="N38" s="6"/>
      <c r="O38" s="6">
        <v>203784433399</v>
      </c>
      <c r="P38" s="6"/>
      <c r="Q38" s="6">
        <f t="shared" si="1"/>
        <v>-52713226870</v>
      </c>
    </row>
    <row r="39" spans="1:17">
      <c r="A39" s="1" t="s">
        <v>41</v>
      </c>
      <c r="C39" s="6">
        <v>159392381</v>
      </c>
      <c r="D39" s="6"/>
      <c r="E39" s="6">
        <v>776850914020</v>
      </c>
      <c r="F39" s="6"/>
      <c r="G39" s="6">
        <v>825453467936</v>
      </c>
      <c r="H39" s="6"/>
      <c r="I39" s="6">
        <f t="shared" si="0"/>
        <v>-48602553916</v>
      </c>
      <c r="J39" s="6"/>
      <c r="K39" s="6">
        <v>159392381</v>
      </c>
      <c r="L39" s="6"/>
      <c r="M39" s="6">
        <v>776850914020</v>
      </c>
      <c r="N39" s="6"/>
      <c r="O39" s="6">
        <v>716402526343</v>
      </c>
      <c r="P39" s="6"/>
      <c r="Q39" s="6">
        <f t="shared" si="1"/>
        <v>60448387677</v>
      </c>
    </row>
    <row r="40" spans="1:17">
      <c r="A40" s="1" t="s">
        <v>40</v>
      </c>
      <c r="C40" s="6">
        <v>54555603</v>
      </c>
      <c r="D40" s="6"/>
      <c r="E40" s="6">
        <v>351959171582</v>
      </c>
      <c r="F40" s="6"/>
      <c r="G40" s="6">
        <v>372024640532</v>
      </c>
      <c r="H40" s="6"/>
      <c r="I40" s="6">
        <f t="shared" si="0"/>
        <v>-20065468950</v>
      </c>
      <c r="J40" s="6"/>
      <c r="K40" s="6">
        <v>54555603</v>
      </c>
      <c r="L40" s="6"/>
      <c r="M40" s="6">
        <v>351959171582</v>
      </c>
      <c r="N40" s="6"/>
      <c r="O40" s="6">
        <v>357924581270</v>
      </c>
      <c r="P40" s="6"/>
      <c r="Q40" s="6">
        <f t="shared" si="1"/>
        <v>-5965409688</v>
      </c>
    </row>
    <row r="41" spans="1:17">
      <c r="A41" s="1" t="s">
        <v>61</v>
      </c>
      <c r="C41" s="6">
        <v>10000000</v>
      </c>
      <c r="D41" s="6"/>
      <c r="E41" s="6">
        <v>177040305000</v>
      </c>
      <c r="F41" s="6"/>
      <c r="G41" s="6">
        <v>170081955000</v>
      </c>
      <c r="H41" s="6"/>
      <c r="I41" s="6">
        <f t="shared" si="0"/>
        <v>6958350000</v>
      </c>
      <c r="J41" s="6"/>
      <c r="K41" s="6">
        <v>10000000</v>
      </c>
      <c r="L41" s="6"/>
      <c r="M41" s="6">
        <v>177040305000</v>
      </c>
      <c r="N41" s="6"/>
      <c r="O41" s="6">
        <v>178233165000</v>
      </c>
      <c r="P41" s="6"/>
      <c r="Q41" s="6">
        <f t="shared" si="1"/>
        <v>-1192860000</v>
      </c>
    </row>
    <row r="42" spans="1:17">
      <c r="A42" s="1" t="s">
        <v>43</v>
      </c>
      <c r="C42" s="6">
        <v>31790022</v>
      </c>
      <c r="D42" s="6"/>
      <c r="E42" s="6">
        <v>437040051034</v>
      </c>
      <c r="F42" s="6"/>
      <c r="G42" s="6">
        <v>472749035681</v>
      </c>
      <c r="H42" s="6"/>
      <c r="I42" s="6">
        <f t="shared" si="0"/>
        <v>-35708984647</v>
      </c>
      <c r="J42" s="6"/>
      <c r="K42" s="6">
        <v>31790022</v>
      </c>
      <c r="L42" s="6"/>
      <c r="M42" s="6">
        <v>437040051034</v>
      </c>
      <c r="N42" s="6"/>
      <c r="O42" s="6">
        <v>373833136943</v>
      </c>
      <c r="P42" s="6"/>
      <c r="Q42" s="6">
        <f t="shared" si="1"/>
        <v>63206914091</v>
      </c>
    </row>
    <row r="43" spans="1:17">
      <c r="A43" s="1" t="s">
        <v>44</v>
      </c>
      <c r="C43" s="6">
        <v>44507942</v>
      </c>
      <c r="D43" s="6"/>
      <c r="E43" s="6">
        <v>649046566660</v>
      </c>
      <c r="F43" s="6"/>
      <c r="G43" s="6">
        <v>653470878635</v>
      </c>
      <c r="H43" s="6"/>
      <c r="I43" s="6">
        <f t="shared" si="0"/>
        <v>-4424311975</v>
      </c>
      <c r="J43" s="6"/>
      <c r="K43" s="6">
        <v>44507942</v>
      </c>
      <c r="L43" s="6"/>
      <c r="M43" s="6">
        <v>649046566660</v>
      </c>
      <c r="N43" s="6"/>
      <c r="O43" s="6">
        <v>610555052482</v>
      </c>
      <c r="P43" s="6"/>
      <c r="Q43" s="6">
        <f t="shared" si="1"/>
        <v>38491514178</v>
      </c>
    </row>
    <row r="44" spans="1:17">
      <c r="A44" s="1" t="s">
        <v>54</v>
      </c>
      <c r="C44" s="6">
        <v>11165712</v>
      </c>
      <c r="D44" s="6"/>
      <c r="E44" s="6">
        <v>154612914869</v>
      </c>
      <c r="F44" s="6"/>
      <c r="G44" s="6">
        <v>197234134761</v>
      </c>
      <c r="H44" s="6"/>
      <c r="I44" s="6">
        <f t="shared" si="0"/>
        <v>-42621219892</v>
      </c>
      <c r="J44" s="6"/>
      <c r="K44" s="6">
        <v>11165712</v>
      </c>
      <c r="L44" s="6"/>
      <c r="M44" s="6">
        <v>154612914869</v>
      </c>
      <c r="N44" s="6"/>
      <c r="O44" s="6">
        <v>152250204667</v>
      </c>
      <c r="P44" s="6"/>
      <c r="Q44" s="6">
        <f t="shared" si="1"/>
        <v>2362710202</v>
      </c>
    </row>
    <row r="45" spans="1:17">
      <c r="A45" s="1" t="s">
        <v>62</v>
      </c>
      <c r="C45" s="6">
        <v>46851062</v>
      </c>
      <c r="D45" s="6"/>
      <c r="E45" s="6">
        <v>647820667699</v>
      </c>
      <c r="F45" s="6"/>
      <c r="G45" s="6">
        <v>687407121153</v>
      </c>
      <c r="H45" s="6"/>
      <c r="I45" s="6">
        <f t="shared" si="0"/>
        <v>-39586453454</v>
      </c>
      <c r="J45" s="6"/>
      <c r="K45" s="6">
        <v>46851062</v>
      </c>
      <c r="L45" s="6"/>
      <c r="M45" s="6">
        <v>647820667699</v>
      </c>
      <c r="N45" s="6"/>
      <c r="O45" s="6">
        <v>569409498968</v>
      </c>
      <c r="P45" s="6"/>
      <c r="Q45" s="6">
        <f t="shared" si="1"/>
        <v>78411168731</v>
      </c>
    </row>
    <row r="46" spans="1:17">
      <c r="A46" s="1" t="s">
        <v>25</v>
      </c>
      <c r="C46" s="6">
        <v>94370022</v>
      </c>
      <c r="D46" s="6"/>
      <c r="E46" s="6">
        <v>561913037010</v>
      </c>
      <c r="F46" s="6"/>
      <c r="G46" s="6">
        <v>595458301215</v>
      </c>
      <c r="H46" s="6"/>
      <c r="I46" s="6">
        <f t="shared" si="0"/>
        <v>-33545264205</v>
      </c>
      <c r="J46" s="6"/>
      <c r="K46" s="6">
        <v>94370022</v>
      </c>
      <c r="L46" s="6"/>
      <c r="M46" s="6">
        <v>561913037010</v>
      </c>
      <c r="N46" s="6"/>
      <c r="O46" s="6">
        <v>427394473772</v>
      </c>
      <c r="P46" s="6"/>
      <c r="Q46" s="6">
        <f t="shared" si="1"/>
        <v>134518563238</v>
      </c>
    </row>
    <row r="47" spans="1:17">
      <c r="A47" s="1" t="s">
        <v>64</v>
      </c>
      <c r="C47" s="6">
        <v>30485496</v>
      </c>
      <c r="D47" s="6"/>
      <c r="E47" s="6">
        <v>158793522245</v>
      </c>
      <c r="F47" s="6"/>
      <c r="G47" s="6">
        <v>188491547398</v>
      </c>
      <c r="H47" s="6"/>
      <c r="I47" s="6">
        <f t="shared" si="0"/>
        <v>-29698025153</v>
      </c>
      <c r="J47" s="6"/>
      <c r="K47" s="6">
        <v>30485496</v>
      </c>
      <c r="L47" s="6"/>
      <c r="M47" s="6">
        <v>158793522245</v>
      </c>
      <c r="N47" s="6"/>
      <c r="O47" s="6">
        <v>226977763668</v>
      </c>
      <c r="P47" s="6"/>
      <c r="Q47" s="6">
        <f t="shared" si="1"/>
        <v>-68184241423</v>
      </c>
    </row>
    <row r="48" spans="1:17">
      <c r="A48" s="1" t="s">
        <v>23</v>
      </c>
      <c r="C48" s="6">
        <v>3759913</v>
      </c>
      <c r="D48" s="6"/>
      <c r="E48" s="6">
        <v>288911959314</v>
      </c>
      <c r="F48" s="6"/>
      <c r="G48" s="6">
        <v>294181892854</v>
      </c>
      <c r="H48" s="6"/>
      <c r="I48" s="6">
        <f t="shared" si="0"/>
        <v>-5269933540</v>
      </c>
      <c r="J48" s="6"/>
      <c r="K48" s="6">
        <v>3759913</v>
      </c>
      <c r="L48" s="6"/>
      <c r="M48" s="6">
        <v>288911959314</v>
      </c>
      <c r="N48" s="6"/>
      <c r="O48" s="6">
        <v>286706809818</v>
      </c>
      <c r="P48" s="6"/>
      <c r="Q48" s="6">
        <f t="shared" si="1"/>
        <v>2205149496</v>
      </c>
    </row>
    <row r="49" spans="1:17">
      <c r="A49" s="1" t="s">
        <v>57</v>
      </c>
      <c r="C49" s="6">
        <v>1232675</v>
      </c>
      <c r="D49" s="6"/>
      <c r="E49" s="6">
        <v>10807503948</v>
      </c>
      <c r="F49" s="6"/>
      <c r="G49" s="6">
        <v>13785081567</v>
      </c>
      <c r="H49" s="6"/>
      <c r="I49" s="6">
        <f t="shared" si="0"/>
        <v>-2977577619</v>
      </c>
      <c r="J49" s="6"/>
      <c r="K49" s="6">
        <v>1232675</v>
      </c>
      <c r="L49" s="6"/>
      <c r="M49" s="6">
        <v>10807503948</v>
      </c>
      <c r="N49" s="6"/>
      <c r="O49" s="6">
        <v>9971553009</v>
      </c>
      <c r="P49" s="6"/>
      <c r="Q49" s="6">
        <f t="shared" si="1"/>
        <v>835950939</v>
      </c>
    </row>
    <row r="50" spans="1:17">
      <c r="A50" s="1" t="s">
        <v>17</v>
      </c>
      <c r="C50" s="6">
        <v>15829799</v>
      </c>
      <c r="D50" s="6"/>
      <c r="E50" s="6">
        <v>470180077474</v>
      </c>
      <c r="F50" s="6"/>
      <c r="G50" s="6">
        <v>496930617358</v>
      </c>
      <c r="H50" s="6"/>
      <c r="I50" s="6">
        <f t="shared" si="0"/>
        <v>-26750539884</v>
      </c>
      <c r="J50" s="6"/>
      <c r="K50" s="6">
        <v>15829799</v>
      </c>
      <c r="L50" s="6"/>
      <c r="M50" s="6">
        <v>470180077474</v>
      </c>
      <c r="N50" s="6"/>
      <c r="O50" s="6">
        <v>571202704562</v>
      </c>
      <c r="P50" s="6"/>
      <c r="Q50" s="6">
        <f t="shared" si="1"/>
        <v>-101022627088</v>
      </c>
    </row>
    <row r="51" spans="1:17">
      <c r="A51" s="1" t="s">
        <v>31</v>
      </c>
      <c r="C51" s="6">
        <v>19294410</v>
      </c>
      <c r="D51" s="6"/>
      <c r="E51" s="6">
        <v>692000266038</v>
      </c>
      <c r="F51" s="6"/>
      <c r="G51" s="6">
        <v>652298476939</v>
      </c>
      <c r="H51" s="6"/>
      <c r="I51" s="6">
        <f t="shared" si="0"/>
        <v>39701789099</v>
      </c>
      <c r="J51" s="6"/>
      <c r="K51" s="6">
        <v>19294410</v>
      </c>
      <c r="L51" s="6"/>
      <c r="M51" s="6">
        <v>692000266038</v>
      </c>
      <c r="N51" s="6"/>
      <c r="O51" s="6">
        <v>537834142569</v>
      </c>
      <c r="P51" s="6"/>
      <c r="Q51" s="6">
        <f t="shared" si="1"/>
        <v>154166123469</v>
      </c>
    </row>
    <row r="52" spans="1:17">
      <c r="A52" s="1" t="s">
        <v>48</v>
      </c>
      <c r="C52" s="6">
        <v>19742066</v>
      </c>
      <c r="D52" s="6"/>
      <c r="E52" s="6">
        <v>177995128415</v>
      </c>
      <c r="F52" s="6"/>
      <c r="G52" s="6">
        <v>194003169050</v>
      </c>
      <c r="H52" s="6"/>
      <c r="I52" s="6">
        <f t="shared" si="0"/>
        <v>-16008040635</v>
      </c>
      <c r="J52" s="6"/>
      <c r="K52" s="6">
        <v>19742066</v>
      </c>
      <c r="L52" s="6"/>
      <c r="M52" s="6">
        <v>177995128415</v>
      </c>
      <c r="N52" s="6"/>
      <c r="O52" s="6">
        <v>143765382578</v>
      </c>
      <c r="P52" s="6"/>
      <c r="Q52" s="6">
        <f t="shared" si="1"/>
        <v>34229745837</v>
      </c>
    </row>
    <row r="53" spans="1:17">
      <c r="A53" s="1" t="s">
        <v>49</v>
      </c>
      <c r="C53" s="6">
        <v>554212</v>
      </c>
      <c r="D53" s="6"/>
      <c r="E53" s="6">
        <v>17877173532</v>
      </c>
      <c r="F53" s="6"/>
      <c r="G53" s="6">
        <v>15871844976</v>
      </c>
      <c r="H53" s="6"/>
      <c r="I53" s="6">
        <f t="shared" si="0"/>
        <v>2005328556</v>
      </c>
      <c r="J53" s="6"/>
      <c r="K53" s="6">
        <v>554212</v>
      </c>
      <c r="L53" s="6"/>
      <c r="M53" s="6">
        <v>17877173532</v>
      </c>
      <c r="N53" s="6"/>
      <c r="O53" s="6">
        <v>14580299146</v>
      </c>
      <c r="P53" s="6"/>
      <c r="Q53" s="6">
        <f t="shared" si="1"/>
        <v>3296874386</v>
      </c>
    </row>
    <row r="54" spans="1:17">
      <c r="A54" s="1" t="s">
        <v>70</v>
      </c>
      <c r="C54" s="6">
        <v>3781014</v>
      </c>
      <c r="D54" s="6"/>
      <c r="E54" s="6">
        <v>47394898950</v>
      </c>
      <c r="F54" s="6"/>
      <c r="G54" s="6">
        <v>48484033920</v>
      </c>
      <c r="H54" s="6"/>
      <c r="I54" s="6">
        <f t="shared" si="0"/>
        <v>-1089134970</v>
      </c>
      <c r="J54" s="6"/>
      <c r="K54" s="6">
        <v>3781014</v>
      </c>
      <c r="L54" s="6"/>
      <c r="M54" s="6">
        <v>47394898950</v>
      </c>
      <c r="N54" s="6"/>
      <c r="O54" s="6">
        <v>48484033920</v>
      </c>
      <c r="P54" s="6"/>
      <c r="Q54" s="6">
        <f t="shared" si="1"/>
        <v>-1089134970</v>
      </c>
    </row>
    <row r="55" spans="1:17">
      <c r="A55" s="1" t="s">
        <v>47</v>
      </c>
      <c r="C55" s="6">
        <v>1585960</v>
      </c>
      <c r="D55" s="6"/>
      <c r="E55" s="6">
        <v>62319975457</v>
      </c>
      <c r="F55" s="6"/>
      <c r="G55" s="6">
        <v>66565993124</v>
      </c>
      <c r="H55" s="6"/>
      <c r="I55" s="6">
        <f t="shared" si="0"/>
        <v>-4246017667</v>
      </c>
      <c r="J55" s="6"/>
      <c r="K55" s="6">
        <v>1585960</v>
      </c>
      <c r="L55" s="6"/>
      <c r="M55" s="6">
        <v>62319975457</v>
      </c>
      <c r="N55" s="6"/>
      <c r="O55" s="6">
        <v>68493221623</v>
      </c>
      <c r="P55" s="6"/>
      <c r="Q55" s="6">
        <f t="shared" si="1"/>
        <v>-6173246166</v>
      </c>
    </row>
    <row r="56" spans="1:17">
      <c r="A56" s="1" t="s">
        <v>19</v>
      </c>
      <c r="C56" s="6">
        <v>71812800</v>
      </c>
      <c r="D56" s="6"/>
      <c r="E56" s="6">
        <v>1536216257836</v>
      </c>
      <c r="F56" s="6"/>
      <c r="G56" s="6">
        <v>1614740323060</v>
      </c>
      <c r="H56" s="6"/>
      <c r="I56" s="6">
        <f t="shared" si="0"/>
        <v>-78524065224</v>
      </c>
      <c r="J56" s="6"/>
      <c r="K56" s="6">
        <v>71812800</v>
      </c>
      <c r="L56" s="6"/>
      <c r="M56" s="6">
        <v>1536216257836</v>
      </c>
      <c r="N56" s="6"/>
      <c r="O56" s="6">
        <v>933481562505</v>
      </c>
      <c r="P56" s="6"/>
      <c r="Q56" s="6">
        <f t="shared" si="1"/>
        <v>602734695331</v>
      </c>
    </row>
    <row r="57" spans="1:17">
      <c r="A57" s="1" t="s">
        <v>68</v>
      </c>
      <c r="C57" s="6">
        <v>68129</v>
      </c>
      <c r="D57" s="6"/>
      <c r="E57" s="6">
        <v>931199946</v>
      </c>
      <c r="F57" s="6"/>
      <c r="G57" s="6">
        <v>934586127</v>
      </c>
      <c r="H57" s="6"/>
      <c r="I57" s="6">
        <f t="shared" si="0"/>
        <v>-3386181</v>
      </c>
      <c r="J57" s="6"/>
      <c r="K57" s="6">
        <v>68129</v>
      </c>
      <c r="L57" s="6"/>
      <c r="M57" s="6">
        <v>931199946</v>
      </c>
      <c r="N57" s="6"/>
      <c r="O57" s="6">
        <v>890651598</v>
      </c>
      <c r="P57" s="6"/>
      <c r="Q57" s="6">
        <f t="shared" si="1"/>
        <v>40548348</v>
      </c>
    </row>
    <row r="58" spans="1:17">
      <c r="A58" s="1" t="s">
        <v>60</v>
      </c>
      <c r="C58" s="6">
        <v>108888039</v>
      </c>
      <c r="D58" s="6"/>
      <c r="E58" s="6">
        <v>1250173792189</v>
      </c>
      <c r="F58" s="6"/>
      <c r="G58" s="6">
        <v>1358413947357</v>
      </c>
      <c r="H58" s="6"/>
      <c r="I58" s="6">
        <f t="shared" si="0"/>
        <v>-108240155168</v>
      </c>
      <c r="J58" s="6"/>
      <c r="K58" s="6">
        <v>108888039</v>
      </c>
      <c r="L58" s="6"/>
      <c r="M58" s="6">
        <v>1250173792189</v>
      </c>
      <c r="N58" s="6"/>
      <c r="O58" s="6">
        <v>1093225567166</v>
      </c>
      <c r="P58" s="6"/>
      <c r="Q58" s="6">
        <f t="shared" si="1"/>
        <v>156948225023</v>
      </c>
    </row>
    <row r="59" spans="1:17">
      <c r="A59" s="1" t="s">
        <v>59</v>
      </c>
      <c r="C59" s="6">
        <v>78611772</v>
      </c>
      <c r="D59" s="6"/>
      <c r="E59" s="6">
        <v>458705467585</v>
      </c>
      <c r="F59" s="6"/>
      <c r="G59" s="6">
        <v>482148677172</v>
      </c>
      <c r="H59" s="6"/>
      <c r="I59" s="6">
        <f t="shared" si="0"/>
        <v>-23443209587</v>
      </c>
      <c r="J59" s="6"/>
      <c r="K59" s="6">
        <v>78611772</v>
      </c>
      <c r="L59" s="6"/>
      <c r="M59" s="6">
        <v>458705467585</v>
      </c>
      <c r="N59" s="6"/>
      <c r="O59" s="6">
        <v>521937013443</v>
      </c>
      <c r="P59" s="6"/>
      <c r="Q59" s="6">
        <f t="shared" si="1"/>
        <v>-63231545858</v>
      </c>
    </row>
    <row r="60" spans="1:17">
      <c r="A60" s="1" t="s">
        <v>53</v>
      </c>
      <c r="C60" s="6">
        <v>1805000</v>
      </c>
      <c r="D60" s="6"/>
      <c r="E60" s="6">
        <v>87685498417</v>
      </c>
      <c r="F60" s="6"/>
      <c r="G60" s="6">
        <v>91626732371</v>
      </c>
      <c r="H60" s="6"/>
      <c r="I60" s="6">
        <f t="shared" si="0"/>
        <v>-3941233954</v>
      </c>
      <c r="J60" s="6"/>
      <c r="K60" s="6">
        <v>1805000</v>
      </c>
      <c r="L60" s="6"/>
      <c r="M60" s="6">
        <v>87685498417</v>
      </c>
      <c r="N60" s="6"/>
      <c r="O60" s="6">
        <v>87664664114</v>
      </c>
      <c r="P60" s="6"/>
      <c r="Q60" s="6">
        <f t="shared" si="1"/>
        <v>20834303</v>
      </c>
    </row>
    <row r="61" spans="1:17">
      <c r="A61" s="1" t="s">
        <v>16</v>
      </c>
      <c r="C61" s="6">
        <v>182552902</v>
      </c>
      <c r="D61" s="6"/>
      <c r="E61" s="6">
        <v>565268808606</v>
      </c>
      <c r="F61" s="6"/>
      <c r="G61" s="6">
        <v>565629310272</v>
      </c>
      <c r="H61" s="6"/>
      <c r="I61" s="6">
        <f t="shared" si="0"/>
        <v>-360501666</v>
      </c>
      <c r="J61" s="6"/>
      <c r="K61" s="6">
        <v>182552902</v>
      </c>
      <c r="L61" s="6"/>
      <c r="M61" s="6">
        <v>565268808606</v>
      </c>
      <c r="N61" s="6"/>
      <c r="O61" s="6">
        <v>525053113869</v>
      </c>
      <c r="P61" s="6"/>
      <c r="Q61" s="6">
        <f t="shared" si="1"/>
        <v>40215694737</v>
      </c>
    </row>
    <row r="62" spans="1:17">
      <c r="A62" s="1" t="s">
        <v>15</v>
      </c>
      <c r="C62" s="6">
        <v>55000000</v>
      </c>
      <c r="D62" s="6"/>
      <c r="E62" s="6">
        <v>96880113000</v>
      </c>
      <c r="F62" s="6"/>
      <c r="G62" s="6">
        <v>122475150278</v>
      </c>
      <c r="H62" s="6"/>
      <c r="I62" s="6">
        <f t="shared" si="0"/>
        <v>-25595037278</v>
      </c>
      <c r="J62" s="6"/>
      <c r="K62" s="6">
        <v>55000000</v>
      </c>
      <c r="L62" s="6"/>
      <c r="M62" s="6">
        <v>96880113000</v>
      </c>
      <c r="N62" s="6"/>
      <c r="O62" s="6">
        <v>120476726654</v>
      </c>
      <c r="P62" s="6"/>
      <c r="Q62" s="6">
        <f t="shared" si="1"/>
        <v>-23596613654</v>
      </c>
    </row>
    <row r="63" spans="1:17">
      <c r="A63" s="1" t="s">
        <v>30</v>
      </c>
      <c r="C63" s="6">
        <v>20830000</v>
      </c>
      <c r="D63" s="6"/>
      <c r="E63" s="6">
        <v>76571015454</v>
      </c>
      <c r="F63" s="6"/>
      <c r="G63" s="6">
        <v>103799486299</v>
      </c>
      <c r="H63" s="6"/>
      <c r="I63" s="6">
        <f t="shared" si="0"/>
        <v>-27228470845</v>
      </c>
      <c r="J63" s="6"/>
      <c r="K63" s="6">
        <v>20830000</v>
      </c>
      <c r="L63" s="6"/>
      <c r="M63" s="6">
        <v>76571015454</v>
      </c>
      <c r="N63" s="6"/>
      <c r="O63" s="6">
        <v>103985168415</v>
      </c>
      <c r="P63" s="6"/>
      <c r="Q63" s="6">
        <f t="shared" si="1"/>
        <v>-27414152961</v>
      </c>
    </row>
    <row r="64" spans="1:17">
      <c r="A64" s="1" t="s">
        <v>51</v>
      </c>
      <c r="C64" s="6">
        <v>34111497</v>
      </c>
      <c r="D64" s="6"/>
      <c r="E64" s="6">
        <v>290596132890</v>
      </c>
      <c r="F64" s="6"/>
      <c r="G64" s="6">
        <v>286527108859</v>
      </c>
      <c r="H64" s="6"/>
      <c r="I64" s="6">
        <f t="shared" si="0"/>
        <v>4069024031</v>
      </c>
      <c r="J64" s="6"/>
      <c r="K64" s="6">
        <v>34111497</v>
      </c>
      <c r="L64" s="6"/>
      <c r="M64" s="6">
        <v>290596132890</v>
      </c>
      <c r="N64" s="6"/>
      <c r="O64" s="6">
        <v>240560100000</v>
      </c>
      <c r="P64" s="6"/>
      <c r="Q64" s="6">
        <f t="shared" si="1"/>
        <v>50036032890</v>
      </c>
    </row>
    <row r="65" spans="1:17">
      <c r="A65" s="1" t="s">
        <v>22</v>
      </c>
      <c r="C65" s="6">
        <v>0</v>
      </c>
      <c r="D65" s="6"/>
      <c r="E65" s="6">
        <v>0</v>
      </c>
      <c r="F65" s="6"/>
      <c r="G65" s="6">
        <v>-71834303633</v>
      </c>
      <c r="H65" s="6"/>
      <c r="I65" s="6">
        <f t="shared" si="0"/>
        <v>71834303633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f t="shared" si="1"/>
        <v>0</v>
      </c>
    </row>
    <row r="66" spans="1:17">
      <c r="A66" s="1" t="s">
        <v>99</v>
      </c>
      <c r="C66" s="6">
        <v>34851</v>
      </c>
      <c r="D66" s="6"/>
      <c r="E66" s="6">
        <v>34730044248</v>
      </c>
      <c r="F66" s="6"/>
      <c r="G66" s="6">
        <v>34155106974</v>
      </c>
      <c r="H66" s="6"/>
      <c r="I66" s="6">
        <f t="shared" si="0"/>
        <v>574937274</v>
      </c>
      <c r="J66" s="6"/>
      <c r="K66" s="6">
        <v>34851</v>
      </c>
      <c r="L66" s="6"/>
      <c r="M66" s="6">
        <v>34730044248</v>
      </c>
      <c r="N66" s="6"/>
      <c r="O66" s="6">
        <v>29902104315</v>
      </c>
      <c r="P66" s="6"/>
      <c r="Q66" s="6">
        <f t="shared" si="1"/>
        <v>4827939933</v>
      </c>
    </row>
    <row r="67" spans="1:17">
      <c r="A67" s="1" t="s">
        <v>102</v>
      </c>
      <c r="C67" s="6">
        <v>7729</v>
      </c>
      <c r="D67" s="6"/>
      <c r="E67" s="6">
        <v>7582938463</v>
      </c>
      <c r="F67" s="6"/>
      <c r="G67" s="6">
        <v>7441059743</v>
      </c>
      <c r="H67" s="6"/>
      <c r="I67" s="6">
        <f t="shared" si="0"/>
        <v>141878720</v>
      </c>
      <c r="J67" s="6"/>
      <c r="K67" s="6">
        <v>7729</v>
      </c>
      <c r="L67" s="6"/>
      <c r="M67" s="6">
        <v>7582938463</v>
      </c>
      <c r="N67" s="6"/>
      <c r="O67" s="6">
        <v>6534372811</v>
      </c>
      <c r="P67" s="6"/>
      <c r="Q67" s="6">
        <f t="shared" si="1"/>
        <v>1048565652</v>
      </c>
    </row>
    <row r="68" spans="1:17">
      <c r="A68" s="1" t="s">
        <v>105</v>
      </c>
      <c r="C68" s="6">
        <v>20000</v>
      </c>
      <c r="D68" s="6"/>
      <c r="E68" s="6">
        <v>19511062978</v>
      </c>
      <c r="F68" s="6"/>
      <c r="G68" s="6">
        <v>19176723588</v>
      </c>
      <c r="H68" s="6"/>
      <c r="I68" s="6">
        <f t="shared" si="0"/>
        <v>334339390</v>
      </c>
      <c r="J68" s="6"/>
      <c r="K68" s="6">
        <v>20000</v>
      </c>
      <c r="L68" s="6"/>
      <c r="M68" s="6">
        <v>19511062978</v>
      </c>
      <c r="N68" s="6"/>
      <c r="O68" s="6">
        <v>17002881206</v>
      </c>
      <c r="P68" s="6"/>
      <c r="Q68" s="6">
        <f t="shared" si="1"/>
        <v>2508181772</v>
      </c>
    </row>
    <row r="69" spans="1:17">
      <c r="A69" s="1" t="s">
        <v>108</v>
      </c>
      <c r="C69" s="6">
        <v>101150</v>
      </c>
      <c r="D69" s="6"/>
      <c r="E69" s="6">
        <v>96832559416</v>
      </c>
      <c r="F69" s="6"/>
      <c r="G69" s="6">
        <v>95266029901</v>
      </c>
      <c r="H69" s="6"/>
      <c r="I69" s="6">
        <f t="shared" si="0"/>
        <v>1566529515</v>
      </c>
      <c r="J69" s="6"/>
      <c r="K69" s="6">
        <v>101150</v>
      </c>
      <c r="L69" s="6"/>
      <c r="M69" s="6">
        <v>96832559416</v>
      </c>
      <c r="N69" s="6"/>
      <c r="O69" s="6">
        <v>84969062217</v>
      </c>
      <c r="P69" s="6"/>
      <c r="Q69" s="6">
        <f t="shared" si="1"/>
        <v>11863497199</v>
      </c>
    </row>
    <row r="70" spans="1:17">
      <c r="A70" s="1" t="s">
        <v>114</v>
      </c>
      <c r="C70" s="6">
        <v>100</v>
      </c>
      <c r="D70" s="6"/>
      <c r="E70" s="6">
        <v>75150376</v>
      </c>
      <c r="F70" s="6"/>
      <c r="G70" s="6">
        <v>73779625</v>
      </c>
      <c r="H70" s="6"/>
      <c r="I70" s="6">
        <f t="shared" si="0"/>
        <v>1370751</v>
      </c>
      <c r="J70" s="6"/>
      <c r="K70" s="6">
        <v>100</v>
      </c>
      <c r="L70" s="6"/>
      <c r="M70" s="6">
        <v>75150376</v>
      </c>
      <c r="N70" s="6"/>
      <c r="O70" s="6">
        <v>73300282</v>
      </c>
      <c r="P70" s="6"/>
      <c r="Q70" s="6">
        <f t="shared" si="1"/>
        <v>1850094</v>
      </c>
    </row>
    <row r="71" spans="1:17">
      <c r="A71" s="1" t="s">
        <v>134</v>
      </c>
      <c r="C71" s="6">
        <v>25000</v>
      </c>
      <c r="D71" s="6"/>
      <c r="E71" s="6">
        <v>24982971015</v>
      </c>
      <c r="F71" s="6"/>
      <c r="G71" s="6">
        <v>24745514062</v>
      </c>
      <c r="H71" s="6"/>
      <c r="I71" s="6">
        <f t="shared" si="0"/>
        <v>237456953</v>
      </c>
      <c r="J71" s="6"/>
      <c r="K71" s="6">
        <v>25000</v>
      </c>
      <c r="L71" s="6"/>
      <c r="M71" s="6">
        <v>24982971015</v>
      </c>
      <c r="N71" s="6"/>
      <c r="O71" s="6">
        <v>24679472343</v>
      </c>
      <c r="P71" s="6"/>
      <c r="Q71" s="6">
        <f t="shared" si="1"/>
        <v>303498672</v>
      </c>
    </row>
    <row r="72" spans="1:17">
      <c r="A72" s="1" t="s">
        <v>116</v>
      </c>
      <c r="C72" s="6">
        <v>223409</v>
      </c>
      <c r="D72" s="6"/>
      <c r="E72" s="6">
        <v>199611032701</v>
      </c>
      <c r="F72" s="6"/>
      <c r="G72" s="6">
        <v>196311879851</v>
      </c>
      <c r="H72" s="6"/>
      <c r="I72" s="6">
        <f t="shared" si="0"/>
        <v>3299152850</v>
      </c>
      <c r="J72" s="6"/>
      <c r="K72" s="6">
        <v>223409</v>
      </c>
      <c r="L72" s="6"/>
      <c r="M72" s="6">
        <v>199611032701</v>
      </c>
      <c r="N72" s="6"/>
      <c r="O72" s="6">
        <v>181753531244</v>
      </c>
      <c r="P72" s="6"/>
      <c r="Q72" s="6">
        <f t="shared" si="1"/>
        <v>17857501457</v>
      </c>
    </row>
    <row r="73" spans="1:17">
      <c r="A73" s="1" t="s">
        <v>119</v>
      </c>
      <c r="C73" s="6">
        <v>392486</v>
      </c>
      <c r="D73" s="6"/>
      <c r="E73" s="6">
        <v>346796634215</v>
      </c>
      <c r="F73" s="6"/>
      <c r="G73" s="6">
        <v>340133429859</v>
      </c>
      <c r="H73" s="6"/>
      <c r="I73" s="6">
        <f t="shared" ref="I73:I84" si="2">E73-G73</f>
        <v>6663204356</v>
      </c>
      <c r="J73" s="6"/>
      <c r="K73" s="6">
        <v>392486</v>
      </c>
      <c r="L73" s="6"/>
      <c r="M73" s="6">
        <v>346796634215</v>
      </c>
      <c r="N73" s="6"/>
      <c r="O73" s="6">
        <v>315247530997</v>
      </c>
      <c r="P73" s="6"/>
      <c r="Q73" s="6">
        <f t="shared" ref="Q73:Q84" si="3">M73-O73</f>
        <v>31549103218</v>
      </c>
    </row>
    <row r="74" spans="1:17">
      <c r="A74" s="1" t="s">
        <v>122</v>
      </c>
      <c r="C74" s="6">
        <v>533636</v>
      </c>
      <c r="D74" s="6"/>
      <c r="E74" s="6">
        <v>462653249936</v>
      </c>
      <c r="F74" s="6"/>
      <c r="G74" s="6">
        <v>454394061906</v>
      </c>
      <c r="H74" s="6"/>
      <c r="I74" s="6">
        <f t="shared" si="2"/>
        <v>8259188030</v>
      </c>
      <c r="J74" s="6"/>
      <c r="K74" s="6">
        <v>533636</v>
      </c>
      <c r="L74" s="6"/>
      <c r="M74" s="6">
        <v>462653249936</v>
      </c>
      <c r="N74" s="6"/>
      <c r="O74" s="6">
        <v>429679875242</v>
      </c>
      <c r="P74" s="6"/>
      <c r="Q74" s="6">
        <f t="shared" si="3"/>
        <v>32973374694</v>
      </c>
    </row>
    <row r="75" spans="1:17">
      <c r="A75" s="1" t="s">
        <v>128</v>
      </c>
      <c r="C75" s="6">
        <v>136625</v>
      </c>
      <c r="D75" s="6"/>
      <c r="E75" s="6">
        <v>107873206936</v>
      </c>
      <c r="F75" s="6"/>
      <c r="G75" s="6">
        <v>105999051689</v>
      </c>
      <c r="H75" s="6"/>
      <c r="I75" s="6">
        <f t="shared" si="2"/>
        <v>1874155247</v>
      </c>
      <c r="J75" s="6"/>
      <c r="K75" s="6">
        <v>136625</v>
      </c>
      <c r="L75" s="6"/>
      <c r="M75" s="6">
        <v>107873206936</v>
      </c>
      <c r="N75" s="6"/>
      <c r="O75" s="6">
        <v>105355966053</v>
      </c>
      <c r="P75" s="6"/>
      <c r="Q75" s="6">
        <f t="shared" si="3"/>
        <v>2517240883</v>
      </c>
    </row>
    <row r="76" spans="1:17">
      <c r="A76" s="1" t="s">
        <v>111</v>
      </c>
      <c r="C76" s="6">
        <v>11089</v>
      </c>
      <c r="D76" s="6"/>
      <c r="E76" s="6">
        <v>10576988573</v>
      </c>
      <c r="F76" s="6"/>
      <c r="G76" s="6">
        <v>10392390187</v>
      </c>
      <c r="H76" s="6"/>
      <c r="I76" s="6">
        <f t="shared" si="2"/>
        <v>184598386</v>
      </c>
      <c r="J76" s="6"/>
      <c r="K76" s="6">
        <v>11089</v>
      </c>
      <c r="L76" s="6"/>
      <c r="M76" s="6">
        <v>10576988573</v>
      </c>
      <c r="N76" s="6"/>
      <c r="O76" s="6">
        <v>9982509178</v>
      </c>
      <c r="P76" s="6"/>
      <c r="Q76" s="6">
        <f t="shared" si="3"/>
        <v>594479395</v>
      </c>
    </row>
    <row r="77" spans="1:17">
      <c r="A77" s="1" t="s">
        <v>125</v>
      </c>
      <c r="C77" s="6">
        <v>79244</v>
      </c>
      <c r="D77" s="6"/>
      <c r="E77" s="6">
        <v>66507734207</v>
      </c>
      <c r="F77" s="6"/>
      <c r="G77" s="6">
        <v>65286013204</v>
      </c>
      <c r="H77" s="6"/>
      <c r="I77" s="6">
        <f t="shared" si="2"/>
        <v>1221721003</v>
      </c>
      <c r="J77" s="6"/>
      <c r="K77" s="6">
        <v>79244</v>
      </c>
      <c r="L77" s="6"/>
      <c r="M77" s="6">
        <v>66507734207</v>
      </c>
      <c r="N77" s="6"/>
      <c r="O77" s="6">
        <v>57428652828</v>
      </c>
      <c r="P77" s="6"/>
      <c r="Q77" s="6">
        <f t="shared" si="3"/>
        <v>9079081379</v>
      </c>
    </row>
    <row r="78" spans="1:17">
      <c r="A78" s="1" t="s">
        <v>131</v>
      </c>
      <c r="C78" s="6">
        <v>36370</v>
      </c>
      <c r="D78" s="6"/>
      <c r="E78" s="6">
        <v>30054356660</v>
      </c>
      <c r="F78" s="6"/>
      <c r="G78" s="6">
        <v>29444542309</v>
      </c>
      <c r="H78" s="6"/>
      <c r="I78" s="6">
        <f t="shared" si="2"/>
        <v>609814351</v>
      </c>
      <c r="J78" s="6"/>
      <c r="K78" s="6">
        <v>36370</v>
      </c>
      <c r="L78" s="6"/>
      <c r="M78" s="6">
        <v>30054356660</v>
      </c>
      <c r="N78" s="6"/>
      <c r="O78" s="6">
        <v>29230363038</v>
      </c>
      <c r="P78" s="6"/>
      <c r="Q78" s="6">
        <f t="shared" si="3"/>
        <v>823993622</v>
      </c>
    </row>
    <row r="79" spans="1:17">
      <c r="A79" s="1" t="s">
        <v>89</v>
      </c>
      <c r="C79" s="6">
        <v>56440</v>
      </c>
      <c r="D79" s="6"/>
      <c r="E79" s="6">
        <v>43102187121</v>
      </c>
      <c r="F79" s="6"/>
      <c r="G79" s="6">
        <v>42215111124</v>
      </c>
      <c r="H79" s="6"/>
      <c r="I79" s="6">
        <f t="shared" si="2"/>
        <v>887075997</v>
      </c>
      <c r="J79" s="6"/>
      <c r="K79" s="6">
        <v>56440</v>
      </c>
      <c r="L79" s="6"/>
      <c r="M79" s="6">
        <v>43102187112</v>
      </c>
      <c r="N79" s="6"/>
      <c r="O79" s="6">
        <v>42209825120</v>
      </c>
      <c r="P79" s="6"/>
      <c r="Q79" s="6">
        <f t="shared" si="3"/>
        <v>892361992</v>
      </c>
    </row>
    <row r="80" spans="1:17">
      <c r="A80" s="1" t="s">
        <v>93</v>
      </c>
      <c r="C80" s="6">
        <v>402535</v>
      </c>
      <c r="D80" s="6"/>
      <c r="E80" s="6">
        <v>302510592765</v>
      </c>
      <c r="F80" s="6"/>
      <c r="G80" s="6">
        <v>296602450010</v>
      </c>
      <c r="H80" s="6"/>
      <c r="I80" s="6">
        <f t="shared" si="2"/>
        <v>5908142755</v>
      </c>
      <c r="J80" s="6"/>
      <c r="K80" s="6">
        <v>402535</v>
      </c>
      <c r="L80" s="6"/>
      <c r="M80" s="6">
        <v>302510592765</v>
      </c>
      <c r="N80" s="6"/>
      <c r="O80" s="6">
        <v>295274383988</v>
      </c>
      <c r="P80" s="6"/>
      <c r="Q80" s="6">
        <f t="shared" si="3"/>
        <v>7236208777</v>
      </c>
    </row>
    <row r="81" spans="1:19">
      <c r="A81" s="1" t="s">
        <v>96</v>
      </c>
      <c r="C81" s="6">
        <v>25400</v>
      </c>
      <c r="D81" s="6"/>
      <c r="E81" s="6">
        <v>18586128653</v>
      </c>
      <c r="F81" s="6"/>
      <c r="G81" s="6">
        <v>18224498210</v>
      </c>
      <c r="H81" s="6"/>
      <c r="I81" s="6">
        <f t="shared" si="2"/>
        <v>361630443</v>
      </c>
      <c r="J81" s="6"/>
      <c r="K81" s="6">
        <v>25400</v>
      </c>
      <c r="L81" s="6"/>
      <c r="M81" s="6">
        <v>18586128662</v>
      </c>
      <c r="N81" s="6"/>
      <c r="O81" s="6">
        <v>18176158826</v>
      </c>
      <c r="P81" s="6"/>
      <c r="Q81" s="6">
        <f t="shared" si="3"/>
        <v>409969836</v>
      </c>
    </row>
    <row r="82" spans="1:19">
      <c r="A82" s="1" t="s">
        <v>140</v>
      </c>
      <c r="C82" s="6">
        <v>200000</v>
      </c>
      <c r="D82" s="6"/>
      <c r="E82" s="6">
        <v>193430934287</v>
      </c>
      <c r="F82" s="6"/>
      <c r="G82" s="6">
        <v>195964475000</v>
      </c>
      <c r="H82" s="6"/>
      <c r="I82" s="6">
        <f t="shared" si="2"/>
        <v>-2533540713</v>
      </c>
      <c r="J82" s="6"/>
      <c r="K82" s="6">
        <v>200000</v>
      </c>
      <c r="L82" s="6"/>
      <c r="M82" s="6">
        <v>193430934287</v>
      </c>
      <c r="N82" s="6"/>
      <c r="O82" s="6">
        <v>187186066375</v>
      </c>
      <c r="P82" s="6"/>
      <c r="Q82" s="6">
        <f t="shared" si="3"/>
        <v>6244867912</v>
      </c>
    </row>
    <row r="83" spans="1:19">
      <c r="A83" s="1" t="s">
        <v>143</v>
      </c>
      <c r="C83" s="6">
        <v>200000</v>
      </c>
      <c r="D83" s="6"/>
      <c r="E83" s="6">
        <v>195812502550</v>
      </c>
      <c r="F83" s="6"/>
      <c r="G83" s="6">
        <v>195760000000</v>
      </c>
      <c r="H83" s="6"/>
      <c r="I83" s="6">
        <f t="shared" si="2"/>
        <v>52502550</v>
      </c>
      <c r="J83" s="6"/>
      <c r="K83" s="6">
        <v>200000</v>
      </c>
      <c r="L83" s="6"/>
      <c r="M83" s="6">
        <v>195812502550</v>
      </c>
      <c r="N83" s="6"/>
      <c r="O83" s="6">
        <v>195760000000</v>
      </c>
      <c r="P83" s="6"/>
      <c r="Q83" s="6">
        <f t="shared" si="3"/>
        <v>52502550</v>
      </c>
    </row>
    <row r="84" spans="1:19">
      <c r="A84" s="1" t="s">
        <v>137</v>
      </c>
      <c r="C84" s="6">
        <v>0</v>
      </c>
      <c r="D84" s="6"/>
      <c r="E84" s="6">
        <v>0</v>
      </c>
      <c r="F84" s="6"/>
      <c r="G84" s="6">
        <v>0</v>
      </c>
      <c r="H84" s="6"/>
      <c r="I84" s="6">
        <f t="shared" si="2"/>
        <v>0</v>
      </c>
      <c r="J84" s="6"/>
      <c r="K84" s="6">
        <v>200000</v>
      </c>
      <c r="L84" s="6"/>
      <c r="M84" s="6">
        <v>199963750000</v>
      </c>
      <c r="N84" s="6"/>
      <c r="O84" s="6">
        <v>200008000000</v>
      </c>
      <c r="P84" s="6"/>
      <c r="Q84" s="6">
        <f t="shared" si="3"/>
        <v>-44250000</v>
      </c>
    </row>
    <row r="85" spans="1:19" ht="24.75" thickBot="1">
      <c r="C85" s="6"/>
      <c r="D85" s="6"/>
      <c r="E85" s="10">
        <f>SUM(E8:E84)</f>
        <v>19453012343370</v>
      </c>
      <c r="F85" s="6"/>
      <c r="G85" s="10">
        <f>SUM(G8:G84)</f>
        <v>20009337479359</v>
      </c>
      <c r="H85" s="6"/>
      <c r="I85" s="10">
        <f>SUM(I8:I84)</f>
        <v>-556325135989</v>
      </c>
      <c r="J85" s="6"/>
      <c r="K85" s="6"/>
      <c r="L85" s="6"/>
      <c r="M85" s="10">
        <f>SUM(M8:M84)</f>
        <v>19652976093370</v>
      </c>
      <c r="N85" s="6"/>
      <c r="O85" s="10">
        <f>SUM(O8:O84)</f>
        <v>17643783856075</v>
      </c>
      <c r="P85" s="6"/>
      <c r="Q85" s="10">
        <f>SUM(Q8:Q84)</f>
        <v>2009192237295</v>
      </c>
    </row>
    <row r="86" spans="1:19" ht="24.75" thickTop="1"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3"/>
      <c r="S86" s="3"/>
    </row>
    <row r="87" spans="1:19">
      <c r="G87" s="4"/>
      <c r="H87" s="3"/>
      <c r="I87" s="4"/>
      <c r="J87" s="3"/>
      <c r="K87" s="3"/>
      <c r="L87" s="3"/>
      <c r="M87" s="3"/>
      <c r="N87" s="3"/>
      <c r="O87" s="4"/>
      <c r="P87" s="3"/>
      <c r="Q87" s="4"/>
    </row>
    <row r="88" spans="1:19"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9"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9"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9">
      <c r="G91" s="4"/>
      <c r="H91" s="3"/>
      <c r="I91" s="4"/>
      <c r="J91" s="3"/>
      <c r="K91" s="3"/>
      <c r="L91" s="3"/>
      <c r="M91" s="3"/>
      <c r="N91" s="3"/>
      <c r="O91" s="4"/>
      <c r="P91" s="3"/>
      <c r="Q91" s="4"/>
    </row>
    <row r="92" spans="1:19"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2022-06-27T08:05:11Z</dcterms:created>
  <dcterms:modified xsi:type="dcterms:W3CDTF">2022-06-29T13:39:38Z</dcterms:modified>
</cp:coreProperties>
</file>