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 تیر ماه\"/>
    </mc:Choice>
  </mc:AlternateContent>
  <xr:revisionPtr revIDLastSave="0" documentId="13_ncr:1_{0FC74CC5-297D-4DD9-864C-49559732BF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سهام'!$A$7:$A$51</definedName>
    <definedName name="_xlnm._FilterDatabase" localSheetId="7" hidden="1">'درآمد ناشی از تغییر قیمت اوراق'!$A$7:$A$77</definedName>
    <definedName name="_xlnm._FilterDatabase" localSheetId="9" hidden="1">'سرمایه‌گذاری در سهام'!$A$7:$A$88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4" l="1"/>
  <c r="M44" i="10"/>
  <c r="Q42" i="10"/>
  <c r="I9" i="10"/>
  <c r="I10" i="10"/>
  <c r="I11" i="10"/>
  <c r="I12" i="10"/>
  <c r="I55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8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8" i="10"/>
  <c r="Q43" i="10"/>
  <c r="Q44" i="10"/>
  <c r="Q45" i="10"/>
  <c r="Q46" i="10"/>
  <c r="Q47" i="10"/>
  <c r="Q49" i="10"/>
  <c r="Q50" i="10"/>
  <c r="Q51" i="10"/>
  <c r="Q52" i="10"/>
  <c r="Q53" i="10"/>
  <c r="Q54" i="10"/>
  <c r="C10" i="15"/>
  <c r="G11" i="15" s="1"/>
  <c r="C9" i="15"/>
  <c r="C8" i="15"/>
  <c r="C7" i="15"/>
  <c r="E11" i="14"/>
  <c r="K10" i="13"/>
  <c r="K9" i="13"/>
  <c r="K8" i="13"/>
  <c r="G10" i="13"/>
  <c r="G9" i="13"/>
  <c r="G8" i="13"/>
  <c r="I10" i="13"/>
  <c r="E10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8" i="12"/>
  <c r="I8" i="12"/>
  <c r="I36" i="12"/>
  <c r="C37" i="12"/>
  <c r="E37" i="12"/>
  <c r="G37" i="12"/>
  <c r="K37" i="12"/>
  <c r="M37" i="12"/>
  <c r="O37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M91" i="11"/>
  <c r="Q91" i="11"/>
  <c r="S85" i="11"/>
  <c r="O91" i="11"/>
  <c r="O52" i="8"/>
  <c r="Q52" i="8"/>
  <c r="S9" i="11"/>
  <c r="S83" i="11"/>
  <c r="S84" i="11"/>
  <c r="I84" i="11"/>
  <c r="I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C91" i="11"/>
  <c r="E91" i="11"/>
  <c r="G91" i="11"/>
  <c r="I8" i="11"/>
  <c r="O55" i="10"/>
  <c r="M55" i="10"/>
  <c r="G55" i="10"/>
  <c r="E55" i="10"/>
  <c r="E78" i="9"/>
  <c r="G78" i="9"/>
  <c r="M78" i="9"/>
  <c r="O78" i="9"/>
  <c r="Q76" i="9"/>
  <c r="Q77" i="9"/>
  <c r="I7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8" i="9"/>
  <c r="M46" i="8"/>
  <c r="M47" i="8"/>
  <c r="M48" i="8"/>
  <c r="M49" i="8"/>
  <c r="M50" i="8"/>
  <c r="M51" i="8"/>
  <c r="K52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8" i="8"/>
  <c r="E46" i="8"/>
  <c r="M14" i="8"/>
  <c r="M16" i="8"/>
  <c r="M20" i="8"/>
  <c r="M24" i="8"/>
  <c r="M28" i="8"/>
  <c r="M32" i="8"/>
  <c r="M36" i="8"/>
  <c r="M40" i="8"/>
  <c r="M44" i="8"/>
  <c r="I8" i="8"/>
  <c r="I52" i="8" s="1"/>
  <c r="M9" i="8"/>
  <c r="M10" i="8"/>
  <c r="M11" i="8"/>
  <c r="M13" i="8"/>
  <c r="M15" i="8"/>
  <c r="M17" i="8"/>
  <c r="M18" i="8"/>
  <c r="M19" i="8"/>
  <c r="M21" i="8"/>
  <c r="M22" i="8"/>
  <c r="M23" i="8"/>
  <c r="M25" i="8"/>
  <c r="M26" i="8"/>
  <c r="M27" i="8"/>
  <c r="M29" i="8"/>
  <c r="M30" i="8"/>
  <c r="M31" i="8"/>
  <c r="M33" i="8"/>
  <c r="M34" i="8"/>
  <c r="M35" i="8"/>
  <c r="M37" i="8"/>
  <c r="M38" i="8"/>
  <c r="M39" i="8"/>
  <c r="M41" i="8"/>
  <c r="M42" i="8"/>
  <c r="M43" i="8"/>
  <c r="M45" i="8"/>
  <c r="M8" i="8"/>
  <c r="T16" i="7"/>
  <c r="K15" i="7"/>
  <c r="I15" i="7"/>
  <c r="M15" i="7"/>
  <c r="O15" i="7"/>
  <c r="Q15" i="7"/>
  <c r="S15" i="7"/>
  <c r="Q10" i="6"/>
  <c r="O10" i="6"/>
  <c r="M10" i="6"/>
  <c r="K10" i="6"/>
  <c r="AK28" i="3"/>
  <c r="Q28" i="3"/>
  <c r="S28" i="3"/>
  <c r="W28" i="3"/>
  <c r="AA28" i="3"/>
  <c r="AG28" i="3"/>
  <c r="AI28" i="3"/>
  <c r="Y66" i="1"/>
  <c r="E66" i="1"/>
  <c r="G66" i="1"/>
  <c r="K66" i="1"/>
  <c r="O66" i="1"/>
  <c r="U66" i="1"/>
  <c r="W66" i="1"/>
  <c r="S10" i="6" l="1"/>
  <c r="C11" i="15"/>
  <c r="Q55" i="10"/>
  <c r="E8" i="15"/>
  <c r="Q37" i="12"/>
  <c r="I37" i="12"/>
  <c r="S91" i="11"/>
  <c r="U85" i="11" s="1"/>
  <c r="S52" i="8"/>
  <c r="I91" i="11"/>
  <c r="Q78" i="9"/>
  <c r="I78" i="9"/>
  <c r="M12" i="8"/>
  <c r="M52" i="8" s="1"/>
  <c r="E10" i="15" l="1"/>
  <c r="E7" i="15"/>
  <c r="E9" i="15"/>
  <c r="U9" i="11"/>
  <c r="U13" i="11"/>
  <c r="U17" i="11"/>
  <c r="U21" i="11"/>
  <c r="U25" i="11"/>
  <c r="U29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12" i="11"/>
  <c r="U20" i="11"/>
  <c r="U28" i="11"/>
  <c r="U39" i="11"/>
  <c r="U47" i="11"/>
  <c r="U59" i="11"/>
  <c r="U75" i="11"/>
  <c r="U83" i="11"/>
  <c r="U10" i="11"/>
  <c r="U14" i="11"/>
  <c r="U18" i="11"/>
  <c r="U22" i="11"/>
  <c r="U26" i="11"/>
  <c r="U30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" i="11"/>
  <c r="U16" i="11"/>
  <c r="U31" i="11"/>
  <c r="U51" i="11"/>
  <c r="U63" i="11"/>
  <c r="U71" i="11"/>
  <c r="U11" i="11"/>
  <c r="U15" i="11"/>
  <c r="U19" i="11"/>
  <c r="U23" i="11"/>
  <c r="U27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24" i="11"/>
  <c r="U35" i="11"/>
  <c r="U43" i="11"/>
  <c r="U55" i="11"/>
  <c r="U67" i="11"/>
  <c r="U79" i="11"/>
  <c r="K12" i="11"/>
  <c r="K16" i="11"/>
  <c r="K20" i="11"/>
  <c r="K24" i="11"/>
  <c r="K28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83" i="11"/>
  <c r="K11" i="11"/>
  <c r="K15" i="11"/>
  <c r="K19" i="11"/>
  <c r="K27" i="11"/>
  <c r="K38" i="11"/>
  <c r="K42" i="11"/>
  <c r="K50" i="11"/>
  <c r="K54" i="11"/>
  <c r="K62" i="11"/>
  <c r="K74" i="11"/>
  <c r="K82" i="11"/>
  <c r="K9" i="11"/>
  <c r="K13" i="11"/>
  <c r="K17" i="11"/>
  <c r="K21" i="11"/>
  <c r="K25" i="11"/>
  <c r="K29" i="11"/>
  <c r="K32" i="11"/>
  <c r="K36" i="11"/>
  <c r="K40" i="11"/>
  <c r="K44" i="11"/>
  <c r="K48" i="11"/>
  <c r="K52" i="11"/>
  <c r="K56" i="11"/>
  <c r="K60" i="11"/>
  <c r="K64" i="11"/>
  <c r="K68" i="11"/>
  <c r="K72" i="11"/>
  <c r="K76" i="11"/>
  <c r="K80" i="11"/>
  <c r="K84" i="11"/>
  <c r="K23" i="11"/>
  <c r="K34" i="11"/>
  <c r="K46" i="11"/>
  <c r="K58" i="11"/>
  <c r="K66" i="11"/>
  <c r="K78" i="11"/>
  <c r="K10" i="11"/>
  <c r="K14" i="11"/>
  <c r="K18" i="11"/>
  <c r="K22" i="11"/>
  <c r="K26" i="11"/>
  <c r="K30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" i="11"/>
  <c r="K70" i="11"/>
  <c r="E11" i="15" l="1"/>
  <c r="U91" i="11"/>
  <c r="K91" i="11"/>
</calcChain>
</file>

<file path=xl/sharedStrings.xml><?xml version="1.0" encoding="utf-8"?>
<sst xmlns="http://schemas.openxmlformats.org/spreadsheetml/2006/main" count="872" uniqueCount="262">
  <si>
    <t>صندوق سرمایه‌گذاری مشترک امید توسعه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</si>
  <si>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</si>
  <si>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</si>
  <si>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</si>
  <si>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</si>
  <si>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</si>
  <si>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</si>
  <si>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</si>
  <si>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</si>
  <si>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</si>
  <si>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</si>
  <si>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</si>
  <si>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</si>
  <si>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</si>
  <si>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</si>
  <si>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</si>
  <si>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</si>
  <si>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</si>
  <si>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</si>
  <si>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</si>
  <si>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</si>
  <si>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</si>
  <si>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پتروشیمی‌شیراز</t>
  </si>
  <si>
    <t>توسعه معدنی و صنعتی صبانور</t>
  </si>
  <si>
    <t>توسعه‌معادن‌وفلزات‌</t>
  </si>
  <si>
    <t>ح . توسعه‌معادن‌وفلزات‌</t>
  </si>
  <si>
    <t>ح . سرمایه گذاری صبا تامین</t>
  </si>
  <si>
    <t>ح . سرمایه‌گذاری‌ سپه‌</t>
  </si>
  <si>
    <t>ح . سیمان‌ارومیه‌</t>
  </si>
  <si>
    <t>ح . فراورده‌ های‌ نسوزایران‌</t>
  </si>
  <si>
    <t>ح. پالایش نفت تبریز</t>
  </si>
  <si>
    <t>حفاری شمال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</si>
  <si>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</si>
  <si>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</si>
  <si>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</si>
  <si>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</si>
  <si>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</si>
  <si>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</si>
  <si>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</si>
  <si>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</si>
  <si>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</si>
  <si>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</si>
  <si>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</si>
  <si>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</si>
  <si>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</si>
  <si>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</si>
  <si>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</si>
  <si>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</si>
  <si>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</si>
  <si>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</si>
  <si>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</si>
  <si>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</si>
  <si>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</si>
  <si>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</si>
  <si>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</si>
  <si>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</si>
  <si>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</si>
  <si>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</si>
  <si>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</si>
  <si>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</si>
  <si>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</si>
  <si>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</si>
  <si>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</si>
  <si>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</si>
  <si>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</si>
  <si>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</si>
  <si>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</si>
  <si>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</si>
  <si>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</si>
  <si>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</si>
  <si>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</si>
  <si>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</si>
  <si>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</si>
  <si>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</si>
  <si>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</si>
  <si>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</si>
  <si>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</si>
  <si>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</si>
  <si>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</si>
  <si>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</si>
  <si>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</si>
  <si>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</si>
  <si>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</si>
  <si>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</si>
  <si>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</si>
  <si>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</si>
  <si>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</si>
  <si>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</si>
  <si>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</si>
  <si>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</si>
  <si>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</si>
  <si>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اسنادخزانه-م15بودجه98-010406</t>
  </si>
  <si>
    <t>1398/07/13</t>
  </si>
  <si>
    <t>1401/04/06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</si>
  <si>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</si>
  <si>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</si>
  <si>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</si>
  <si>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</si>
  <si>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</si>
  <si>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</si>
  <si>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</si>
  <si>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</si>
  <si>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</si>
  <si>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</si>
  <si>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</si>
  <si>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</si>
  <si>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</si>
  <si>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</si>
  <si>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</si>
  <si>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</si>
  <si>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</si>
  <si>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</si>
  <si>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</si>
  <si>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</si>
  <si>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</si>
  <si>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</si>
  <si>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</si>
  <si>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</si>
  <si>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</si>
  <si>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</si>
  <si>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</si>
  <si>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</si>
  <si>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</si>
  <si>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</si>
  <si>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</si>
  <si>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</si>
  <si>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دولت104-ش.خ020303</t>
  </si>
  <si>
    <t>1401/03/03</t>
  </si>
  <si>
    <t>1402/03/03</t>
  </si>
  <si>
    <t>مرابحه عام دولت3-ش.خ 0104</t>
  </si>
  <si>
    <t>1399/04/03</t>
  </si>
  <si>
    <t>1401/04/03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</si>
  <si>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</si>
  <si>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</si>
  <si>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</si>
  <si>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</si>
  <si>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</si>
  <si>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</si>
  <si>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</si>
  <si>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</si>
  <si>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</si>
  <si>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</si>
  <si>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</si>
  <si>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</si>
  <si>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</si>
  <si>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</si>
  <si>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</si>
  <si>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</si>
  <si>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</si>
  <si>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</si>
  <si>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</si>
  <si>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</si>
  <si>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</si>
  <si>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</si>
  <si>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</si>
  <si>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</si>
  <si>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</si>
  <si>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</si>
  <si>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</si>
  <si>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</si>
  <si>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</si>
  <si>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</si>
  <si>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</si>
  <si>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</si>
  <si>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</si>
  <si>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</si>
  <si>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</si>
  <si>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</si>
  <si>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</si>
  <si>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</si>
  <si>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</si>
  <si>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</si>
  <si>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1401/04/21</t>
  </si>
  <si>
    <t>1400/11/25</t>
  </si>
  <si>
    <t>1401/04/30</t>
  </si>
  <si>
    <t>1400/07/14</t>
  </si>
  <si>
    <t>1400/12/23</t>
  </si>
  <si>
    <t>1401/03/02</t>
  </si>
  <si>
    <t>1401/02/29</t>
  </si>
  <si>
    <t>1401/04/22</t>
  </si>
  <si>
    <t>1400/12/07</t>
  </si>
  <si>
    <t>1401/04/16</t>
  </si>
  <si>
    <t>1401/04/14</t>
  </si>
  <si>
    <t>1401/04/25</t>
  </si>
  <si>
    <t>1400/12/21</t>
  </si>
  <si>
    <t>1401/02/10</t>
  </si>
  <si>
    <t>1401/02/21</t>
  </si>
  <si>
    <t>1401/04/29</t>
  </si>
  <si>
    <t>1401/04/28</t>
  </si>
  <si>
    <t>سیمان لار سبزوار</t>
  </si>
  <si>
    <t>1400/12/16</t>
  </si>
  <si>
    <t>1400/10/29</t>
  </si>
  <si>
    <t>1400/10/06</t>
  </si>
  <si>
    <t>1401/04/15</t>
  </si>
  <si>
    <t>1400/07/25</t>
  </si>
  <si>
    <t>1401/03/17</t>
  </si>
  <si>
    <t>1400/07/27</t>
  </si>
  <si>
    <t>1401/04/26</t>
  </si>
  <si>
    <t>1400/12/26</t>
  </si>
  <si>
    <t>1401/04/18</t>
  </si>
  <si>
    <t>سیمرغ</t>
  </si>
  <si>
    <t>1401/02/11</t>
  </si>
  <si>
    <t>تامین سرمایه نوین</t>
  </si>
  <si>
    <t>1400/12/18</t>
  </si>
  <si>
    <t>1401/02/26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</si>
  <si>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</si>
  <si>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</si>
  <si>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</si>
  <si>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</si>
  <si>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</si>
  <si>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ح.زغال سنگ پروده طبس</t>
  </si>
  <si>
    <t>آریان کیمیا تک</t>
  </si>
  <si>
    <t>پتروشیمی زاگرس</t>
  </si>
  <si>
    <t>ح.دریایی وکشتیرانی خط دریابندر</t>
  </si>
  <si>
    <t>ریل پرداز نو آفرین</t>
  </si>
  <si>
    <t>فولاد کاوه جنوب کیش</t>
  </si>
  <si>
    <t>ح . معدنی و صنعتی گل گهر</t>
  </si>
  <si>
    <t>معدنی‌وصنعتی‌چادرملو</t>
  </si>
  <si>
    <t>ح توسعه معدنی و صنعتی صبانور</t>
  </si>
  <si>
    <t>توسعه سامانه ی نرم افزاری نگین</t>
  </si>
  <si>
    <t>ح.سرمایه گذاری صندوق بازنشستگی</t>
  </si>
  <si>
    <t>ح . صنایع‌خاک‌چینی‌ایران‌</t>
  </si>
  <si>
    <t>ح . شیشه سازی مینا</t>
  </si>
  <si>
    <t>ح. کویر تایر</t>
  </si>
  <si>
    <t>فرآورده‌های‌ تزریقی‌ ایران‌</t>
  </si>
  <si>
    <t>ح . داروپخش‌ (هلدینگ‌</t>
  </si>
  <si>
    <t>گ.مدیریت ارزش سرمایه ص ب کشوری</t>
  </si>
  <si>
    <t>ح.سرمایه گذاری پارس آریان</t>
  </si>
  <si>
    <t>اسنادخزانه-م9بودجه98-000923</t>
  </si>
  <si>
    <t>اسنادخزانه-م13بودجه98-010219</t>
  </si>
  <si>
    <t>اسنادخزانه-م11بودجه98-001013</t>
  </si>
  <si>
    <t>اسنادخزانه-م21بودجه97-000728</t>
  </si>
  <si>
    <t>اسنادخزانه-م12بودجه98-001111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</si>
  <si>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</si>
  <si>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</si>
  <si>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</si>
  <si>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</si>
  <si>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</si>
  <si>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</si>
  <si>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</si>
  <si>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</si>
  <si>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</si>
  <si>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</si>
  <si>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</si>
  <si>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</si>
  <si>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</si>
  <si>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</si>
  <si>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</si>
  <si>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</si>
  <si>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</si>
  <si>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</si>
  <si>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</si>
  <si>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1401/04/01</t>
  </si>
  <si>
    <t>-</t>
  </si>
  <si>
    <t>سود سهام شرکت پتروشيمي اروميه</t>
  </si>
  <si>
    <t>سود سهام شرکت پالایش نفت تهران</t>
  </si>
  <si>
    <t>سود سهام شرکت تامین سرمایه لوتوس پارسیان</t>
  </si>
  <si>
    <t>سود سهام شرکت فولاد کاوه جنوب کیش</t>
  </si>
  <si>
    <t xml:space="preserve">از ابتدای سال مالی </t>
  </si>
  <si>
    <t xml:space="preserve"> پایان ماه</t>
  </si>
  <si>
    <t>سایر درآمدهای تنزیل سود سهام</t>
  </si>
  <si>
    <t xml:space="preserve">  سایر درآمدهای تنزیل سود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</si>
</sst>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9" fontId="2" fillId="0" borderId="0" xfId="2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9525</xdr:rowOff>
        </xdr:from>
        <xdr:to>
          <xdr:col>15</xdr:col>
          <xdr:colOff>133350</xdr:colOff>
          <xdr:row>38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E098F-0DB2-4481-B6AD-E5AA905E233F}">
  <dimension ref="A1"/>
  <sheetViews>
    <sheetView rightToLeft="1" workbookViewId="0">
      <selection activeCell="R28" sqref="R28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114300</xdr:colOff>
                <xdr:row>0</xdr:row>
                <xdr:rowOff>9525</xdr:rowOff>
              </from>
              <to>
                <xdr:col>15</xdr:col>
                <xdr:colOff>133350</xdr:colOff>
                <xdr:row>38</xdr:row>
                <xdr:rowOff>57150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3"/>
  <sheetViews>
    <sheetView rightToLeft="1" workbookViewId="0">
      <selection activeCell="E90" sqref="E90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1" ht="24.75">
      <c r="A6" s="20" t="s">
        <v>3</v>
      </c>
      <c r="C6" s="21" t="s">
        <v>156</v>
      </c>
      <c r="D6" s="21" t="s">
        <v>156</v>
      </c>
      <c r="E6" s="21" t="s">
        <v>156</v>
      </c>
      <c r="F6" s="21" t="s">
        <v>156</v>
      </c>
      <c r="G6" s="21" t="s">
        <v>156</v>
      </c>
      <c r="H6" s="21" t="s">
        <v>156</v>
      </c>
      <c r="I6" s="21" t="s">
        <v>156</v>
      </c>
      <c r="J6" s="21" t="s">
        <v>156</v>
      </c>
      <c r="K6" s="21" t="s">
        <v>156</v>
      </c>
      <c r="M6" s="21" t="s">
        <v>157</v>
      </c>
      <c r="N6" s="21" t="s">
        <v>157</v>
      </c>
      <c r="O6" s="21" t="s">
        <v>157</v>
      </c>
      <c r="P6" s="21" t="s">
        <v>157</v>
      </c>
      <c r="Q6" s="21" t="s">
        <v>157</v>
      </c>
      <c r="R6" s="21" t="s">
        <v>157</v>
      </c>
      <c r="S6" s="21" t="s">
        <v>157</v>
      </c>
      <c r="T6" s="21" t="s">
        <v>157</v>
      </c>
      <c r="U6" s="21" t="s">
        <v>157</v>
      </c>
    </row>
    <row r="7" spans="1:21" ht="24.75">
      <c r="A7" s="21" t="s">
        <v>3</v>
      </c>
      <c r="C7" s="21" t="s">
        <v>237</v>
      </c>
      <c r="E7" s="21" t="s">
        <v>238</v>
      </c>
      <c r="G7" s="21" t="s">
        <v>239</v>
      </c>
      <c r="I7" s="21" t="s">
        <v>144</v>
      </c>
      <c r="K7" s="21" t="s">
        <v>240</v>
      </c>
      <c r="M7" s="21" t="s">
        <v>237</v>
      </c>
      <c r="O7" s="21" t="s">
        <v>238</v>
      </c>
      <c r="Q7" s="21" t="s">
        <v>239</v>
      </c>
      <c r="S7" s="21" t="s">
        <v>144</v>
      </c>
      <c r="U7" s="21" t="s">
        <v>240</v>
      </c>
    </row>
    <row r="8" spans="1:21">
      <c r="A8" s="1" t="s">
        <v>28</v>
      </c>
      <c r="C8" s="8">
        <v>0</v>
      </c>
      <c r="D8" s="8"/>
      <c r="E8" s="8">
        <v>0</v>
      </c>
      <c r="F8" s="8"/>
      <c r="G8" s="8">
        <v>0</v>
      </c>
      <c r="H8" s="8"/>
      <c r="I8" s="8">
        <f>C8+E8+G8</f>
        <v>0</v>
      </c>
      <c r="J8" s="8"/>
      <c r="K8" s="11">
        <f t="shared" ref="K8:K39" si="0">I8/$I$91</f>
        <v>0</v>
      </c>
      <c r="L8" s="8"/>
      <c r="M8" s="8">
        <v>0</v>
      </c>
      <c r="N8" s="8"/>
      <c r="O8" s="8">
        <v>0</v>
      </c>
      <c r="P8" s="8"/>
      <c r="Q8" s="8">
        <v>0</v>
      </c>
      <c r="R8" s="8"/>
      <c r="S8" s="8">
        <f>M8+O8+Q8</f>
        <v>0</v>
      </c>
      <c r="T8" s="8"/>
      <c r="U8" s="11">
        <f t="shared" ref="U8:U39" si="1">S8/$S$91</f>
        <v>0</v>
      </c>
    </row>
    <row r="9" spans="1:21">
      <c r="A9" s="1" t="s">
        <v>62</v>
      </c>
      <c r="C9" s="8">
        <v>0</v>
      </c>
      <c r="D9" s="8"/>
      <c r="E9" s="8">
        <v>-62191349724</v>
      </c>
      <c r="F9" s="8"/>
      <c r="G9" s="8">
        <v>2364258959</v>
      </c>
      <c r="H9" s="8"/>
      <c r="I9" s="8">
        <f>C9+E9+G9</f>
        <v>-59827090765</v>
      </c>
      <c r="J9" s="8"/>
      <c r="K9" s="11">
        <f t="shared" si="0"/>
        <v>5.8529612232062246E-2</v>
      </c>
      <c r="L9" s="8"/>
      <c r="M9" s="8">
        <v>0</v>
      </c>
      <c r="N9" s="8"/>
      <c r="O9" s="8">
        <v>94756875298</v>
      </c>
      <c r="P9" s="8"/>
      <c r="Q9" s="8">
        <v>53394393095</v>
      </c>
      <c r="R9" s="8"/>
      <c r="S9" s="8">
        <f>M9+O9+Q9</f>
        <v>148151268393</v>
      </c>
      <c r="T9" s="8"/>
      <c r="U9" s="11">
        <f t="shared" si="1"/>
        <v>0.12565293837631239</v>
      </c>
    </row>
    <row r="10" spans="1:21">
      <c r="A10" s="1" t="s">
        <v>30</v>
      </c>
      <c r="C10" s="8">
        <v>0</v>
      </c>
      <c r="D10" s="8"/>
      <c r="E10" s="8">
        <v>0</v>
      </c>
      <c r="F10" s="8"/>
      <c r="G10" s="8">
        <v>0</v>
      </c>
      <c r="H10" s="8"/>
      <c r="I10" s="8">
        <f t="shared" ref="I10:I71" si="2">C10+E10+G10</f>
        <v>0</v>
      </c>
      <c r="J10" s="8"/>
      <c r="K10" s="11">
        <f t="shared" si="0"/>
        <v>0</v>
      </c>
      <c r="L10" s="8"/>
      <c r="M10" s="8">
        <v>0</v>
      </c>
      <c r="N10" s="8"/>
      <c r="O10" s="8">
        <v>0</v>
      </c>
      <c r="P10" s="8"/>
      <c r="Q10" s="8">
        <v>0</v>
      </c>
      <c r="R10" s="8"/>
      <c r="S10" s="8">
        <f t="shared" ref="S10:S71" si="3">M10+O10+Q10</f>
        <v>0</v>
      </c>
      <c r="T10" s="8"/>
      <c r="U10" s="11">
        <f t="shared" si="1"/>
        <v>0</v>
      </c>
    </row>
    <row r="11" spans="1:21">
      <c r="A11" s="1" t="s">
        <v>26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2"/>
        <v>0</v>
      </c>
      <c r="J11" s="8"/>
      <c r="K11" s="11">
        <f t="shared" si="0"/>
        <v>0</v>
      </c>
      <c r="L11" s="8"/>
      <c r="M11" s="8">
        <v>0</v>
      </c>
      <c r="N11" s="8"/>
      <c r="O11" s="8">
        <v>0</v>
      </c>
      <c r="P11" s="8"/>
      <c r="Q11" s="8">
        <v>0</v>
      </c>
      <c r="R11" s="8"/>
      <c r="S11" s="8">
        <f t="shared" si="3"/>
        <v>0</v>
      </c>
      <c r="T11" s="8"/>
      <c r="U11" s="11">
        <f t="shared" si="1"/>
        <v>0</v>
      </c>
    </row>
    <row r="12" spans="1:21">
      <c r="A12" s="1" t="s">
        <v>41</v>
      </c>
      <c r="C12" s="8">
        <v>0</v>
      </c>
      <c r="D12" s="8"/>
      <c r="E12" s="8">
        <v>-1426277639</v>
      </c>
      <c r="F12" s="8"/>
      <c r="G12" s="8">
        <v>-4841431660</v>
      </c>
      <c r="H12" s="8"/>
      <c r="I12" s="8">
        <f t="shared" si="2"/>
        <v>-6267709299</v>
      </c>
      <c r="J12" s="8"/>
      <c r="K12" s="11">
        <f t="shared" si="0"/>
        <v>6.131780605791599E-3</v>
      </c>
      <c r="L12" s="8"/>
      <c r="M12" s="8">
        <v>0</v>
      </c>
      <c r="N12" s="8"/>
      <c r="O12" s="8">
        <v>-22894633243</v>
      </c>
      <c r="P12" s="8"/>
      <c r="Q12" s="8">
        <v>-34152398729</v>
      </c>
      <c r="R12" s="8"/>
      <c r="S12" s="8">
        <f t="shared" si="3"/>
        <v>-57047031972</v>
      </c>
      <c r="T12" s="8"/>
      <c r="U12" s="11">
        <f t="shared" si="1"/>
        <v>-4.8383839508645922E-2</v>
      </c>
    </row>
    <row r="13" spans="1:21">
      <c r="A13" s="1" t="s">
        <v>60</v>
      </c>
      <c r="C13" s="8">
        <v>2103802535</v>
      </c>
      <c r="D13" s="8"/>
      <c r="E13" s="8">
        <v>43211353500</v>
      </c>
      <c r="F13" s="8"/>
      <c r="G13" s="8">
        <v>0</v>
      </c>
      <c r="H13" s="8"/>
      <c r="I13" s="8">
        <f t="shared" si="2"/>
        <v>45315156035</v>
      </c>
      <c r="J13" s="8"/>
      <c r="K13" s="11">
        <f t="shared" si="0"/>
        <v>-4.4332399871858372E-2</v>
      </c>
      <c r="L13" s="8"/>
      <c r="M13" s="8">
        <v>2103802535</v>
      </c>
      <c r="N13" s="8"/>
      <c r="O13" s="8">
        <v>38541306605</v>
      </c>
      <c r="P13" s="8"/>
      <c r="Q13" s="8">
        <v>-27131854130</v>
      </c>
      <c r="R13" s="8"/>
      <c r="S13" s="8">
        <f t="shared" si="3"/>
        <v>13513255010</v>
      </c>
      <c r="T13" s="8"/>
      <c r="U13" s="11">
        <f t="shared" si="1"/>
        <v>1.1461124953251852E-2</v>
      </c>
    </row>
    <row r="14" spans="1:21">
      <c r="A14" s="1" t="s">
        <v>200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2"/>
        <v>0</v>
      </c>
      <c r="J14" s="8"/>
      <c r="K14" s="11">
        <f t="shared" si="0"/>
        <v>0</v>
      </c>
      <c r="L14" s="8"/>
      <c r="M14" s="8">
        <v>420998152</v>
      </c>
      <c r="N14" s="8"/>
      <c r="O14" s="8">
        <v>0</v>
      </c>
      <c r="P14" s="8"/>
      <c r="Q14" s="8">
        <v>6091899465</v>
      </c>
      <c r="R14" s="8"/>
      <c r="S14" s="8">
        <f t="shared" si="3"/>
        <v>6512897617</v>
      </c>
      <c r="T14" s="8"/>
      <c r="U14" s="11">
        <f t="shared" si="1"/>
        <v>5.5238455383943225E-3</v>
      </c>
    </row>
    <row r="15" spans="1:21">
      <c r="A15" s="1" t="s">
        <v>210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2"/>
        <v>0</v>
      </c>
      <c r="J15" s="8"/>
      <c r="K15" s="11">
        <f t="shared" si="0"/>
        <v>0</v>
      </c>
      <c r="L15" s="8"/>
      <c r="M15" s="8">
        <v>0</v>
      </c>
      <c r="N15" s="8"/>
      <c r="O15" s="8">
        <v>0</v>
      </c>
      <c r="P15" s="8"/>
      <c r="Q15" s="8">
        <v>0</v>
      </c>
      <c r="R15" s="8"/>
      <c r="S15" s="8">
        <f t="shared" si="3"/>
        <v>0</v>
      </c>
      <c r="T15" s="8"/>
      <c r="U15" s="11">
        <f t="shared" si="1"/>
        <v>0</v>
      </c>
    </row>
    <row r="16" spans="1:21">
      <c r="A16" s="1" t="s">
        <v>211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2"/>
        <v>0</v>
      </c>
      <c r="J16" s="8"/>
      <c r="K16" s="11">
        <f t="shared" si="0"/>
        <v>0</v>
      </c>
      <c r="L16" s="8"/>
      <c r="M16" s="8">
        <v>0</v>
      </c>
      <c r="N16" s="8"/>
      <c r="O16" s="8">
        <v>0</v>
      </c>
      <c r="P16" s="8"/>
      <c r="Q16" s="8">
        <v>-1795693567</v>
      </c>
      <c r="R16" s="8"/>
      <c r="S16" s="8">
        <f t="shared" si="3"/>
        <v>-1795693567</v>
      </c>
      <c r="T16" s="8"/>
      <c r="U16" s="11">
        <f t="shared" si="1"/>
        <v>-1.5229985916722167E-3</v>
      </c>
    </row>
    <row r="17" spans="1:21">
      <c r="A17" s="1" t="s">
        <v>212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2"/>
        <v>0</v>
      </c>
      <c r="J17" s="8"/>
      <c r="K17" s="11">
        <f t="shared" si="0"/>
        <v>0</v>
      </c>
      <c r="L17" s="8"/>
      <c r="M17" s="8">
        <v>0</v>
      </c>
      <c r="N17" s="8"/>
      <c r="O17" s="8">
        <v>0</v>
      </c>
      <c r="P17" s="8"/>
      <c r="Q17" s="8">
        <v>-159225514245</v>
      </c>
      <c r="R17" s="8"/>
      <c r="S17" s="8">
        <f t="shared" si="3"/>
        <v>-159225514245</v>
      </c>
      <c r="T17" s="8"/>
      <c r="U17" s="11">
        <f t="shared" si="1"/>
        <v>-0.13504544339297034</v>
      </c>
    </row>
    <row r="18" spans="1:21">
      <c r="A18" s="1" t="s">
        <v>189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2"/>
        <v>0</v>
      </c>
      <c r="J18" s="8"/>
      <c r="K18" s="11">
        <f t="shared" si="0"/>
        <v>0</v>
      </c>
      <c r="L18" s="8"/>
      <c r="M18" s="8">
        <v>1799380073</v>
      </c>
      <c r="N18" s="8"/>
      <c r="O18" s="8">
        <v>0</v>
      </c>
      <c r="P18" s="8"/>
      <c r="Q18" s="8">
        <v>-1878840756</v>
      </c>
      <c r="R18" s="8"/>
      <c r="S18" s="8">
        <f t="shared" si="3"/>
        <v>-79460683</v>
      </c>
      <c r="T18" s="8"/>
      <c r="U18" s="11">
        <f t="shared" si="1"/>
        <v>-6.739374163070243E-5</v>
      </c>
    </row>
    <row r="19" spans="1:21">
      <c r="A19" s="1" t="s">
        <v>33</v>
      </c>
      <c r="C19" s="8">
        <v>0</v>
      </c>
      <c r="D19" s="8"/>
      <c r="E19" s="8">
        <v>-1784442862</v>
      </c>
      <c r="F19" s="8"/>
      <c r="G19" s="8">
        <v>0</v>
      </c>
      <c r="H19" s="8"/>
      <c r="I19" s="8">
        <f t="shared" si="2"/>
        <v>-1784442862</v>
      </c>
      <c r="J19" s="8"/>
      <c r="K19" s="11">
        <f t="shared" si="0"/>
        <v>1.7457433986449559E-3</v>
      </c>
      <c r="L19" s="8"/>
      <c r="M19" s="8">
        <v>0</v>
      </c>
      <c r="N19" s="8"/>
      <c r="O19" s="8">
        <v>81149877890</v>
      </c>
      <c r="P19" s="8"/>
      <c r="Q19" s="8">
        <v>18400937043</v>
      </c>
      <c r="R19" s="8"/>
      <c r="S19" s="8">
        <f t="shared" si="3"/>
        <v>99550814933</v>
      </c>
      <c r="T19" s="8"/>
      <c r="U19" s="11">
        <f t="shared" si="1"/>
        <v>8.4432975497082952E-2</v>
      </c>
    </row>
    <row r="20" spans="1:21">
      <c r="A20" s="1" t="s">
        <v>213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2"/>
        <v>0</v>
      </c>
      <c r="J20" s="8"/>
      <c r="K20" s="11">
        <f t="shared" si="0"/>
        <v>0</v>
      </c>
      <c r="L20" s="8"/>
      <c r="M20" s="8">
        <v>0</v>
      </c>
      <c r="N20" s="8"/>
      <c r="O20" s="8">
        <v>0</v>
      </c>
      <c r="P20" s="8"/>
      <c r="Q20" s="8">
        <v>-44208</v>
      </c>
      <c r="R20" s="8"/>
      <c r="S20" s="8">
        <f t="shared" si="3"/>
        <v>-44208</v>
      </c>
      <c r="T20" s="8"/>
      <c r="U20" s="11">
        <f t="shared" si="1"/>
        <v>-3.7494549726058773E-8</v>
      </c>
    </row>
    <row r="21" spans="1:21">
      <c r="A21" s="1" t="s">
        <v>214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2"/>
        <v>0</v>
      </c>
      <c r="J21" s="8"/>
      <c r="K21" s="11">
        <f t="shared" si="0"/>
        <v>0</v>
      </c>
      <c r="L21" s="8"/>
      <c r="M21" s="8">
        <v>0</v>
      </c>
      <c r="N21" s="8"/>
      <c r="O21" s="8">
        <v>0</v>
      </c>
      <c r="P21" s="8"/>
      <c r="Q21" s="8">
        <v>-610370766</v>
      </c>
      <c r="R21" s="8"/>
      <c r="S21" s="8">
        <f t="shared" si="3"/>
        <v>-610370766</v>
      </c>
      <c r="T21" s="8"/>
      <c r="U21" s="11">
        <f t="shared" si="1"/>
        <v>-5.1767953847990373E-4</v>
      </c>
    </row>
    <row r="22" spans="1:21">
      <c r="A22" s="1" t="s">
        <v>215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2"/>
        <v>0</v>
      </c>
      <c r="J22" s="8"/>
      <c r="K22" s="11">
        <f t="shared" si="0"/>
        <v>0</v>
      </c>
      <c r="L22" s="8"/>
      <c r="M22" s="8">
        <v>0</v>
      </c>
      <c r="N22" s="8"/>
      <c r="O22" s="8">
        <v>0</v>
      </c>
      <c r="P22" s="8"/>
      <c r="Q22" s="8">
        <v>-110024937622</v>
      </c>
      <c r="R22" s="8"/>
      <c r="S22" s="8">
        <f t="shared" si="3"/>
        <v>-110024937622</v>
      </c>
      <c r="T22" s="8"/>
      <c r="U22" s="11">
        <f t="shared" si="1"/>
        <v>-9.3316492371846582E-2</v>
      </c>
    </row>
    <row r="23" spans="1:21">
      <c r="A23" s="1" t="s">
        <v>70</v>
      </c>
      <c r="C23" s="8">
        <v>0</v>
      </c>
      <c r="D23" s="8"/>
      <c r="E23" s="8">
        <v>-46052069</v>
      </c>
      <c r="F23" s="8"/>
      <c r="G23" s="8">
        <v>0</v>
      </c>
      <c r="H23" s="8"/>
      <c r="I23" s="8">
        <f t="shared" si="2"/>
        <v>-46052069</v>
      </c>
      <c r="J23" s="8"/>
      <c r="K23" s="11">
        <f t="shared" si="0"/>
        <v>4.50533313017293E-5</v>
      </c>
      <c r="L23" s="8"/>
      <c r="M23" s="8">
        <v>0</v>
      </c>
      <c r="N23" s="8"/>
      <c r="O23" s="8">
        <v>-5503721</v>
      </c>
      <c r="P23" s="8"/>
      <c r="Q23" s="8">
        <v>-66481894</v>
      </c>
      <c r="R23" s="8"/>
      <c r="S23" s="8">
        <f t="shared" si="3"/>
        <v>-71985615</v>
      </c>
      <c r="T23" s="8"/>
      <c r="U23" s="11">
        <f t="shared" si="1"/>
        <v>-6.1053841412830767E-5</v>
      </c>
    </row>
    <row r="24" spans="1:21">
      <c r="A24" s="1" t="s">
        <v>216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2"/>
        <v>0</v>
      </c>
      <c r="J24" s="8"/>
      <c r="K24" s="11">
        <f t="shared" si="0"/>
        <v>0</v>
      </c>
      <c r="L24" s="8"/>
      <c r="M24" s="8">
        <v>0</v>
      </c>
      <c r="N24" s="8"/>
      <c r="O24" s="8">
        <v>0</v>
      </c>
      <c r="P24" s="8"/>
      <c r="Q24" s="8">
        <v>403811141</v>
      </c>
      <c r="R24" s="8"/>
      <c r="S24" s="8">
        <f t="shared" si="3"/>
        <v>403811141</v>
      </c>
      <c r="T24" s="8"/>
      <c r="U24" s="11">
        <f t="shared" si="1"/>
        <v>3.4248816743940084E-4</v>
      </c>
    </row>
    <row r="25" spans="1:21">
      <c r="A25" s="1" t="s">
        <v>217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2"/>
        <v>0</v>
      </c>
      <c r="J25" s="8"/>
      <c r="K25" s="11">
        <f t="shared" si="0"/>
        <v>0</v>
      </c>
      <c r="L25" s="8"/>
      <c r="M25" s="8">
        <v>0</v>
      </c>
      <c r="N25" s="8"/>
      <c r="O25" s="8">
        <v>0</v>
      </c>
      <c r="P25" s="8"/>
      <c r="Q25" s="8">
        <v>2616521113</v>
      </c>
      <c r="R25" s="8"/>
      <c r="S25" s="8">
        <f t="shared" si="3"/>
        <v>2616521113</v>
      </c>
      <c r="T25" s="8"/>
      <c r="U25" s="11">
        <f t="shared" si="1"/>
        <v>2.2191748321720309E-3</v>
      </c>
    </row>
    <row r="26" spans="1:21">
      <c r="A26" s="1" t="s">
        <v>23</v>
      </c>
      <c r="C26" s="8">
        <v>0</v>
      </c>
      <c r="D26" s="8"/>
      <c r="E26" s="8">
        <v>8700997613</v>
      </c>
      <c r="F26" s="8"/>
      <c r="G26" s="8">
        <v>0</v>
      </c>
      <c r="H26" s="8"/>
      <c r="I26" s="8">
        <f t="shared" si="2"/>
        <v>8700997613</v>
      </c>
      <c r="J26" s="8"/>
      <c r="K26" s="11">
        <f t="shared" si="0"/>
        <v>-8.5122978538498418E-3</v>
      </c>
      <c r="L26" s="8"/>
      <c r="M26" s="8">
        <v>51354209385</v>
      </c>
      <c r="N26" s="8"/>
      <c r="O26" s="8">
        <v>122971098439</v>
      </c>
      <c r="P26" s="8"/>
      <c r="Q26" s="8">
        <v>111593675020</v>
      </c>
      <c r="R26" s="8"/>
      <c r="S26" s="8">
        <f t="shared" si="3"/>
        <v>285918982844</v>
      </c>
      <c r="T26" s="8"/>
      <c r="U26" s="11">
        <f t="shared" si="1"/>
        <v>0.24249917480701466</v>
      </c>
    </row>
    <row r="27" spans="1:21">
      <c r="A27" s="1" t="s">
        <v>218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2"/>
        <v>0</v>
      </c>
      <c r="J27" s="8"/>
      <c r="K27" s="11">
        <f t="shared" si="0"/>
        <v>0</v>
      </c>
      <c r="L27" s="8"/>
      <c r="M27" s="8">
        <v>0</v>
      </c>
      <c r="N27" s="8"/>
      <c r="O27" s="8">
        <v>0</v>
      </c>
      <c r="P27" s="8"/>
      <c r="Q27" s="8">
        <v>-158319547722</v>
      </c>
      <c r="R27" s="8"/>
      <c r="S27" s="8">
        <f t="shared" si="3"/>
        <v>-158319547722</v>
      </c>
      <c r="T27" s="8"/>
      <c r="U27" s="11">
        <f t="shared" si="1"/>
        <v>-0.1342770574255715</v>
      </c>
    </row>
    <row r="28" spans="1:21">
      <c r="A28" s="1" t="s">
        <v>219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2"/>
        <v>0</v>
      </c>
      <c r="J28" s="8"/>
      <c r="K28" s="11">
        <f t="shared" si="0"/>
        <v>0</v>
      </c>
      <c r="L28" s="8"/>
      <c r="M28" s="8">
        <v>0</v>
      </c>
      <c r="N28" s="8"/>
      <c r="O28" s="8">
        <v>0</v>
      </c>
      <c r="P28" s="8"/>
      <c r="Q28" s="8">
        <v>3853305866</v>
      </c>
      <c r="R28" s="8"/>
      <c r="S28" s="8">
        <f t="shared" si="3"/>
        <v>3853305866</v>
      </c>
      <c r="T28" s="8"/>
      <c r="U28" s="11">
        <f t="shared" si="1"/>
        <v>3.2681407981010446E-3</v>
      </c>
    </row>
    <row r="29" spans="1:21">
      <c r="A29" s="1" t="s">
        <v>220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2"/>
        <v>0</v>
      </c>
      <c r="J29" s="8"/>
      <c r="K29" s="11">
        <f t="shared" si="0"/>
        <v>0</v>
      </c>
      <c r="L29" s="8"/>
      <c r="M29" s="8">
        <v>0</v>
      </c>
      <c r="N29" s="8"/>
      <c r="O29" s="8">
        <v>0</v>
      </c>
      <c r="P29" s="8"/>
      <c r="Q29" s="8">
        <v>0</v>
      </c>
      <c r="R29" s="8"/>
      <c r="S29" s="8">
        <f t="shared" si="3"/>
        <v>0</v>
      </c>
      <c r="T29" s="8"/>
      <c r="U29" s="11">
        <f t="shared" si="1"/>
        <v>0</v>
      </c>
    </row>
    <row r="30" spans="1:21">
      <c r="A30" s="1" t="s">
        <v>59</v>
      </c>
      <c r="C30" s="8">
        <v>0</v>
      </c>
      <c r="D30" s="8"/>
      <c r="E30" s="8">
        <v>-710697537</v>
      </c>
      <c r="F30" s="8"/>
      <c r="G30" s="8">
        <v>0</v>
      </c>
      <c r="H30" s="8"/>
      <c r="I30" s="8">
        <f t="shared" si="2"/>
        <v>-710697537</v>
      </c>
      <c r="J30" s="8"/>
      <c r="K30" s="11">
        <f t="shared" si="0"/>
        <v>6.9528453954553087E-4</v>
      </c>
      <c r="L30" s="8"/>
      <c r="M30" s="8">
        <v>2288707367</v>
      </c>
      <c r="N30" s="8"/>
      <c r="O30" s="8">
        <v>125253401</v>
      </c>
      <c r="P30" s="8"/>
      <c r="Q30" s="8">
        <v>1580522103</v>
      </c>
      <c r="R30" s="8"/>
      <c r="S30" s="8">
        <f t="shared" si="3"/>
        <v>3994482871</v>
      </c>
      <c r="T30" s="8"/>
      <c r="U30" s="11">
        <f t="shared" si="1"/>
        <v>3.387878588413851E-3</v>
      </c>
    </row>
    <row r="31" spans="1:21">
      <c r="A31" s="1" t="s">
        <v>222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2"/>
        <v>0</v>
      </c>
      <c r="J31" s="8"/>
      <c r="K31" s="11">
        <f t="shared" si="0"/>
        <v>0</v>
      </c>
      <c r="L31" s="8"/>
      <c r="M31" s="8">
        <v>0</v>
      </c>
      <c r="N31" s="8"/>
      <c r="O31" s="8">
        <v>0</v>
      </c>
      <c r="P31" s="8"/>
      <c r="Q31" s="8">
        <v>0</v>
      </c>
      <c r="R31" s="8"/>
      <c r="S31" s="8">
        <f t="shared" si="3"/>
        <v>0</v>
      </c>
      <c r="T31" s="8"/>
      <c r="U31" s="11">
        <f t="shared" si="1"/>
        <v>0</v>
      </c>
    </row>
    <row r="32" spans="1:21">
      <c r="A32" s="1" t="s">
        <v>202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2"/>
        <v>0</v>
      </c>
      <c r="J32" s="8"/>
      <c r="K32" s="11">
        <f t="shared" si="0"/>
        <v>0</v>
      </c>
      <c r="L32" s="8"/>
      <c r="M32" s="8">
        <v>5954686886</v>
      </c>
      <c r="N32" s="8"/>
      <c r="O32" s="8">
        <v>0</v>
      </c>
      <c r="P32" s="8"/>
      <c r="Q32" s="8">
        <v>-44627515916</v>
      </c>
      <c r="R32" s="8"/>
      <c r="S32" s="8">
        <f t="shared" si="3"/>
        <v>-38672829030</v>
      </c>
      <c r="T32" s="8"/>
      <c r="U32" s="11">
        <f t="shared" si="1"/>
        <v>-3.2799952748658712E-2</v>
      </c>
    </row>
    <row r="33" spans="1:21">
      <c r="A33" s="1" t="s">
        <v>18</v>
      </c>
      <c r="C33" s="8">
        <v>95976693347</v>
      </c>
      <c r="D33" s="8"/>
      <c r="E33" s="8">
        <v>-77477505188</v>
      </c>
      <c r="F33" s="8"/>
      <c r="G33" s="8">
        <v>0</v>
      </c>
      <c r="H33" s="8"/>
      <c r="I33" s="8">
        <f t="shared" si="2"/>
        <v>18499188159</v>
      </c>
      <c r="J33" s="8"/>
      <c r="K33" s="11">
        <f t="shared" si="0"/>
        <v>-1.8097993663226179E-2</v>
      </c>
      <c r="L33" s="8"/>
      <c r="M33" s="7">
        <v>95976708241</v>
      </c>
      <c r="N33" s="8"/>
      <c r="O33" s="8">
        <v>163981516058</v>
      </c>
      <c r="P33" s="8"/>
      <c r="Q33" s="8">
        <v>7259635695</v>
      </c>
      <c r="R33" s="8"/>
      <c r="S33" s="8">
        <f t="shared" si="3"/>
        <v>267217859994</v>
      </c>
      <c r="T33" s="8"/>
      <c r="U33" s="11">
        <f t="shared" si="1"/>
        <v>0.22663801436925546</v>
      </c>
    </row>
    <row r="34" spans="1:21">
      <c r="A34" s="1" t="s">
        <v>19</v>
      </c>
      <c r="C34" s="8">
        <v>143394674694</v>
      </c>
      <c r="D34" s="8"/>
      <c r="E34" s="8">
        <v>-270959216755</v>
      </c>
      <c r="F34" s="8"/>
      <c r="G34" s="8">
        <v>0</v>
      </c>
      <c r="H34" s="8"/>
      <c r="I34" s="8">
        <f t="shared" si="2"/>
        <v>-127564542061</v>
      </c>
      <c r="J34" s="8"/>
      <c r="K34" s="11">
        <f t="shared" si="0"/>
        <v>0.12479803189358582</v>
      </c>
      <c r="L34" s="8"/>
      <c r="M34" s="8">
        <v>143394674694</v>
      </c>
      <c r="N34" s="8"/>
      <c r="O34" s="8">
        <v>331775478575</v>
      </c>
      <c r="P34" s="8"/>
      <c r="Q34" s="8">
        <v>39810213768</v>
      </c>
      <c r="R34" s="8"/>
      <c r="S34" s="8">
        <f t="shared" si="3"/>
        <v>514980367037</v>
      </c>
      <c r="T34" s="8"/>
      <c r="U34" s="11">
        <f t="shared" si="1"/>
        <v>0.43677517598201221</v>
      </c>
    </row>
    <row r="35" spans="1:21">
      <c r="A35" s="1" t="s">
        <v>223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2"/>
        <v>0</v>
      </c>
      <c r="J35" s="8"/>
      <c r="K35" s="11">
        <f t="shared" si="0"/>
        <v>0</v>
      </c>
      <c r="L35" s="8"/>
      <c r="M35" s="8">
        <v>0</v>
      </c>
      <c r="N35" s="8"/>
      <c r="O35" s="8">
        <v>0</v>
      </c>
      <c r="P35" s="8"/>
      <c r="Q35" s="8">
        <v>0</v>
      </c>
      <c r="R35" s="8"/>
      <c r="S35" s="8">
        <f t="shared" si="3"/>
        <v>0</v>
      </c>
      <c r="T35" s="8"/>
      <c r="U35" s="11">
        <f t="shared" si="1"/>
        <v>0</v>
      </c>
    </row>
    <row r="36" spans="1:21">
      <c r="A36" s="1" t="s">
        <v>224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2"/>
        <v>0</v>
      </c>
      <c r="J36" s="8"/>
      <c r="K36" s="11">
        <f t="shared" si="0"/>
        <v>0</v>
      </c>
      <c r="L36" s="8"/>
      <c r="M36" s="8">
        <v>0</v>
      </c>
      <c r="N36" s="8"/>
      <c r="O36" s="8">
        <v>0</v>
      </c>
      <c r="P36" s="8"/>
      <c r="Q36" s="8">
        <v>-9486085896</v>
      </c>
      <c r="R36" s="8"/>
      <c r="S36" s="8">
        <f t="shared" si="3"/>
        <v>-9486085896</v>
      </c>
      <c r="T36" s="8"/>
      <c r="U36" s="11">
        <f t="shared" si="1"/>
        <v>-8.0455238719968521E-3</v>
      </c>
    </row>
    <row r="37" spans="1:21">
      <c r="A37" s="1" t="s">
        <v>225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2"/>
        <v>0</v>
      </c>
      <c r="J37" s="8"/>
      <c r="K37" s="11">
        <f t="shared" si="0"/>
        <v>0</v>
      </c>
      <c r="L37" s="8"/>
      <c r="M37" s="8">
        <v>0</v>
      </c>
      <c r="N37" s="8"/>
      <c r="O37" s="8">
        <v>0</v>
      </c>
      <c r="P37" s="8"/>
      <c r="Q37" s="8">
        <v>-43452052825</v>
      </c>
      <c r="R37" s="8"/>
      <c r="S37" s="8">
        <f t="shared" si="3"/>
        <v>-43452052825</v>
      </c>
      <c r="T37" s="8"/>
      <c r="U37" s="11">
        <f t="shared" si="1"/>
        <v>-3.685340108908558E-2</v>
      </c>
    </row>
    <row r="38" spans="1:21">
      <c r="A38" s="1" t="s">
        <v>32</v>
      </c>
      <c r="C38" s="8">
        <v>79522510880</v>
      </c>
      <c r="D38" s="8"/>
      <c r="E38" s="8">
        <v>-93596488310</v>
      </c>
      <c r="F38" s="8"/>
      <c r="G38" s="8">
        <v>0</v>
      </c>
      <c r="H38" s="8"/>
      <c r="I38" s="8">
        <f t="shared" si="2"/>
        <v>-14073977430</v>
      </c>
      <c r="J38" s="8"/>
      <c r="K38" s="11">
        <f t="shared" si="0"/>
        <v>1.3768753101773792E-2</v>
      </c>
      <c r="L38" s="8"/>
      <c r="M38" s="8">
        <v>79522510880</v>
      </c>
      <c r="N38" s="8"/>
      <c r="O38" s="8">
        <v>60569635158</v>
      </c>
      <c r="P38" s="8"/>
      <c r="Q38" s="8">
        <v>762239804</v>
      </c>
      <c r="R38" s="8"/>
      <c r="S38" s="8">
        <f t="shared" si="3"/>
        <v>140854385842</v>
      </c>
      <c r="T38" s="8"/>
      <c r="U38" s="11">
        <f t="shared" si="1"/>
        <v>0.11946416427086361</v>
      </c>
    </row>
    <row r="39" spans="1:21">
      <c r="A39" s="1" t="s">
        <v>226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2"/>
        <v>0</v>
      </c>
      <c r="J39" s="8"/>
      <c r="K39" s="11">
        <f t="shared" si="0"/>
        <v>0</v>
      </c>
      <c r="L39" s="8"/>
      <c r="M39" s="8">
        <v>0</v>
      </c>
      <c r="N39" s="8"/>
      <c r="O39" s="8">
        <v>0</v>
      </c>
      <c r="P39" s="8"/>
      <c r="Q39" s="8">
        <v>-88988156</v>
      </c>
      <c r="R39" s="8"/>
      <c r="S39" s="8">
        <f t="shared" si="3"/>
        <v>-88988156</v>
      </c>
      <c r="T39" s="8"/>
      <c r="U39" s="11">
        <f t="shared" si="1"/>
        <v>-7.5474367539184664E-5</v>
      </c>
    </row>
    <row r="40" spans="1:21">
      <c r="A40" s="1" t="s">
        <v>227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2"/>
        <v>0</v>
      </c>
      <c r="J40" s="8"/>
      <c r="K40" s="11">
        <f t="shared" ref="K40:K71" si="4">I40/$I$91</f>
        <v>0</v>
      </c>
      <c r="L40" s="8"/>
      <c r="M40" s="8">
        <v>0</v>
      </c>
      <c r="N40" s="8"/>
      <c r="O40" s="8">
        <v>0</v>
      </c>
      <c r="P40" s="8"/>
      <c r="Q40" s="8">
        <v>0</v>
      </c>
      <c r="R40" s="8"/>
      <c r="S40" s="8">
        <f t="shared" si="3"/>
        <v>0</v>
      </c>
      <c r="T40" s="8"/>
      <c r="U40" s="11">
        <f t="shared" ref="U40:U71" si="5">S40/$S$91</f>
        <v>0</v>
      </c>
    </row>
    <row r="41" spans="1:21">
      <c r="A41" s="1" t="s">
        <v>44</v>
      </c>
      <c r="C41" s="8">
        <v>18275826050</v>
      </c>
      <c r="D41" s="8"/>
      <c r="E41" s="8">
        <v>-27334494554</v>
      </c>
      <c r="F41" s="8"/>
      <c r="G41" s="8">
        <v>0</v>
      </c>
      <c r="H41" s="8"/>
      <c r="I41" s="8">
        <f t="shared" si="2"/>
        <v>-9058668504</v>
      </c>
      <c r="J41" s="8"/>
      <c r="K41" s="11">
        <f t="shared" si="4"/>
        <v>8.8622118859253106E-3</v>
      </c>
      <c r="L41" s="8"/>
      <c r="M41" s="8">
        <v>18275826050</v>
      </c>
      <c r="N41" s="8"/>
      <c r="O41" s="8">
        <v>-80047721424</v>
      </c>
      <c r="P41" s="8"/>
      <c r="Q41" s="8">
        <v>0</v>
      </c>
      <c r="R41" s="8"/>
      <c r="S41" s="8">
        <f t="shared" si="3"/>
        <v>-61771895374</v>
      </c>
      <c r="T41" s="8"/>
      <c r="U41" s="11">
        <f t="shared" si="5"/>
        <v>-5.2391182654120134E-2</v>
      </c>
    </row>
    <row r="42" spans="1:21">
      <c r="A42" s="1" t="s">
        <v>43</v>
      </c>
      <c r="C42" s="8">
        <v>0</v>
      </c>
      <c r="D42" s="8"/>
      <c r="E42" s="8">
        <v>-120575881208</v>
      </c>
      <c r="F42" s="8"/>
      <c r="G42" s="8">
        <v>0</v>
      </c>
      <c r="H42" s="8"/>
      <c r="I42" s="8">
        <f t="shared" si="2"/>
        <v>-120575881208</v>
      </c>
      <c r="J42" s="8"/>
      <c r="K42" s="11">
        <f t="shared" si="4"/>
        <v>0.11796093511155775</v>
      </c>
      <c r="L42" s="8"/>
      <c r="M42" s="8">
        <v>129837368974</v>
      </c>
      <c r="N42" s="8"/>
      <c r="O42" s="8">
        <v>-60127493531</v>
      </c>
      <c r="P42" s="8"/>
      <c r="Q42" s="8">
        <v>0</v>
      </c>
      <c r="R42" s="8"/>
      <c r="S42" s="8">
        <f t="shared" si="3"/>
        <v>69709875443</v>
      </c>
      <c r="T42" s="8"/>
      <c r="U42" s="11">
        <f t="shared" si="5"/>
        <v>5.9123696869230163E-2</v>
      </c>
    </row>
    <row r="43" spans="1:21">
      <c r="A43" s="1" t="s">
        <v>42</v>
      </c>
      <c r="C43" s="8">
        <v>7023913614</v>
      </c>
      <c r="D43" s="8"/>
      <c r="E43" s="8">
        <v>-70500296310</v>
      </c>
      <c r="F43" s="8"/>
      <c r="G43" s="8">
        <v>0</v>
      </c>
      <c r="H43" s="8"/>
      <c r="I43" s="8">
        <f t="shared" si="2"/>
        <v>-63476382696</v>
      </c>
      <c r="J43" s="8"/>
      <c r="K43" s="11">
        <f t="shared" si="4"/>
        <v>6.2099761455630689E-2</v>
      </c>
      <c r="L43" s="8"/>
      <c r="M43" s="8">
        <v>7023913614</v>
      </c>
      <c r="N43" s="8"/>
      <c r="O43" s="8">
        <v>-76465705998</v>
      </c>
      <c r="P43" s="8"/>
      <c r="Q43" s="8">
        <v>0</v>
      </c>
      <c r="R43" s="8"/>
      <c r="S43" s="8">
        <f t="shared" si="3"/>
        <v>-69441792384</v>
      </c>
      <c r="T43" s="8"/>
      <c r="U43" s="11">
        <f t="shared" si="5"/>
        <v>-5.8896325045433802E-2</v>
      </c>
    </row>
    <row r="44" spans="1:21">
      <c r="A44" s="1" t="s">
        <v>63</v>
      </c>
      <c r="C44" s="8">
        <v>0</v>
      </c>
      <c r="D44" s="8"/>
      <c r="E44" s="8">
        <v>-25447680000</v>
      </c>
      <c r="F44" s="8"/>
      <c r="G44" s="8">
        <v>0</v>
      </c>
      <c r="H44" s="8"/>
      <c r="I44" s="8">
        <f t="shared" si="2"/>
        <v>-25447680000</v>
      </c>
      <c r="J44" s="8"/>
      <c r="K44" s="11">
        <f t="shared" si="4"/>
        <v>2.4895792584267835E-2</v>
      </c>
      <c r="L44" s="8"/>
      <c r="M44" s="8">
        <v>1500000000</v>
      </c>
      <c r="N44" s="8"/>
      <c r="O44" s="8">
        <v>-26640540000</v>
      </c>
      <c r="P44" s="8"/>
      <c r="Q44" s="8">
        <v>0</v>
      </c>
      <c r="R44" s="8"/>
      <c r="S44" s="8">
        <f t="shared" si="3"/>
        <v>-25140540000</v>
      </c>
      <c r="T44" s="8"/>
      <c r="U44" s="11">
        <f t="shared" si="5"/>
        <v>-2.1322684291756461E-2</v>
      </c>
    </row>
    <row r="45" spans="1:21">
      <c r="A45" s="1" t="s">
        <v>46</v>
      </c>
      <c r="C45" s="8">
        <v>0</v>
      </c>
      <c r="D45" s="8"/>
      <c r="E45" s="8">
        <v>-30970183820</v>
      </c>
      <c r="F45" s="8"/>
      <c r="G45" s="8">
        <v>0</v>
      </c>
      <c r="H45" s="8"/>
      <c r="I45" s="8">
        <f t="shared" si="2"/>
        <v>-30970183820</v>
      </c>
      <c r="J45" s="8"/>
      <c r="K45" s="11">
        <f t="shared" si="4"/>
        <v>3.029852908710608E-2</v>
      </c>
      <c r="L45" s="8"/>
      <c r="M45" s="8">
        <v>85900328060</v>
      </c>
      <c r="N45" s="8"/>
      <c r="O45" s="8">
        <v>7521330357</v>
      </c>
      <c r="P45" s="8"/>
      <c r="Q45" s="8">
        <v>0</v>
      </c>
      <c r="R45" s="8"/>
      <c r="S45" s="8">
        <f t="shared" si="3"/>
        <v>93421658417</v>
      </c>
      <c r="T45" s="8"/>
      <c r="U45" s="11">
        <f t="shared" si="5"/>
        <v>7.9234595933023066E-2</v>
      </c>
    </row>
    <row r="46" spans="1:21">
      <c r="A46" s="1" t="s">
        <v>56</v>
      </c>
      <c r="C46" s="8">
        <v>0</v>
      </c>
      <c r="D46" s="8"/>
      <c r="E46" s="8">
        <v>-9323391850</v>
      </c>
      <c r="F46" s="8"/>
      <c r="G46" s="8">
        <v>0</v>
      </c>
      <c r="H46" s="8"/>
      <c r="I46" s="8">
        <f t="shared" si="2"/>
        <v>-9323391850</v>
      </c>
      <c r="J46" s="8"/>
      <c r="K46" s="11">
        <f t="shared" si="4"/>
        <v>9.1211941394835662E-3</v>
      </c>
      <c r="L46" s="8"/>
      <c r="M46" s="8">
        <v>28028016800</v>
      </c>
      <c r="N46" s="8"/>
      <c r="O46" s="8">
        <v>-6960681648</v>
      </c>
      <c r="P46" s="8"/>
      <c r="Q46" s="8">
        <v>0</v>
      </c>
      <c r="R46" s="8"/>
      <c r="S46" s="8">
        <f>M46+O46+Q46</f>
        <v>21067335152</v>
      </c>
      <c r="T46" s="8"/>
      <c r="U46" s="11">
        <f t="shared" si="5"/>
        <v>1.786803848742784E-2</v>
      </c>
    </row>
    <row r="47" spans="1:21">
      <c r="A47" s="1" t="s">
        <v>64</v>
      </c>
      <c r="C47" s="8">
        <v>0</v>
      </c>
      <c r="D47" s="8"/>
      <c r="E47" s="8">
        <v>-8848736654</v>
      </c>
      <c r="F47" s="8"/>
      <c r="G47" s="8">
        <v>0</v>
      </c>
      <c r="H47" s="8"/>
      <c r="I47" s="8">
        <f t="shared" si="2"/>
        <v>-8848736654</v>
      </c>
      <c r="J47" s="8"/>
      <c r="K47" s="11">
        <f t="shared" si="4"/>
        <v>8.6568328574861114E-3</v>
      </c>
      <c r="L47" s="8"/>
      <c r="M47" s="8">
        <v>42933959193</v>
      </c>
      <c r="N47" s="8"/>
      <c r="O47" s="8">
        <v>69562432076</v>
      </c>
      <c r="P47" s="8"/>
      <c r="Q47" s="8">
        <v>0</v>
      </c>
      <c r="R47" s="8"/>
      <c r="S47" s="8">
        <f t="shared" si="3"/>
        <v>112496391269</v>
      </c>
      <c r="T47" s="8"/>
      <c r="U47" s="11">
        <f t="shared" si="5"/>
        <v>9.5412629760172021E-2</v>
      </c>
    </row>
    <row r="48" spans="1:21">
      <c r="A48" s="1" t="s">
        <v>24</v>
      </c>
      <c r="C48" s="8">
        <v>21350242602</v>
      </c>
      <c r="D48" s="8"/>
      <c r="E48" s="8">
        <v>-31894896924</v>
      </c>
      <c r="F48" s="8"/>
      <c r="G48" s="8">
        <v>0</v>
      </c>
      <c r="H48" s="8"/>
      <c r="I48" s="8">
        <f t="shared" si="2"/>
        <v>-10544654322</v>
      </c>
      <c r="J48" s="8"/>
      <c r="K48" s="11">
        <f t="shared" si="4"/>
        <v>1.0315970920465652E-2</v>
      </c>
      <c r="L48" s="8"/>
      <c r="M48" s="8">
        <v>21350242602</v>
      </c>
      <c r="N48" s="8"/>
      <c r="O48" s="8">
        <v>102623666313</v>
      </c>
      <c r="P48" s="8"/>
      <c r="Q48" s="8">
        <v>0</v>
      </c>
      <c r="R48" s="8"/>
      <c r="S48" s="8">
        <f t="shared" si="3"/>
        <v>123973908915</v>
      </c>
      <c r="T48" s="8"/>
      <c r="U48" s="11">
        <f t="shared" si="5"/>
        <v>0.10514716550279019</v>
      </c>
    </row>
    <row r="49" spans="1:21">
      <c r="A49" s="1" t="s">
        <v>66</v>
      </c>
      <c r="C49" s="8">
        <v>0</v>
      </c>
      <c r="D49" s="8"/>
      <c r="E49" s="8">
        <v>-17697598661</v>
      </c>
      <c r="F49" s="8"/>
      <c r="G49" s="8">
        <v>0</v>
      </c>
      <c r="H49" s="8"/>
      <c r="I49" s="8">
        <f t="shared" si="2"/>
        <v>-17697598661</v>
      </c>
      <c r="J49" s="8"/>
      <c r="K49" s="11">
        <f t="shared" si="4"/>
        <v>1.731378834942408E-2</v>
      </c>
      <c r="L49" s="8"/>
      <c r="M49" s="8">
        <v>7151160694</v>
      </c>
      <c r="N49" s="8"/>
      <c r="O49" s="8">
        <v>-85881840084</v>
      </c>
      <c r="P49" s="8"/>
      <c r="Q49" s="8">
        <v>0</v>
      </c>
      <c r="R49" s="8"/>
      <c r="S49" s="8">
        <f t="shared" si="3"/>
        <v>-78730679390</v>
      </c>
      <c r="T49" s="8"/>
      <c r="U49" s="11">
        <f t="shared" si="5"/>
        <v>-6.6774596755219545E-2</v>
      </c>
    </row>
    <row r="50" spans="1:21">
      <c r="A50" s="1" t="s">
        <v>22</v>
      </c>
      <c r="C50" s="8">
        <v>12195215447</v>
      </c>
      <c r="D50" s="8"/>
      <c r="E50" s="8">
        <v>-37524916836</v>
      </c>
      <c r="F50" s="8"/>
      <c r="G50" s="8">
        <v>0</v>
      </c>
      <c r="H50" s="8"/>
      <c r="I50" s="8">
        <f t="shared" si="2"/>
        <v>-25329701389</v>
      </c>
      <c r="J50" s="8"/>
      <c r="K50" s="11">
        <f t="shared" si="4"/>
        <v>2.4780372591999934E-2</v>
      </c>
      <c r="L50" s="8"/>
      <c r="M50" s="8">
        <v>12195215447</v>
      </c>
      <c r="N50" s="8"/>
      <c r="O50" s="8">
        <v>-35319767340</v>
      </c>
      <c r="P50" s="8"/>
      <c r="Q50" s="8">
        <v>0</v>
      </c>
      <c r="R50" s="8"/>
      <c r="S50" s="8">
        <f t="shared" si="3"/>
        <v>-23124551893</v>
      </c>
      <c r="T50" s="8"/>
      <c r="U50" s="11">
        <f t="shared" si="5"/>
        <v>-1.9612845205503871E-2</v>
      </c>
    </row>
    <row r="51" spans="1:21">
      <c r="A51" s="1" t="s">
        <v>17</v>
      </c>
      <c r="C51" s="8">
        <v>46997082677</v>
      </c>
      <c r="D51" s="8"/>
      <c r="E51" s="8">
        <v>-54287860350</v>
      </c>
      <c r="F51" s="8"/>
      <c r="G51" s="8">
        <v>0</v>
      </c>
      <c r="H51" s="8"/>
      <c r="I51" s="8">
        <f t="shared" si="2"/>
        <v>-7290777673</v>
      </c>
      <c r="J51" s="8"/>
      <c r="K51" s="11">
        <f t="shared" si="4"/>
        <v>7.1326615520557832E-3</v>
      </c>
      <c r="L51" s="8"/>
      <c r="M51" s="8">
        <v>46997082677</v>
      </c>
      <c r="N51" s="8"/>
      <c r="O51" s="8">
        <v>-155310487438</v>
      </c>
      <c r="P51" s="8"/>
      <c r="Q51" s="8">
        <v>0</v>
      </c>
      <c r="R51" s="8"/>
      <c r="S51" s="8">
        <f t="shared" si="3"/>
        <v>-108313404761</v>
      </c>
      <c r="T51" s="8"/>
      <c r="U51" s="11">
        <f t="shared" si="5"/>
        <v>-9.1864873796825133E-2</v>
      </c>
    </row>
    <row r="52" spans="1:21">
      <c r="A52" s="1" t="s">
        <v>50</v>
      </c>
      <c r="C52" s="8">
        <v>0</v>
      </c>
      <c r="D52" s="8"/>
      <c r="E52" s="8">
        <v>-27577841767</v>
      </c>
      <c r="F52" s="8"/>
      <c r="G52" s="8">
        <v>0</v>
      </c>
      <c r="H52" s="8"/>
      <c r="I52" s="8">
        <f t="shared" si="2"/>
        <v>-27577841767</v>
      </c>
      <c r="J52" s="8"/>
      <c r="K52" s="11">
        <f t="shared" si="4"/>
        <v>2.6979757233389856E-2</v>
      </c>
      <c r="L52" s="8"/>
      <c r="M52" s="8">
        <v>12118553040</v>
      </c>
      <c r="N52" s="8"/>
      <c r="O52" s="8">
        <v>6651904069</v>
      </c>
      <c r="P52" s="8"/>
      <c r="Q52" s="8">
        <v>0</v>
      </c>
      <c r="R52" s="8"/>
      <c r="S52" s="8">
        <f t="shared" si="3"/>
        <v>18770457109</v>
      </c>
      <c r="T52" s="8"/>
      <c r="U52" s="11">
        <f t="shared" si="5"/>
        <v>1.5919965559497238E-2</v>
      </c>
    </row>
    <row r="53" spans="1:21">
      <c r="A53" s="1" t="s">
        <v>51</v>
      </c>
      <c r="C53" s="8">
        <v>0</v>
      </c>
      <c r="D53" s="8"/>
      <c r="E53" s="8">
        <v>203940996</v>
      </c>
      <c r="F53" s="8"/>
      <c r="G53" s="8">
        <v>0</v>
      </c>
      <c r="H53" s="8"/>
      <c r="I53" s="8">
        <f t="shared" si="2"/>
        <v>203940996</v>
      </c>
      <c r="J53" s="8"/>
      <c r="K53" s="11">
        <f t="shared" si="4"/>
        <v>-1.9951809893259411E-4</v>
      </c>
      <c r="L53" s="8"/>
      <c r="M53" s="8">
        <v>3331622835</v>
      </c>
      <c r="N53" s="8"/>
      <c r="O53" s="8">
        <v>3500815382</v>
      </c>
      <c r="P53" s="8"/>
      <c r="Q53" s="8">
        <v>0</v>
      </c>
      <c r="R53" s="8"/>
      <c r="S53" s="8">
        <f t="shared" si="3"/>
        <v>6832438217</v>
      </c>
      <c r="T53" s="8"/>
      <c r="U53" s="11">
        <f t="shared" si="5"/>
        <v>5.7948605337841763E-3</v>
      </c>
    </row>
    <row r="54" spans="1:21">
      <c r="A54" s="1" t="s">
        <v>49</v>
      </c>
      <c r="C54" s="8">
        <v>0</v>
      </c>
      <c r="D54" s="8"/>
      <c r="E54" s="8">
        <v>-3830952197</v>
      </c>
      <c r="F54" s="8"/>
      <c r="G54" s="8">
        <v>0</v>
      </c>
      <c r="H54" s="8"/>
      <c r="I54" s="8">
        <f t="shared" si="2"/>
        <v>-3830952197</v>
      </c>
      <c r="J54" s="8"/>
      <c r="K54" s="11">
        <f t="shared" si="4"/>
        <v>3.7478697978266455E-3</v>
      </c>
      <c r="L54" s="8"/>
      <c r="M54" s="8">
        <v>3610816582</v>
      </c>
      <c r="N54" s="8"/>
      <c r="O54" s="8">
        <v>-10004198363</v>
      </c>
      <c r="P54" s="8"/>
      <c r="Q54" s="8">
        <v>0</v>
      </c>
      <c r="R54" s="8"/>
      <c r="S54" s="8">
        <f t="shared" si="3"/>
        <v>-6393381781</v>
      </c>
      <c r="T54" s="8"/>
      <c r="U54" s="11">
        <f t="shared" si="5"/>
        <v>-5.4224794404945419E-3</v>
      </c>
    </row>
    <row r="55" spans="1:21">
      <c r="A55" s="1" t="s">
        <v>61</v>
      </c>
      <c r="C55" s="8">
        <v>22358413075</v>
      </c>
      <c r="D55" s="8"/>
      <c r="E55" s="8">
        <v>-99242920584</v>
      </c>
      <c r="F55" s="8"/>
      <c r="G55" s="8">
        <v>0</v>
      </c>
      <c r="H55" s="8"/>
      <c r="I55" s="8">
        <f t="shared" si="2"/>
        <v>-76884507509</v>
      </c>
      <c r="J55" s="8"/>
      <c r="K55" s="11">
        <f t="shared" si="4"/>
        <v>7.5217102379770848E-2</v>
      </c>
      <c r="L55" s="8"/>
      <c r="M55" s="8">
        <v>22358413075</v>
      </c>
      <c r="N55" s="8"/>
      <c r="O55" s="8">
        <v>-162474466442</v>
      </c>
      <c r="P55" s="8"/>
      <c r="Q55" s="8">
        <v>0</v>
      </c>
      <c r="R55" s="8"/>
      <c r="S55" s="8">
        <f t="shared" si="3"/>
        <v>-140116053367</v>
      </c>
      <c r="T55" s="8"/>
      <c r="U55" s="11">
        <f t="shared" si="5"/>
        <v>-0.11883795535622707</v>
      </c>
    </row>
    <row r="56" spans="1:21">
      <c r="A56" s="1" t="s">
        <v>55</v>
      </c>
      <c r="C56" s="8">
        <v>9084952853</v>
      </c>
      <c r="D56" s="8"/>
      <c r="E56" s="8">
        <v>-30046327097</v>
      </c>
      <c r="F56" s="8"/>
      <c r="G56" s="8">
        <v>0</v>
      </c>
      <c r="H56" s="8"/>
      <c r="I56" s="8">
        <f t="shared" si="2"/>
        <v>-20961374244</v>
      </c>
      <c r="J56" s="8"/>
      <c r="K56" s="11">
        <f t="shared" si="4"/>
        <v>2.0506781972259868E-2</v>
      </c>
      <c r="L56" s="8"/>
      <c r="M56" s="8">
        <v>9084952853</v>
      </c>
      <c r="N56" s="8"/>
      <c r="O56" s="8">
        <v>-30025492794</v>
      </c>
      <c r="P56" s="8"/>
      <c r="Q56" s="8">
        <v>0</v>
      </c>
      <c r="R56" s="8"/>
      <c r="S56" s="8">
        <f t="shared" si="3"/>
        <v>-20940539941</v>
      </c>
      <c r="T56" s="8"/>
      <c r="U56" s="11">
        <f t="shared" si="5"/>
        <v>-1.7760498464267652E-2</v>
      </c>
    </row>
    <row r="57" spans="1:21">
      <c r="A57" s="1" t="s">
        <v>16</v>
      </c>
      <c r="C57" s="8">
        <v>0</v>
      </c>
      <c r="D57" s="8"/>
      <c r="E57" s="8">
        <v>-101258425425</v>
      </c>
      <c r="F57" s="8"/>
      <c r="G57" s="8">
        <v>0</v>
      </c>
      <c r="H57" s="8"/>
      <c r="I57" s="8">
        <f t="shared" si="2"/>
        <v>-101258425425</v>
      </c>
      <c r="J57" s="8"/>
      <c r="K57" s="11">
        <f t="shared" si="4"/>
        <v>9.9062419709394042E-2</v>
      </c>
      <c r="L57" s="8"/>
      <c r="M57" s="8">
        <v>12594857306</v>
      </c>
      <c r="N57" s="8"/>
      <c r="O57" s="8">
        <v>-61042730688</v>
      </c>
      <c r="P57" s="8"/>
      <c r="Q57" s="8">
        <v>0</v>
      </c>
      <c r="R57" s="8"/>
      <c r="S57" s="8">
        <f t="shared" si="3"/>
        <v>-48447873382</v>
      </c>
      <c r="T57" s="8"/>
      <c r="U57" s="11">
        <f t="shared" si="5"/>
        <v>-4.1090553692616681E-2</v>
      </c>
    </row>
    <row r="58" spans="1:21">
      <c r="A58" s="1" t="s">
        <v>15</v>
      </c>
      <c r="C58" s="8">
        <v>0</v>
      </c>
      <c r="D58" s="8"/>
      <c r="E58" s="8">
        <v>-13449496500</v>
      </c>
      <c r="F58" s="8"/>
      <c r="G58" s="8">
        <v>0</v>
      </c>
      <c r="H58" s="8"/>
      <c r="I58" s="8">
        <f t="shared" si="2"/>
        <v>-13449496500</v>
      </c>
      <c r="J58" s="8"/>
      <c r="K58" s="11">
        <f t="shared" si="4"/>
        <v>1.3157815377544679E-2</v>
      </c>
      <c r="L58" s="8"/>
      <c r="M58" s="8">
        <v>960526316</v>
      </c>
      <c r="N58" s="8"/>
      <c r="O58" s="8">
        <v>-37046110154</v>
      </c>
      <c r="P58" s="8"/>
      <c r="Q58" s="8">
        <v>0</v>
      </c>
      <c r="R58" s="8"/>
      <c r="S58" s="8">
        <f t="shared" si="3"/>
        <v>-36085583838</v>
      </c>
      <c r="T58" s="8"/>
      <c r="U58" s="11">
        <f t="shared" si="5"/>
        <v>-3.060560798063142E-2</v>
      </c>
    </row>
    <row r="59" spans="1:21">
      <c r="A59" s="1" t="s">
        <v>65</v>
      </c>
      <c r="C59" s="8">
        <v>0</v>
      </c>
      <c r="D59" s="8"/>
      <c r="E59" s="8">
        <v>-51970800834</v>
      </c>
      <c r="F59" s="8"/>
      <c r="G59" s="8">
        <v>0</v>
      </c>
      <c r="H59" s="8"/>
      <c r="I59" s="8">
        <f t="shared" si="2"/>
        <v>-51970800834</v>
      </c>
      <c r="J59" s="8"/>
      <c r="K59" s="11">
        <f t="shared" si="4"/>
        <v>5.0843702765892916E-2</v>
      </c>
      <c r="L59" s="8"/>
      <c r="M59" s="8">
        <v>166265792230</v>
      </c>
      <c r="N59" s="8"/>
      <c r="O59" s="8">
        <v>44479514229</v>
      </c>
      <c r="P59" s="8"/>
      <c r="Q59" s="8">
        <v>0</v>
      </c>
      <c r="R59" s="8"/>
      <c r="S59" s="8">
        <f t="shared" si="3"/>
        <v>210745306459</v>
      </c>
      <c r="T59" s="8"/>
      <c r="U59" s="11">
        <f t="shared" si="5"/>
        <v>0.17874141269816485</v>
      </c>
    </row>
    <row r="60" spans="1:21">
      <c r="A60" s="1" t="s">
        <v>20</v>
      </c>
      <c r="C60" s="8">
        <v>0</v>
      </c>
      <c r="D60" s="8"/>
      <c r="E60" s="8">
        <v>-3313846740</v>
      </c>
      <c r="F60" s="8"/>
      <c r="G60" s="8">
        <v>0</v>
      </c>
      <c r="H60" s="8"/>
      <c r="I60" s="8">
        <f t="shared" si="2"/>
        <v>-3313846740</v>
      </c>
      <c r="J60" s="8"/>
      <c r="K60" s="11">
        <f t="shared" si="4"/>
        <v>3.2419788796107206E-3</v>
      </c>
      <c r="L60" s="8"/>
      <c r="M60" s="8">
        <v>52946716500</v>
      </c>
      <c r="N60" s="8"/>
      <c r="O60" s="8">
        <v>45770071461</v>
      </c>
      <c r="P60" s="8"/>
      <c r="Q60" s="8">
        <v>0</v>
      </c>
      <c r="R60" s="8"/>
      <c r="S60" s="8">
        <f t="shared" si="3"/>
        <v>98716787961</v>
      </c>
      <c r="T60" s="8"/>
      <c r="U60" s="11">
        <f t="shared" si="5"/>
        <v>8.372560430240035E-2</v>
      </c>
    </row>
    <row r="61" spans="1:21">
      <c r="A61" s="1" t="s">
        <v>54</v>
      </c>
      <c r="C61" s="8">
        <v>37941359513</v>
      </c>
      <c r="D61" s="8"/>
      <c r="E61" s="8">
        <v>-76531912571</v>
      </c>
      <c r="F61" s="8"/>
      <c r="G61" s="8">
        <v>0</v>
      </c>
      <c r="H61" s="8"/>
      <c r="I61" s="8">
        <f t="shared" si="2"/>
        <v>-38590553058</v>
      </c>
      <c r="J61" s="8"/>
      <c r="K61" s="11">
        <f t="shared" si="4"/>
        <v>3.7753634305530047E-2</v>
      </c>
      <c r="L61" s="8"/>
      <c r="M61" s="8">
        <v>37941359513</v>
      </c>
      <c r="N61" s="8"/>
      <c r="O61" s="8">
        <v>76508785538</v>
      </c>
      <c r="P61" s="8"/>
      <c r="Q61" s="8">
        <v>0</v>
      </c>
      <c r="R61" s="8"/>
      <c r="S61" s="8">
        <f t="shared" si="3"/>
        <v>114450145051</v>
      </c>
      <c r="T61" s="8"/>
      <c r="U61" s="11">
        <f t="shared" si="5"/>
        <v>9.7069685458952212E-2</v>
      </c>
    </row>
    <row r="62" spans="1:21">
      <c r="A62" s="1" t="s">
        <v>53</v>
      </c>
      <c r="C62" s="8">
        <v>0</v>
      </c>
      <c r="D62" s="8"/>
      <c r="E62" s="8">
        <v>-13563413436</v>
      </c>
      <c r="F62" s="8"/>
      <c r="G62" s="8">
        <v>0</v>
      </c>
      <c r="H62" s="8"/>
      <c r="I62" s="8">
        <f t="shared" si="2"/>
        <v>-13563413436</v>
      </c>
      <c r="J62" s="8"/>
      <c r="K62" s="11">
        <f t="shared" si="4"/>
        <v>1.3269261780929638E-2</v>
      </c>
      <c r="L62" s="8"/>
      <c r="M62" s="8">
        <v>12000000000</v>
      </c>
      <c r="N62" s="8"/>
      <c r="O62" s="8">
        <v>36472619453</v>
      </c>
      <c r="P62" s="8"/>
      <c r="Q62" s="8">
        <v>0</v>
      </c>
      <c r="R62" s="8"/>
      <c r="S62" s="8">
        <f t="shared" si="3"/>
        <v>48472619453</v>
      </c>
      <c r="T62" s="8"/>
      <c r="U62" s="11">
        <f t="shared" si="5"/>
        <v>4.1111541812179526E-2</v>
      </c>
    </row>
    <row r="63" spans="1:21">
      <c r="A63" s="1" t="s">
        <v>47</v>
      </c>
      <c r="C63" s="8">
        <v>0</v>
      </c>
      <c r="D63" s="8"/>
      <c r="E63" s="8">
        <v>-11327998091</v>
      </c>
      <c r="F63" s="8"/>
      <c r="G63" s="8">
        <v>0</v>
      </c>
      <c r="H63" s="8"/>
      <c r="I63" s="8">
        <f t="shared" si="2"/>
        <v>-11327998091</v>
      </c>
      <c r="J63" s="8"/>
      <c r="K63" s="11">
        <f t="shared" si="4"/>
        <v>1.108232620295909E-2</v>
      </c>
      <c r="L63" s="8"/>
      <c r="M63" s="8">
        <v>15826228807</v>
      </c>
      <c r="N63" s="8"/>
      <c r="O63" s="8">
        <v>-717610738</v>
      </c>
      <c r="P63" s="8"/>
      <c r="Q63" s="8">
        <v>0</v>
      </c>
      <c r="R63" s="8"/>
      <c r="S63" s="8">
        <f t="shared" si="3"/>
        <v>15108618069</v>
      </c>
      <c r="T63" s="8"/>
      <c r="U63" s="11">
        <f t="shared" si="5"/>
        <v>1.2814215333879629E-2</v>
      </c>
    </row>
    <row r="64" spans="1:21">
      <c r="A64" s="1" t="s">
        <v>67</v>
      </c>
      <c r="C64" s="8">
        <v>0</v>
      </c>
      <c r="D64" s="8"/>
      <c r="E64" s="8">
        <v>-16243818127</v>
      </c>
      <c r="F64" s="8"/>
      <c r="G64" s="8">
        <v>0</v>
      </c>
      <c r="H64" s="8"/>
      <c r="I64" s="8">
        <f t="shared" si="2"/>
        <v>-16243818127</v>
      </c>
      <c r="J64" s="8"/>
      <c r="K64" s="11">
        <f t="shared" si="4"/>
        <v>1.5891536158359507E-2</v>
      </c>
      <c r="L64" s="8"/>
      <c r="M64" s="8">
        <v>1358271200</v>
      </c>
      <c r="N64" s="8"/>
      <c r="O64" s="8">
        <v>-12895348201</v>
      </c>
      <c r="P64" s="8"/>
      <c r="Q64" s="8">
        <v>0</v>
      </c>
      <c r="R64" s="8"/>
      <c r="S64" s="8">
        <f t="shared" si="3"/>
        <v>-11537077001</v>
      </c>
      <c r="T64" s="8"/>
      <c r="U64" s="11">
        <f t="shared" si="5"/>
        <v>-9.7850503824503162E-3</v>
      </c>
    </row>
    <row r="65" spans="1:21">
      <c r="A65" s="1" t="s">
        <v>68</v>
      </c>
      <c r="C65" s="8">
        <v>64773927933</v>
      </c>
      <c r="D65" s="8"/>
      <c r="E65" s="8">
        <v>-49308717390</v>
      </c>
      <c r="F65" s="8"/>
      <c r="G65" s="8">
        <v>0</v>
      </c>
      <c r="H65" s="8"/>
      <c r="I65" s="8">
        <f t="shared" si="2"/>
        <v>15465210543</v>
      </c>
      <c r="J65" s="8"/>
      <c r="K65" s="11">
        <f t="shared" si="4"/>
        <v>-1.5129814346555762E-2</v>
      </c>
      <c r="L65" s="8"/>
      <c r="M65" s="8">
        <v>64773927933</v>
      </c>
      <c r="N65" s="8"/>
      <c r="O65" s="8">
        <v>67165846353</v>
      </c>
      <c r="P65" s="8"/>
      <c r="Q65" s="8">
        <v>0</v>
      </c>
      <c r="R65" s="8"/>
      <c r="S65" s="8">
        <f t="shared" si="3"/>
        <v>131939774286</v>
      </c>
      <c r="T65" s="8"/>
      <c r="U65" s="11">
        <f t="shared" si="5"/>
        <v>0.11190333034318219</v>
      </c>
    </row>
    <row r="66" spans="1:21">
      <c r="A66" s="1" t="s">
        <v>69</v>
      </c>
      <c r="C66" s="8">
        <v>0</v>
      </c>
      <c r="D66" s="8"/>
      <c r="E66" s="8">
        <v>-47577680499</v>
      </c>
      <c r="F66" s="8"/>
      <c r="G66" s="8">
        <v>0</v>
      </c>
      <c r="H66" s="8"/>
      <c r="I66" s="8">
        <f t="shared" si="2"/>
        <v>-47577680499</v>
      </c>
      <c r="J66" s="8"/>
      <c r="K66" s="11">
        <f t="shared" si="4"/>
        <v>4.6545856649551888E-2</v>
      </c>
      <c r="L66" s="8"/>
      <c r="M66" s="8">
        <v>20839243939</v>
      </c>
      <c r="N66" s="8"/>
      <c r="O66" s="8">
        <v>-112507220946</v>
      </c>
      <c r="P66" s="8"/>
      <c r="Q66" s="8">
        <v>0</v>
      </c>
      <c r="R66" s="8"/>
      <c r="S66" s="8">
        <f t="shared" si="3"/>
        <v>-91667977007</v>
      </c>
      <c r="T66" s="8"/>
      <c r="U66" s="11">
        <f t="shared" si="5"/>
        <v>-7.7747229509956883E-2</v>
      </c>
    </row>
    <row r="67" spans="1:21">
      <c r="A67" s="1" t="s">
        <v>36</v>
      </c>
      <c r="C67" s="8">
        <v>0</v>
      </c>
      <c r="D67" s="8"/>
      <c r="E67" s="8">
        <v>-4317034893</v>
      </c>
      <c r="F67" s="8"/>
      <c r="G67" s="8">
        <v>0</v>
      </c>
      <c r="H67" s="8"/>
      <c r="I67" s="8">
        <f t="shared" si="2"/>
        <v>-4317034893</v>
      </c>
      <c r="J67" s="8"/>
      <c r="K67" s="11">
        <f t="shared" si="4"/>
        <v>4.2234107500241629E-3</v>
      </c>
      <c r="L67" s="8"/>
      <c r="M67" s="8">
        <v>14553503</v>
      </c>
      <c r="N67" s="8"/>
      <c r="O67" s="8">
        <v>-41754672629</v>
      </c>
      <c r="P67" s="8"/>
      <c r="Q67" s="8">
        <v>0</v>
      </c>
      <c r="R67" s="8"/>
      <c r="S67" s="8">
        <f t="shared" si="3"/>
        <v>-41740119126</v>
      </c>
      <c r="T67" s="8"/>
      <c r="U67" s="11">
        <f t="shared" si="5"/>
        <v>-3.5401442547534925E-2</v>
      </c>
    </row>
    <row r="68" spans="1:21">
      <c r="A68" s="1" t="s">
        <v>58</v>
      </c>
      <c r="C68" s="8">
        <v>0</v>
      </c>
      <c r="D68" s="8"/>
      <c r="E68" s="8">
        <v>-164018250</v>
      </c>
      <c r="F68" s="8"/>
      <c r="G68" s="8">
        <v>0</v>
      </c>
      <c r="H68" s="8"/>
      <c r="I68" s="8">
        <f t="shared" si="2"/>
        <v>-164018250</v>
      </c>
      <c r="J68" s="8"/>
      <c r="K68" s="11">
        <f t="shared" si="4"/>
        <v>1.6046116314078878E-4</v>
      </c>
      <c r="L68" s="8"/>
      <c r="M68" s="8">
        <v>21781193</v>
      </c>
      <c r="N68" s="8"/>
      <c r="O68" s="8">
        <v>-479518374</v>
      </c>
      <c r="P68" s="8"/>
      <c r="Q68" s="8">
        <v>0</v>
      </c>
      <c r="R68" s="8"/>
      <c r="S68" s="8">
        <f t="shared" si="3"/>
        <v>-457737181</v>
      </c>
      <c r="T68" s="8"/>
      <c r="U68" s="11">
        <f t="shared" si="5"/>
        <v>-3.8822497046847777E-4</v>
      </c>
    </row>
    <row r="69" spans="1:21">
      <c r="A69" s="1" t="s">
        <v>48</v>
      </c>
      <c r="C69" s="8">
        <v>0</v>
      </c>
      <c r="D69" s="8"/>
      <c r="E69" s="8">
        <v>-7765430924</v>
      </c>
      <c r="F69" s="8"/>
      <c r="G69" s="8">
        <v>0</v>
      </c>
      <c r="H69" s="8"/>
      <c r="I69" s="8">
        <f t="shared" si="2"/>
        <v>-7765430924</v>
      </c>
      <c r="J69" s="8"/>
      <c r="K69" s="11">
        <f t="shared" si="4"/>
        <v>7.5970209312347268E-3</v>
      </c>
      <c r="L69" s="8"/>
      <c r="M69" s="8">
        <v>7504448800</v>
      </c>
      <c r="N69" s="8"/>
      <c r="O69" s="8">
        <v>-1614604533</v>
      </c>
      <c r="P69" s="8"/>
      <c r="Q69" s="8">
        <v>0</v>
      </c>
      <c r="R69" s="8"/>
      <c r="S69" s="8">
        <f t="shared" si="3"/>
        <v>5889844267</v>
      </c>
      <c r="T69" s="8"/>
      <c r="U69" s="11">
        <f t="shared" si="5"/>
        <v>4.9954093998320149E-3</v>
      </c>
    </row>
    <row r="70" spans="1:21">
      <c r="A70" s="1" t="s">
        <v>57</v>
      </c>
      <c r="C70" s="8">
        <v>929160763</v>
      </c>
      <c r="D70" s="8"/>
      <c r="E70" s="8">
        <v>1667528010</v>
      </c>
      <c r="F70" s="8"/>
      <c r="G70" s="8">
        <v>0</v>
      </c>
      <c r="H70" s="8"/>
      <c r="I70" s="8">
        <f t="shared" si="2"/>
        <v>2596688773</v>
      </c>
      <c r="J70" s="8"/>
      <c r="K70" s="11">
        <f t="shared" si="4"/>
        <v>-2.5403740183193497E-3</v>
      </c>
      <c r="L70" s="8"/>
      <c r="M70" s="8">
        <v>929165236</v>
      </c>
      <c r="N70" s="8"/>
      <c r="O70" s="8">
        <v>-5026070340</v>
      </c>
      <c r="P70" s="8"/>
      <c r="Q70" s="8">
        <v>0</v>
      </c>
      <c r="R70" s="8"/>
      <c r="S70" s="8">
        <f t="shared" si="3"/>
        <v>-4096905104</v>
      </c>
      <c r="T70" s="8"/>
      <c r="U70" s="11">
        <f t="shared" si="5"/>
        <v>-3.4747469269107855E-3</v>
      </c>
    </row>
    <row r="71" spans="1:21">
      <c r="A71" s="1" t="s">
        <v>35</v>
      </c>
      <c r="C71" s="8">
        <v>0</v>
      </c>
      <c r="D71" s="8"/>
      <c r="E71" s="8">
        <v>-21101133948</v>
      </c>
      <c r="F71" s="8"/>
      <c r="G71" s="8">
        <v>0</v>
      </c>
      <c r="H71" s="8"/>
      <c r="I71" s="8">
        <f t="shared" si="2"/>
        <v>-21101133948</v>
      </c>
      <c r="J71" s="8"/>
      <c r="K71" s="11">
        <f t="shared" si="4"/>
        <v>2.0643510687900064E-2</v>
      </c>
      <c r="L71" s="8"/>
      <c r="M71" s="8">
        <v>12703014432</v>
      </c>
      <c r="N71" s="8"/>
      <c r="O71" s="8">
        <v>-20761170499</v>
      </c>
      <c r="P71" s="8"/>
      <c r="Q71" s="8">
        <v>0</v>
      </c>
      <c r="R71" s="8"/>
      <c r="S71" s="8">
        <f t="shared" si="3"/>
        <v>-8058156067</v>
      </c>
      <c r="T71" s="8"/>
      <c r="U71" s="11">
        <f t="shared" si="5"/>
        <v>-6.8344402224591412E-3</v>
      </c>
    </row>
    <row r="72" spans="1:21">
      <c r="A72" s="1" t="s">
        <v>45</v>
      </c>
      <c r="C72" s="8">
        <v>0</v>
      </c>
      <c r="D72" s="8"/>
      <c r="E72" s="8">
        <v>-5056139418</v>
      </c>
      <c r="F72" s="8"/>
      <c r="G72" s="8">
        <v>0</v>
      </c>
      <c r="H72" s="8"/>
      <c r="I72" s="8">
        <f t="shared" ref="I72:I83" si="6">C72+E72+G72</f>
        <v>-5056139418</v>
      </c>
      <c r="J72" s="8"/>
      <c r="K72" s="11">
        <f t="shared" ref="K72:K84" si="7">I72/$I$91</f>
        <v>4.9464862112250972E-3</v>
      </c>
      <c r="L72" s="8"/>
      <c r="M72" s="8">
        <v>0</v>
      </c>
      <c r="N72" s="8"/>
      <c r="O72" s="8">
        <v>58150774672</v>
      </c>
      <c r="P72" s="8"/>
      <c r="Q72" s="8">
        <v>0</v>
      </c>
      <c r="R72" s="8"/>
      <c r="S72" s="8">
        <f t="shared" ref="S72:S82" si="8">M72+O72+Q72</f>
        <v>58150774672</v>
      </c>
      <c r="T72" s="8"/>
      <c r="U72" s="11">
        <f t="shared" ref="U72:U85" si="9">S72/$S$91</f>
        <v>4.9319967258146559E-2</v>
      </c>
    </row>
    <row r="73" spans="1:21">
      <c r="A73" s="1" t="s">
        <v>34</v>
      </c>
      <c r="C73" s="8">
        <v>0</v>
      </c>
      <c r="D73" s="8"/>
      <c r="E73" s="8">
        <v>-5440639012</v>
      </c>
      <c r="F73" s="8"/>
      <c r="G73" s="8">
        <v>0</v>
      </c>
      <c r="H73" s="8"/>
      <c r="I73" s="8">
        <f t="shared" si="6"/>
        <v>-5440639012</v>
      </c>
      <c r="J73" s="8"/>
      <c r="K73" s="11">
        <f t="shared" si="7"/>
        <v>5.3226471084447729E-3</v>
      </c>
      <c r="L73" s="8"/>
      <c r="M73" s="8">
        <v>0</v>
      </c>
      <c r="N73" s="8"/>
      <c r="O73" s="8">
        <v>-6529773982</v>
      </c>
      <c r="P73" s="8"/>
      <c r="Q73" s="8">
        <v>0</v>
      </c>
      <c r="R73" s="8"/>
      <c r="S73" s="8">
        <f t="shared" si="8"/>
        <v>-6529773982</v>
      </c>
      <c r="T73" s="8"/>
      <c r="U73" s="11">
        <f t="shared" si="9"/>
        <v>-5.5381590496748059E-3</v>
      </c>
    </row>
    <row r="74" spans="1:21">
      <c r="A74" s="1" t="s">
        <v>29</v>
      </c>
      <c r="C74" s="8">
        <v>0</v>
      </c>
      <c r="D74" s="8"/>
      <c r="E74" s="8">
        <v>-4342099625</v>
      </c>
      <c r="F74" s="8"/>
      <c r="G74" s="8">
        <v>0</v>
      </c>
      <c r="H74" s="8"/>
      <c r="I74" s="8">
        <f t="shared" si="6"/>
        <v>-4342099625</v>
      </c>
      <c r="J74" s="8"/>
      <c r="K74" s="11">
        <f t="shared" si="7"/>
        <v>4.2479318996555739E-3</v>
      </c>
      <c r="L74" s="8"/>
      <c r="M74" s="8">
        <v>0</v>
      </c>
      <c r="N74" s="8"/>
      <c r="O74" s="8">
        <v>-5369155250</v>
      </c>
      <c r="P74" s="8"/>
      <c r="Q74" s="8">
        <v>0</v>
      </c>
      <c r="R74" s="8"/>
      <c r="S74" s="8">
        <f t="shared" si="8"/>
        <v>-5369155250</v>
      </c>
      <c r="T74" s="8"/>
      <c r="U74" s="11">
        <f t="shared" si="9"/>
        <v>-4.5537924924912805E-3</v>
      </c>
    </row>
    <row r="75" spans="1:21">
      <c r="A75" s="1" t="s">
        <v>25</v>
      </c>
      <c r="C75" s="8">
        <v>0</v>
      </c>
      <c r="D75" s="8"/>
      <c r="E75" s="8">
        <v>-7790958724</v>
      </c>
      <c r="F75" s="8"/>
      <c r="G75" s="8">
        <v>0</v>
      </c>
      <c r="H75" s="8"/>
      <c r="I75" s="8">
        <f t="shared" si="6"/>
        <v>-7790958724</v>
      </c>
      <c r="J75" s="8"/>
      <c r="K75" s="11">
        <f t="shared" si="7"/>
        <v>7.6219951062452846E-3</v>
      </c>
      <c r="L75" s="8"/>
      <c r="M75" s="8">
        <v>0</v>
      </c>
      <c r="N75" s="8"/>
      <c r="O75" s="8">
        <v>-10287136903</v>
      </c>
      <c r="P75" s="8"/>
      <c r="Q75" s="8">
        <v>0</v>
      </c>
      <c r="R75" s="8"/>
      <c r="S75" s="8">
        <f t="shared" si="8"/>
        <v>-10287136903</v>
      </c>
      <c r="T75" s="8"/>
      <c r="U75" s="11">
        <f t="shared" si="9"/>
        <v>-8.7249268491745337E-3</v>
      </c>
    </row>
    <row r="76" spans="1:21">
      <c r="A76" s="1" t="s">
        <v>31</v>
      </c>
      <c r="C76" s="8">
        <v>0</v>
      </c>
      <c r="D76" s="8"/>
      <c r="E76" s="8">
        <v>82824246</v>
      </c>
      <c r="F76" s="8"/>
      <c r="G76" s="8">
        <v>0</v>
      </c>
      <c r="H76" s="8"/>
      <c r="I76" s="8">
        <f t="shared" si="6"/>
        <v>82824246</v>
      </c>
      <c r="J76" s="8"/>
      <c r="K76" s="11">
        <f t="shared" si="7"/>
        <v>-8.1028024926609222E-5</v>
      </c>
      <c r="L76" s="8"/>
      <c r="M76" s="8">
        <v>0</v>
      </c>
      <c r="N76" s="8"/>
      <c r="O76" s="8">
        <v>-27331328742</v>
      </c>
      <c r="P76" s="8"/>
      <c r="Q76" s="8">
        <v>0</v>
      </c>
      <c r="R76" s="8"/>
      <c r="S76" s="8">
        <f t="shared" si="8"/>
        <v>-27331328742</v>
      </c>
      <c r="T76" s="8"/>
      <c r="U76" s="11">
        <f t="shared" si="9"/>
        <v>-2.3180778696077146E-2</v>
      </c>
    </row>
    <row r="77" spans="1:21">
      <c r="A77" s="1" t="s">
        <v>27</v>
      </c>
      <c r="C77" s="8">
        <v>0</v>
      </c>
      <c r="D77" s="8"/>
      <c r="E77" s="8">
        <v>-83452584995</v>
      </c>
      <c r="F77" s="8"/>
      <c r="G77" s="8">
        <v>0</v>
      </c>
      <c r="H77" s="8"/>
      <c r="I77" s="8">
        <f t="shared" si="6"/>
        <v>-83452584995</v>
      </c>
      <c r="J77" s="8"/>
      <c r="K77" s="11">
        <f t="shared" si="7"/>
        <v>8.1642737045439992E-2</v>
      </c>
      <c r="L77" s="8"/>
      <c r="M77" s="8">
        <v>0</v>
      </c>
      <c r="N77" s="8"/>
      <c r="O77" s="8">
        <v>-47312407059</v>
      </c>
      <c r="P77" s="8"/>
      <c r="Q77" s="8">
        <v>0</v>
      </c>
      <c r="R77" s="8"/>
      <c r="S77" s="8">
        <f t="shared" si="8"/>
        <v>-47312407059</v>
      </c>
      <c r="T77" s="8"/>
      <c r="U77" s="11">
        <f t="shared" si="9"/>
        <v>-4.012751988629229E-2</v>
      </c>
    </row>
    <row r="78" spans="1:21">
      <c r="A78" s="1" t="s">
        <v>38</v>
      </c>
      <c r="C78" s="8">
        <v>0</v>
      </c>
      <c r="D78" s="8"/>
      <c r="E78" s="8">
        <v>2983811803</v>
      </c>
      <c r="F78" s="8"/>
      <c r="G78" s="8">
        <v>0</v>
      </c>
      <c r="H78" s="8"/>
      <c r="I78" s="8">
        <f t="shared" si="6"/>
        <v>2983811803</v>
      </c>
      <c r="J78" s="8"/>
      <c r="K78" s="11">
        <f t="shared" si="7"/>
        <v>-2.9191014567134699E-3</v>
      </c>
      <c r="L78" s="8"/>
      <c r="M78" s="8">
        <v>0</v>
      </c>
      <c r="N78" s="8"/>
      <c r="O78" s="8">
        <v>5773869593</v>
      </c>
      <c r="P78" s="8"/>
      <c r="Q78" s="8">
        <v>0</v>
      </c>
      <c r="R78" s="8"/>
      <c r="S78" s="8">
        <f t="shared" si="8"/>
        <v>5773869593</v>
      </c>
      <c r="T78" s="8"/>
      <c r="U78" s="11">
        <f t="shared" si="9"/>
        <v>4.8970467011970062E-3</v>
      </c>
    </row>
    <row r="79" spans="1:21">
      <c r="A79" s="1" t="s">
        <v>71</v>
      </c>
      <c r="C79" s="8">
        <v>0</v>
      </c>
      <c r="D79" s="8"/>
      <c r="E79" s="8">
        <v>-20651443214</v>
      </c>
      <c r="F79" s="8"/>
      <c r="G79" s="8">
        <v>0</v>
      </c>
      <c r="H79" s="8"/>
      <c r="I79" s="8">
        <f t="shared" si="6"/>
        <v>-20651443214</v>
      </c>
      <c r="J79" s="8"/>
      <c r="K79" s="11">
        <f t="shared" si="7"/>
        <v>2.0203572460103614E-2</v>
      </c>
      <c r="L79" s="8"/>
      <c r="M79" s="8">
        <v>0</v>
      </c>
      <c r="N79" s="8"/>
      <c r="O79" s="8">
        <v>-29728513567</v>
      </c>
      <c r="P79" s="8"/>
      <c r="Q79" s="8">
        <v>0</v>
      </c>
      <c r="R79" s="8"/>
      <c r="S79" s="8">
        <f t="shared" si="8"/>
        <v>-29728513567</v>
      </c>
      <c r="T79" s="8"/>
      <c r="U79" s="11">
        <f t="shared" si="9"/>
        <v>-2.5213925765012992E-2</v>
      </c>
    </row>
    <row r="80" spans="1:21">
      <c r="A80" s="1" t="s">
        <v>21</v>
      </c>
      <c r="C80" s="8">
        <v>0</v>
      </c>
      <c r="D80" s="8"/>
      <c r="E80" s="8">
        <v>-9837509093</v>
      </c>
      <c r="F80" s="8"/>
      <c r="G80" s="8">
        <v>0</v>
      </c>
      <c r="H80" s="8"/>
      <c r="I80" s="8">
        <f t="shared" si="6"/>
        <v>-9837509093</v>
      </c>
      <c r="J80" s="8"/>
      <c r="K80" s="11">
        <f t="shared" si="7"/>
        <v>9.624161649516844E-3</v>
      </c>
      <c r="L80" s="8"/>
      <c r="M80" s="8">
        <v>0</v>
      </c>
      <c r="N80" s="8"/>
      <c r="O80" s="8">
        <v>-12235572252</v>
      </c>
      <c r="P80" s="8"/>
      <c r="Q80" s="8">
        <v>0</v>
      </c>
      <c r="R80" s="8"/>
      <c r="S80" s="8">
        <f t="shared" si="8"/>
        <v>-12235572252</v>
      </c>
      <c r="T80" s="8"/>
      <c r="U80" s="11">
        <f t="shared" si="9"/>
        <v>-1.0377471775004501E-2</v>
      </c>
    </row>
    <row r="81" spans="1:21">
      <c r="A81" s="1" t="s">
        <v>40</v>
      </c>
      <c r="C81" s="8">
        <v>0</v>
      </c>
      <c r="D81" s="8"/>
      <c r="E81" s="8">
        <v>-3704772818</v>
      </c>
      <c r="F81" s="8"/>
      <c r="G81" s="8">
        <v>0</v>
      </c>
      <c r="H81" s="8"/>
      <c r="I81" s="8">
        <f t="shared" si="6"/>
        <v>-3704772818</v>
      </c>
      <c r="J81" s="8"/>
      <c r="K81" s="11">
        <f t="shared" si="7"/>
        <v>3.624426888767913E-3</v>
      </c>
      <c r="L81" s="8"/>
      <c r="M81" s="8">
        <v>0</v>
      </c>
      <c r="N81" s="8"/>
      <c r="O81" s="8">
        <v>2137368932</v>
      </c>
      <c r="P81" s="8"/>
      <c r="Q81" s="8">
        <v>0</v>
      </c>
      <c r="R81" s="8"/>
      <c r="S81" s="8">
        <f t="shared" si="8"/>
        <v>2137368932</v>
      </c>
      <c r="T81" s="8"/>
      <c r="U81" s="11">
        <f t="shared" si="9"/>
        <v>1.8127869549359197E-3</v>
      </c>
    </row>
    <row r="82" spans="1:21">
      <c r="A82" s="1" t="s">
        <v>37</v>
      </c>
      <c r="C82" s="8">
        <v>0</v>
      </c>
      <c r="D82" s="8"/>
      <c r="E82" s="8">
        <v>21348320725</v>
      </c>
      <c r="F82" s="8"/>
      <c r="G82" s="8">
        <v>0</v>
      </c>
      <c r="H82" s="8"/>
      <c r="I82" s="8">
        <f t="shared" si="6"/>
        <v>21348320725</v>
      </c>
      <c r="J82" s="8"/>
      <c r="K82" s="11">
        <f t="shared" si="7"/>
        <v>-2.0885336690496987E-2</v>
      </c>
      <c r="L82" s="8"/>
      <c r="M82" s="8">
        <v>0</v>
      </c>
      <c r="N82" s="8"/>
      <c r="O82" s="8">
        <v>3624469967</v>
      </c>
      <c r="P82" s="8"/>
      <c r="Q82" s="8">
        <v>0</v>
      </c>
      <c r="R82" s="8"/>
      <c r="S82" s="8">
        <f t="shared" si="8"/>
        <v>3624469967</v>
      </c>
      <c r="T82" s="8"/>
      <c r="U82" s="11">
        <f t="shared" si="9"/>
        <v>3.0740560398183157E-3</v>
      </c>
    </row>
    <row r="83" spans="1:21">
      <c r="A83" s="1" t="s">
        <v>52</v>
      </c>
      <c r="C83" s="8">
        <v>0</v>
      </c>
      <c r="D83" s="8"/>
      <c r="E83" s="8">
        <v>9191856094</v>
      </c>
      <c r="F83" s="8"/>
      <c r="G83" s="8">
        <v>0</v>
      </c>
      <c r="H83" s="8"/>
      <c r="I83" s="8">
        <f t="shared" si="6"/>
        <v>9191856094</v>
      </c>
      <c r="J83" s="8"/>
      <c r="K83" s="11">
        <f t="shared" si="7"/>
        <v>-8.9925110179262836E-3</v>
      </c>
      <c r="L83" s="8"/>
      <c r="M83" s="8">
        <v>0</v>
      </c>
      <c r="N83" s="8"/>
      <c r="O83" s="8">
        <v>42572422027</v>
      </c>
      <c r="P83" s="8"/>
      <c r="Q83" s="8">
        <v>0</v>
      </c>
      <c r="R83" s="8"/>
      <c r="S83" s="8">
        <f>M83+O83+Q83</f>
        <v>42572422027</v>
      </c>
      <c r="T83" s="8"/>
      <c r="U83" s="11">
        <f t="shared" si="9"/>
        <v>3.6107351489551923E-2</v>
      </c>
    </row>
    <row r="84" spans="1:21">
      <c r="A84" s="1" t="s">
        <v>39</v>
      </c>
      <c r="C84" s="8">
        <v>0</v>
      </c>
      <c r="D84" s="8"/>
      <c r="E84" s="8">
        <v>-7543251854</v>
      </c>
      <c r="F84" s="8"/>
      <c r="G84" s="8">
        <v>0</v>
      </c>
      <c r="H84" s="8"/>
      <c r="I84" s="8">
        <f>C84+E84+G84</f>
        <v>-7543251854</v>
      </c>
      <c r="J84" s="8"/>
      <c r="K84" s="11">
        <f t="shared" si="7"/>
        <v>7.3796602899784108E-3</v>
      </c>
      <c r="L84" s="8"/>
      <c r="M84" s="8">
        <v>0</v>
      </c>
      <c r="N84" s="8"/>
      <c r="O84" s="8">
        <v>1361941497</v>
      </c>
      <c r="P84" s="8"/>
      <c r="Q84" s="8">
        <v>0</v>
      </c>
      <c r="R84" s="8"/>
      <c r="S84" s="8">
        <f>M84+O84+Q84</f>
        <v>1361941497</v>
      </c>
      <c r="T84" s="8"/>
      <c r="U84" s="11">
        <f t="shared" si="9"/>
        <v>1.1551163405548639E-3</v>
      </c>
    </row>
    <row r="85" spans="1:21">
      <c r="A85" s="1" t="s">
        <v>254</v>
      </c>
      <c r="C85" s="8"/>
      <c r="D85" s="8"/>
      <c r="E85" s="8"/>
      <c r="F85" s="8"/>
      <c r="G85" s="8"/>
      <c r="H85" s="8"/>
      <c r="I85" s="8"/>
      <c r="J85" s="8"/>
      <c r="K85" s="11"/>
      <c r="L85" s="8"/>
      <c r="M85" s="8">
        <v>102320</v>
      </c>
      <c r="N85" s="8"/>
      <c r="O85" s="8">
        <v>0</v>
      </c>
      <c r="P85" s="8"/>
      <c r="Q85" s="8">
        <v>0</v>
      </c>
      <c r="R85" s="8"/>
      <c r="S85" s="8">
        <f>M85+O85+Q85</f>
        <v>102320</v>
      </c>
      <c r="T85" s="8"/>
      <c r="U85" s="11">
        <f t="shared" si="9"/>
        <v>8.6781630654413999E-8</v>
      </c>
    </row>
    <row r="86" spans="1:21">
      <c r="A86" s="1" t="s">
        <v>255</v>
      </c>
      <c r="C86" s="8"/>
      <c r="D86" s="8"/>
      <c r="E86" s="8"/>
      <c r="F86" s="8"/>
      <c r="G86" s="8"/>
      <c r="H86" s="8"/>
      <c r="I86" s="8"/>
      <c r="J86" s="8"/>
      <c r="K86" s="11"/>
      <c r="L86" s="8"/>
      <c r="M86" s="8">
        <v>6830</v>
      </c>
      <c r="N86" s="8"/>
      <c r="O86" s="8">
        <v>0</v>
      </c>
      <c r="P86" s="8"/>
      <c r="Q86" s="8">
        <v>0</v>
      </c>
      <c r="R86" s="8"/>
      <c r="S86" s="8"/>
      <c r="T86" s="8"/>
      <c r="U86" s="11"/>
    </row>
    <row r="87" spans="1:21">
      <c r="A87" s="1" t="s">
        <v>256</v>
      </c>
      <c r="C87" s="8"/>
      <c r="D87" s="8"/>
      <c r="E87" s="8"/>
      <c r="F87" s="8"/>
      <c r="G87" s="8"/>
      <c r="H87" s="8"/>
      <c r="I87" s="8"/>
      <c r="J87" s="8"/>
      <c r="K87" s="11"/>
      <c r="L87" s="8"/>
      <c r="M87" s="8">
        <v>4807</v>
      </c>
      <c r="N87" s="8"/>
      <c r="O87" s="8">
        <v>0</v>
      </c>
      <c r="P87" s="8"/>
      <c r="Q87" s="8">
        <v>0</v>
      </c>
      <c r="R87" s="8"/>
      <c r="S87" s="8"/>
      <c r="T87" s="8"/>
      <c r="U87" s="11"/>
    </row>
    <row r="88" spans="1:21">
      <c r="A88" s="1" t="s">
        <v>257</v>
      </c>
      <c r="C88" s="8"/>
      <c r="D88" s="8"/>
      <c r="E88" s="8"/>
      <c r="F88" s="8"/>
      <c r="G88" s="8"/>
      <c r="H88" s="8"/>
      <c r="I88" s="8"/>
      <c r="J88" s="8"/>
      <c r="K88" s="11"/>
      <c r="L88" s="8"/>
      <c r="M88" s="8">
        <v>1838</v>
      </c>
      <c r="N88" s="8"/>
      <c r="O88" s="8">
        <v>0</v>
      </c>
      <c r="P88" s="8"/>
      <c r="Q88" s="8">
        <v>0</v>
      </c>
      <c r="R88" s="8"/>
      <c r="S88" s="8"/>
      <c r="T88" s="8"/>
      <c r="U88" s="11"/>
    </row>
    <row r="89" spans="1:21">
      <c r="C89" s="8"/>
      <c r="D89" s="8"/>
      <c r="E89" s="8"/>
      <c r="F89" s="8"/>
      <c r="G89" s="8"/>
      <c r="H89" s="8"/>
      <c r="I89" s="8"/>
      <c r="J89" s="8"/>
      <c r="K89" s="11"/>
      <c r="L89" s="8"/>
      <c r="M89" s="8"/>
      <c r="N89" s="8"/>
      <c r="O89" s="8"/>
      <c r="P89" s="8"/>
      <c r="Q89" s="8"/>
      <c r="R89" s="8"/>
      <c r="S89" s="8"/>
      <c r="T89" s="8"/>
      <c r="U89" s="11"/>
    </row>
    <row r="90" spans="1:21">
      <c r="C90" s="8"/>
      <c r="D90" s="8"/>
      <c r="E90" s="8"/>
      <c r="F90" s="8"/>
      <c r="G90" s="8"/>
      <c r="H90" s="8"/>
      <c r="I90" s="8"/>
      <c r="J90" s="8"/>
      <c r="K90" s="11"/>
      <c r="L90" s="8"/>
      <c r="M90" s="8"/>
      <c r="N90" s="8"/>
      <c r="O90" s="8"/>
      <c r="P90" s="8"/>
      <c r="Q90" s="8"/>
      <c r="R90" s="8"/>
      <c r="S90" s="8"/>
      <c r="T90" s="8"/>
      <c r="U90" s="11"/>
    </row>
    <row r="91" spans="1:21" ht="24.75" thickBot="1">
      <c r="C91" s="18">
        <f>SUM(C8:C84)</f>
        <v>561927775983</v>
      </c>
      <c r="D91" s="8"/>
      <c r="E91" s="18">
        <f>SUM(E8:E84)</f>
        <v>-1581618502290</v>
      </c>
      <c r="F91" s="8"/>
      <c r="G91" s="18">
        <f>SUM(G8:G84)</f>
        <v>-2477172701</v>
      </c>
      <c r="H91" s="8"/>
      <c r="I91" s="18">
        <f>SUM(I8:I84)</f>
        <v>-1022167899008</v>
      </c>
      <c r="J91" s="8"/>
      <c r="K91" s="12">
        <f>SUM(K8:K84)</f>
        <v>0.99999999999999967</v>
      </c>
      <c r="L91" s="8"/>
      <c r="M91" s="18">
        <f>SUM(M8:M90)</f>
        <v>1241193153412</v>
      </c>
      <c r="N91" s="8"/>
      <c r="O91" s="18">
        <f>SUM(O8:O85)</f>
        <v>282951396460</v>
      </c>
      <c r="P91" s="8"/>
      <c r="Q91" s="18">
        <f>SUM(Q8:Q85)</f>
        <v>-345093172319</v>
      </c>
      <c r="R91" s="8"/>
      <c r="S91" s="18">
        <f>SUM(S8:S85)</f>
        <v>1179051364078</v>
      </c>
      <c r="T91" s="8"/>
      <c r="U91" s="12">
        <f>SUM(U8:U85)</f>
        <v>1.0000000000000004</v>
      </c>
    </row>
    <row r="92" spans="1:21" ht="24.75" thickTop="1">
      <c r="C92" s="8"/>
      <c r="D92" s="4"/>
      <c r="E92" s="8"/>
      <c r="F92" s="4"/>
      <c r="G92" s="8"/>
      <c r="H92" s="4"/>
      <c r="I92" s="4"/>
      <c r="J92" s="4"/>
      <c r="K92" s="4"/>
      <c r="L92" s="4"/>
      <c r="M92" s="8"/>
      <c r="N92" s="4"/>
      <c r="O92" s="8"/>
      <c r="P92" s="4"/>
      <c r="Q92" s="8"/>
      <c r="R92" s="4"/>
      <c r="S92" s="4"/>
      <c r="T92" s="4"/>
      <c r="U92" s="4"/>
    </row>
    <row r="93" spans="1:21">
      <c r="C93" s="9"/>
      <c r="M93" s="9"/>
    </row>
  </sheetData>
  <autoFilter ref="A7:A88" xr:uid="{00000000-0001-0000-0A00-000000000000}"/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workbookViewId="0">
      <selection activeCell="I48" sqref="I48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5" style="1" bestFit="1" customWidth="1"/>
    <col min="8" max="8" width="1" style="1" customWidth="1"/>
    <col min="9" max="9" width="31.28515625" style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23.8554687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0" t="s">
        <v>158</v>
      </c>
      <c r="C6" s="21" t="s">
        <v>156</v>
      </c>
      <c r="D6" s="21" t="s">
        <v>156</v>
      </c>
      <c r="E6" s="21" t="s">
        <v>156</v>
      </c>
      <c r="F6" s="21" t="s">
        <v>156</v>
      </c>
      <c r="G6" s="21" t="s">
        <v>156</v>
      </c>
      <c r="H6" s="21" t="s">
        <v>156</v>
      </c>
      <c r="I6" s="21" t="s">
        <v>156</v>
      </c>
      <c r="K6" s="21" t="s">
        <v>157</v>
      </c>
      <c r="L6" s="21" t="s">
        <v>157</v>
      </c>
      <c r="M6" s="21" t="s">
        <v>157</v>
      </c>
      <c r="N6" s="21" t="s">
        <v>157</v>
      </c>
      <c r="O6" s="21" t="s">
        <v>157</v>
      </c>
      <c r="P6" s="21" t="s">
        <v>157</v>
      </c>
      <c r="Q6" s="21" t="s">
        <v>157</v>
      </c>
    </row>
    <row r="7" spans="1:17" ht="24.75">
      <c r="A7" s="21" t="s">
        <v>158</v>
      </c>
      <c r="C7" s="21" t="s">
        <v>241</v>
      </c>
      <c r="E7" s="21" t="s">
        <v>238</v>
      </c>
      <c r="G7" s="21" t="s">
        <v>239</v>
      </c>
      <c r="I7" s="21" t="s">
        <v>242</v>
      </c>
      <c r="K7" s="21" t="s">
        <v>241</v>
      </c>
      <c r="M7" s="21" t="s">
        <v>238</v>
      </c>
      <c r="O7" s="21" t="s">
        <v>239</v>
      </c>
      <c r="Q7" s="21" t="s">
        <v>242</v>
      </c>
    </row>
    <row r="8" spans="1:17">
      <c r="A8" s="1" t="s">
        <v>91</v>
      </c>
      <c r="C8" s="8">
        <v>0</v>
      </c>
      <c r="D8" s="8"/>
      <c r="E8" s="8">
        <v>0</v>
      </c>
      <c r="F8" s="8"/>
      <c r="G8" s="8">
        <v>4948895685</v>
      </c>
      <c r="H8" s="8"/>
      <c r="I8" s="8">
        <f t="shared" ref="I8:I35" si="0">C8+E8+G8</f>
        <v>4948895685</v>
      </c>
      <c r="J8" s="8"/>
      <c r="K8" s="8">
        <v>0</v>
      </c>
      <c r="L8" s="8"/>
      <c r="M8" s="8">
        <v>0</v>
      </c>
      <c r="N8" s="8"/>
      <c r="O8" s="8">
        <v>4948895685</v>
      </c>
      <c r="P8" s="8"/>
      <c r="Q8" s="8">
        <f>K8+M8+O8</f>
        <v>4948895685</v>
      </c>
    </row>
    <row r="9" spans="1:17">
      <c r="A9" s="1" t="s">
        <v>129</v>
      </c>
      <c r="C9" s="8">
        <v>33108019</v>
      </c>
      <c r="D9" s="8"/>
      <c r="E9" s="8">
        <v>0</v>
      </c>
      <c r="F9" s="8"/>
      <c r="G9" s="8">
        <v>320527657</v>
      </c>
      <c r="H9" s="8"/>
      <c r="I9" s="8">
        <f t="shared" si="0"/>
        <v>353635676</v>
      </c>
      <c r="J9" s="8"/>
      <c r="K9" s="8">
        <v>1133478865</v>
      </c>
      <c r="L9" s="8"/>
      <c r="M9" s="8">
        <v>0</v>
      </c>
      <c r="N9" s="8"/>
      <c r="O9" s="8">
        <v>320527657</v>
      </c>
      <c r="P9" s="8"/>
      <c r="Q9" s="8">
        <f t="shared" ref="Q9:Q36" si="1">K9+M9+O9</f>
        <v>1454006522</v>
      </c>
    </row>
    <row r="10" spans="1:17">
      <c r="A10" s="1" t="s">
        <v>132</v>
      </c>
      <c r="C10" s="8">
        <v>1639135864</v>
      </c>
      <c r="D10" s="8"/>
      <c r="E10" s="8">
        <v>0</v>
      </c>
      <c r="F10" s="8"/>
      <c r="G10" s="8">
        <v>-26750000</v>
      </c>
      <c r="H10" s="8"/>
      <c r="I10" s="8">
        <f t="shared" si="0"/>
        <v>1612385864</v>
      </c>
      <c r="J10" s="8"/>
      <c r="K10" s="8">
        <v>28521010104</v>
      </c>
      <c r="L10" s="8"/>
      <c r="M10" s="8">
        <v>0</v>
      </c>
      <c r="N10" s="8"/>
      <c r="O10" s="8">
        <v>-58125000</v>
      </c>
      <c r="P10" s="8"/>
      <c r="Q10" s="8">
        <f t="shared" si="1"/>
        <v>28462885104</v>
      </c>
    </row>
    <row r="11" spans="1:17">
      <c r="A11" s="1" t="s">
        <v>228</v>
      </c>
      <c r="C11" s="8">
        <v>0</v>
      </c>
      <c r="D11" s="8"/>
      <c r="E11" s="8">
        <v>0</v>
      </c>
      <c r="F11" s="8"/>
      <c r="G11" s="8">
        <v>0</v>
      </c>
      <c r="H11" s="8"/>
      <c r="I11" s="8">
        <f t="shared" si="0"/>
        <v>0</v>
      </c>
      <c r="J11" s="8"/>
      <c r="K11" s="8">
        <v>0</v>
      </c>
      <c r="L11" s="8"/>
      <c r="M11" s="8">
        <v>0</v>
      </c>
      <c r="N11" s="8"/>
      <c r="O11" s="8">
        <v>4826326634</v>
      </c>
      <c r="P11" s="8"/>
      <c r="Q11" s="8">
        <f t="shared" si="1"/>
        <v>4826326634</v>
      </c>
    </row>
    <row r="12" spans="1:17">
      <c r="A12" s="1" t="s">
        <v>229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f t="shared" si="0"/>
        <v>0</v>
      </c>
      <c r="J12" s="8"/>
      <c r="K12" s="8">
        <v>0</v>
      </c>
      <c r="L12" s="8"/>
      <c r="M12" s="8">
        <v>0</v>
      </c>
      <c r="N12" s="8"/>
      <c r="O12" s="8">
        <v>10666615127</v>
      </c>
      <c r="P12" s="8"/>
      <c r="Q12" s="8">
        <f t="shared" si="1"/>
        <v>10666615127</v>
      </c>
    </row>
    <row r="13" spans="1:17">
      <c r="A13" s="1" t="s">
        <v>230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0"/>
        <v>0</v>
      </c>
      <c r="J13" s="8"/>
      <c r="K13" s="8">
        <v>0</v>
      </c>
      <c r="L13" s="8"/>
      <c r="M13" s="8">
        <v>0</v>
      </c>
      <c r="N13" s="8"/>
      <c r="O13" s="8">
        <v>1123122055</v>
      </c>
      <c r="P13" s="8"/>
      <c r="Q13" s="8">
        <f t="shared" si="1"/>
        <v>1123122055</v>
      </c>
    </row>
    <row r="14" spans="1:17">
      <c r="A14" s="1" t="s">
        <v>231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0"/>
        <v>0</v>
      </c>
      <c r="J14" s="8"/>
      <c r="K14" s="8">
        <v>0</v>
      </c>
      <c r="L14" s="8"/>
      <c r="M14" s="8">
        <v>0</v>
      </c>
      <c r="N14" s="8"/>
      <c r="O14" s="8">
        <v>2178589754</v>
      </c>
      <c r="P14" s="8"/>
      <c r="Q14" s="8">
        <f t="shared" si="1"/>
        <v>2178589754</v>
      </c>
    </row>
    <row r="15" spans="1:17">
      <c r="A15" s="1" t="s">
        <v>232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0"/>
        <v>0</v>
      </c>
      <c r="J15" s="8"/>
      <c r="K15" s="8">
        <v>0</v>
      </c>
      <c r="L15" s="8"/>
      <c r="M15" s="8">
        <v>0</v>
      </c>
      <c r="N15" s="8"/>
      <c r="O15" s="8">
        <v>10516249685</v>
      </c>
      <c r="P15" s="8"/>
      <c r="Q15" s="8">
        <f t="shared" si="1"/>
        <v>10516249685</v>
      </c>
    </row>
    <row r="16" spans="1:17">
      <c r="A16" s="1" t="s">
        <v>233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0"/>
        <v>0</v>
      </c>
      <c r="J16" s="8"/>
      <c r="K16" s="8">
        <v>0</v>
      </c>
      <c r="L16" s="8"/>
      <c r="M16" s="8">
        <v>0</v>
      </c>
      <c r="N16" s="8"/>
      <c r="O16" s="8">
        <v>2806923230</v>
      </c>
      <c r="P16" s="8"/>
      <c r="Q16" s="8">
        <f t="shared" si="1"/>
        <v>2806923230</v>
      </c>
    </row>
    <row r="17" spans="1:17">
      <c r="A17" s="1" t="s">
        <v>234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0"/>
        <v>0</v>
      </c>
      <c r="J17" s="8"/>
      <c r="K17" s="8">
        <v>0</v>
      </c>
      <c r="L17" s="8"/>
      <c r="M17" s="8">
        <v>0</v>
      </c>
      <c r="N17" s="8"/>
      <c r="O17" s="8">
        <v>5828327032</v>
      </c>
      <c r="P17" s="8"/>
      <c r="Q17" s="8">
        <f t="shared" si="1"/>
        <v>5828327032</v>
      </c>
    </row>
    <row r="18" spans="1:17">
      <c r="A18" s="1" t="s">
        <v>235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0"/>
        <v>0</v>
      </c>
      <c r="J18" s="8"/>
      <c r="K18" s="8">
        <v>0</v>
      </c>
      <c r="L18" s="8"/>
      <c r="M18" s="8">
        <v>0</v>
      </c>
      <c r="N18" s="8"/>
      <c r="O18" s="8">
        <v>693994860</v>
      </c>
      <c r="P18" s="8"/>
      <c r="Q18" s="8">
        <f t="shared" si="1"/>
        <v>693994860</v>
      </c>
    </row>
    <row r="19" spans="1:17">
      <c r="A19" s="1" t="s">
        <v>236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0"/>
        <v>0</v>
      </c>
      <c r="J19" s="8"/>
      <c r="K19" s="8">
        <v>0</v>
      </c>
      <c r="L19" s="8"/>
      <c r="M19" s="8">
        <v>0</v>
      </c>
      <c r="N19" s="8"/>
      <c r="O19" s="8">
        <v>1084168970</v>
      </c>
      <c r="P19" s="8"/>
      <c r="Q19" s="8">
        <f t="shared" si="1"/>
        <v>1084168970</v>
      </c>
    </row>
    <row r="20" spans="1:17">
      <c r="A20" s="1" t="s">
        <v>164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0"/>
        <v>0</v>
      </c>
      <c r="J20" s="8"/>
      <c r="K20" s="8">
        <v>5964657534</v>
      </c>
      <c r="L20" s="8"/>
      <c r="M20" s="8">
        <v>0</v>
      </c>
      <c r="N20" s="8"/>
      <c r="O20" s="8">
        <v>4035525000</v>
      </c>
      <c r="P20" s="8"/>
      <c r="Q20" s="8">
        <f t="shared" si="1"/>
        <v>10000182534</v>
      </c>
    </row>
    <row r="21" spans="1:17">
      <c r="A21" s="1" t="s">
        <v>126</v>
      </c>
      <c r="C21" s="8">
        <v>2911674826</v>
      </c>
      <c r="D21" s="8"/>
      <c r="E21" s="8">
        <v>0</v>
      </c>
      <c r="F21" s="8"/>
      <c r="G21" s="8">
        <v>0</v>
      </c>
      <c r="H21" s="8"/>
      <c r="I21" s="8">
        <f t="shared" si="0"/>
        <v>2911674826</v>
      </c>
      <c r="J21" s="8"/>
      <c r="K21" s="8">
        <v>5461441715</v>
      </c>
      <c r="L21" s="8"/>
      <c r="M21" s="8">
        <v>52502550</v>
      </c>
      <c r="N21" s="8"/>
      <c r="O21" s="8">
        <v>0</v>
      </c>
      <c r="P21" s="8"/>
      <c r="Q21" s="8">
        <f t="shared" si="1"/>
        <v>5513944265</v>
      </c>
    </row>
    <row r="22" spans="1:17">
      <c r="A22" s="1" t="s">
        <v>135</v>
      </c>
      <c r="C22" s="8">
        <v>2600185044</v>
      </c>
      <c r="D22" s="8"/>
      <c r="E22" s="8">
        <v>2329577688</v>
      </c>
      <c r="F22" s="8"/>
      <c r="G22" s="8">
        <v>0</v>
      </c>
      <c r="H22" s="8"/>
      <c r="I22" s="8">
        <f t="shared" si="0"/>
        <v>4929762732</v>
      </c>
      <c r="J22" s="8"/>
      <c r="K22" s="8">
        <v>26578640914</v>
      </c>
      <c r="L22" s="8"/>
      <c r="M22" s="8">
        <v>8574445600</v>
      </c>
      <c r="N22" s="8"/>
      <c r="O22" s="8">
        <v>0</v>
      </c>
      <c r="P22" s="8"/>
      <c r="Q22" s="8">
        <f t="shared" si="1"/>
        <v>35153086514</v>
      </c>
    </row>
    <row r="23" spans="1:17">
      <c r="A23" s="1" t="s">
        <v>94</v>
      </c>
      <c r="C23" s="8">
        <v>0</v>
      </c>
      <c r="D23" s="8"/>
      <c r="E23" s="8">
        <v>116686746</v>
      </c>
      <c r="F23" s="8"/>
      <c r="G23" s="8">
        <v>0</v>
      </c>
      <c r="H23" s="8"/>
      <c r="I23" s="8">
        <f t="shared" si="0"/>
        <v>116686746</v>
      </c>
      <c r="J23" s="8"/>
      <c r="K23" s="8">
        <v>0</v>
      </c>
      <c r="L23" s="8"/>
      <c r="M23" s="8">
        <v>1165252398</v>
      </c>
      <c r="N23" s="8"/>
      <c r="O23" s="8">
        <v>0</v>
      </c>
      <c r="P23" s="8"/>
      <c r="Q23" s="8">
        <f t="shared" si="1"/>
        <v>1165252398</v>
      </c>
    </row>
    <row r="24" spans="1:17">
      <c r="A24" s="1" t="s">
        <v>97</v>
      </c>
      <c r="C24" s="8">
        <v>0</v>
      </c>
      <c r="D24" s="8"/>
      <c r="E24" s="8">
        <v>328340478</v>
      </c>
      <c r="F24" s="8"/>
      <c r="G24" s="8">
        <v>0</v>
      </c>
      <c r="H24" s="8"/>
      <c r="I24" s="8">
        <f t="shared" si="0"/>
        <v>328340478</v>
      </c>
      <c r="J24" s="8"/>
      <c r="K24" s="8">
        <v>0</v>
      </c>
      <c r="L24" s="8"/>
      <c r="M24" s="8">
        <v>2836522250</v>
      </c>
      <c r="N24" s="8"/>
      <c r="O24" s="8">
        <v>0</v>
      </c>
      <c r="P24" s="8"/>
      <c r="Q24" s="8">
        <f t="shared" si="1"/>
        <v>2836522250</v>
      </c>
    </row>
    <row r="25" spans="1:17">
      <c r="A25" s="1" t="s">
        <v>100</v>
      </c>
      <c r="C25" s="8">
        <v>0</v>
      </c>
      <c r="D25" s="8"/>
      <c r="E25" s="8">
        <v>1717215699</v>
      </c>
      <c r="F25" s="8"/>
      <c r="G25" s="8">
        <v>0</v>
      </c>
      <c r="H25" s="8"/>
      <c r="I25" s="8">
        <f t="shared" si="0"/>
        <v>1717215699</v>
      </c>
      <c r="J25" s="8"/>
      <c r="K25" s="8">
        <v>0</v>
      </c>
      <c r="L25" s="8"/>
      <c r="M25" s="8">
        <v>13580712898</v>
      </c>
      <c r="N25" s="8"/>
      <c r="O25" s="8">
        <v>0</v>
      </c>
      <c r="P25" s="8"/>
      <c r="Q25" s="8">
        <f t="shared" si="1"/>
        <v>13580712898</v>
      </c>
    </row>
    <row r="26" spans="1:17">
      <c r="A26" s="1" t="s">
        <v>106</v>
      </c>
      <c r="C26" s="8">
        <v>0</v>
      </c>
      <c r="D26" s="8"/>
      <c r="E26" s="8">
        <v>995820</v>
      </c>
      <c r="F26" s="8"/>
      <c r="G26" s="8">
        <v>0</v>
      </c>
      <c r="H26" s="8"/>
      <c r="I26" s="8">
        <f t="shared" si="0"/>
        <v>995820</v>
      </c>
      <c r="J26" s="8"/>
      <c r="K26" s="8">
        <v>0</v>
      </c>
      <c r="L26" s="8"/>
      <c r="M26" s="8">
        <v>2845914</v>
      </c>
      <c r="N26" s="8"/>
      <c r="O26" s="8">
        <v>0</v>
      </c>
      <c r="P26" s="8"/>
      <c r="Q26" s="8">
        <f t="shared" si="1"/>
        <v>2845914</v>
      </c>
    </row>
    <row r="27" spans="1:17">
      <c r="A27" s="1" t="s">
        <v>108</v>
      </c>
      <c r="C27" s="8">
        <v>0</v>
      </c>
      <c r="D27" s="8"/>
      <c r="E27" s="8">
        <v>3705683533</v>
      </c>
      <c r="F27" s="8"/>
      <c r="G27" s="8">
        <v>0</v>
      </c>
      <c r="H27" s="8"/>
      <c r="I27" s="8">
        <f t="shared" si="0"/>
        <v>3705683533</v>
      </c>
      <c r="J27" s="8"/>
      <c r="K27" s="8">
        <v>0</v>
      </c>
      <c r="L27" s="8"/>
      <c r="M27" s="8">
        <v>21563184990</v>
      </c>
      <c r="N27" s="8"/>
      <c r="O27" s="8">
        <v>0</v>
      </c>
      <c r="P27" s="8"/>
      <c r="Q27" s="8">
        <f t="shared" si="1"/>
        <v>21563184990</v>
      </c>
    </row>
    <row r="28" spans="1:17">
      <c r="A28" s="1" t="s">
        <v>111</v>
      </c>
      <c r="C28" s="8">
        <v>0</v>
      </c>
      <c r="D28" s="8"/>
      <c r="E28" s="8">
        <v>6321803425</v>
      </c>
      <c r="F28" s="8"/>
      <c r="G28" s="8">
        <v>0</v>
      </c>
      <c r="H28" s="8"/>
      <c r="I28" s="8">
        <f t="shared" si="0"/>
        <v>6321803425</v>
      </c>
      <c r="J28" s="8"/>
      <c r="K28" s="8">
        <v>0</v>
      </c>
      <c r="L28" s="8"/>
      <c r="M28" s="8">
        <v>37870906643</v>
      </c>
      <c r="N28" s="8"/>
      <c r="O28" s="8">
        <v>0</v>
      </c>
      <c r="P28" s="8"/>
      <c r="Q28" s="8">
        <f t="shared" si="1"/>
        <v>37870906643</v>
      </c>
    </row>
    <row r="29" spans="1:17">
      <c r="A29" s="1" t="s">
        <v>114</v>
      </c>
      <c r="C29" s="8">
        <v>0</v>
      </c>
      <c r="D29" s="8"/>
      <c r="E29" s="8">
        <v>9529011514</v>
      </c>
      <c r="F29" s="8"/>
      <c r="G29" s="8">
        <v>0</v>
      </c>
      <c r="H29" s="8"/>
      <c r="I29" s="8">
        <f t="shared" si="0"/>
        <v>9529011514</v>
      </c>
      <c r="J29" s="8"/>
      <c r="K29" s="8">
        <v>0</v>
      </c>
      <c r="L29" s="8"/>
      <c r="M29" s="8">
        <v>42502386208</v>
      </c>
      <c r="N29" s="8"/>
      <c r="O29" s="8">
        <v>0</v>
      </c>
      <c r="P29" s="8"/>
      <c r="Q29" s="8">
        <f t="shared" si="1"/>
        <v>42502386208</v>
      </c>
    </row>
    <row r="30" spans="1:17">
      <c r="A30" s="1" t="s">
        <v>120</v>
      </c>
      <c r="C30" s="8">
        <v>0</v>
      </c>
      <c r="D30" s="8"/>
      <c r="E30" s="8">
        <v>1557242699</v>
      </c>
      <c r="F30" s="8"/>
      <c r="G30" s="8">
        <v>0</v>
      </c>
      <c r="H30" s="8"/>
      <c r="I30" s="8">
        <f t="shared" si="0"/>
        <v>1557242699</v>
      </c>
      <c r="J30" s="8"/>
      <c r="K30" s="8">
        <v>0</v>
      </c>
      <c r="L30" s="8"/>
      <c r="M30" s="8">
        <v>4074483582</v>
      </c>
      <c r="N30" s="8"/>
      <c r="O30" s="8">
        <v>0</v>
      </c>
      <c r="P30" s="8"/>
      <c r="Q30" s="8">
        <f t="shared" si="1"/>
        <v>4074483582</v>
      </c>
    </row>
    <row r="31" spans="1:17">
      <c r="A31" s="1" t="s">
        <v>103</v>
      </c>
      <c r="C31" s="8">
        <v>0</v>
      </c>
      <c r="D31" s="8"/>
      <c r="E31" s="8">
        <v>178278801</v>
      </c>
      <c r="F31" s="8"/>
      <c r="G31" s="8">
        <v>0</v>
      </c>
      <c r="H31" s="8"/>
      <c r="I31" s="8">
        <f t="shared" si="0"/>
        <v>178278801</v>
      </c>
      <c r="J31" s="8"/>
      <c r="K31" s="8">
        <v>0</v>
      </c>
      <c r="L31" s="8"/>
      <c r="M31" s="8">
        <v>772758196</v>
      </c>
      <c r="N31" s="8"/>
      <c r="O31" s="8">
        <v>0</v>
      </c>
      <c r="P31" s="8"/>
      <c r="Q31" s="8">
        <f t="shared" si="1"/>
        <v>772758196</v>
      </c>
    </row>
    <row r="32" spans="1:17">
      <c r="A32" s="1" t="s">
        <v>117</v>
      </c>
      <c r="C32" s="8">
        <v>0</v>
      </c>
      <c r="D32" s="8"/>
      <c r="E32" s="8">
        <v>1192406038</v>
      </c>
      <c r="F32" s="8"/>
      <c r="G32" s="8">
        <v>0</v>
      </c>
      <c r="H32" s="8"/>
      <c r="I32" s="8">
        <f t="shared" si="0"/>
        <v>1192406038</v>
      </c>
      <c r="J32" s="8"/>
      <c r="K32" s="8">
        <v>0</v>
      </c>
      <c r="L32" s="8"/>
      <c r="M32" s="8">
        <v>10271487417</v>
      </c>
      <c r="N32" s="8"/>
      <c r="O32" s="8">
        <v>0</v>
      </c>
      <c r="P32" s="8"/>
      <c r="Q32" s="8">
        <f t="shared" si="1"/>
        <v>10271487417</v>
      </c>
    </row>
    <row r="33" spans="1:17">
      <c r="A33" s="1" t="s">
        <v>123</v>
      </c>
      <c r="C33" s="8">
        <v>0</v>
      </c>
      <c r="D33" s="8"/>
      <c r="E33" s="8">
        <v>431997286</v>
      </c>
      <c r="F33" s="8"/>
      <c r="G33" s="8">
        <v>0</v>
      </c>
      <c r="H33" s="8"/>
      <c r="I33" s="8">
        <f t="shared" si="0"/>
        <v>431997286</v>
      </c>
      <c r="J33" s="8"/>
      <c r="K33" s="8">
        <v>0</v>
      </c>
      <c r="L33" s="8"/>
      <c r="M33" s="8">
        <v>1255990914</v>
      </c>
      <c r="N33" s="8"/>
      <c r="O33" s="8">
        <v>0</v>
      </c>
      <c r="P33" s="8"/>
      <c r="Q33" s="8">
        <f t="shared" si="1"/>
        <v>1255990914</v>
      </c>
    </row>
    <row r="34" spans="1:17">
      <c r="A34" s="1" t="s">
        <v>81</v>
      </c>
      <c r="C34" s="8">
        <v>0</v>
      </c>
      <c r="D34" s="8"/>
      <c r="E34" s="8">
        <v>730201227</v>
      </c>
      <c r="F34" s="8"/>
      <c r="G34" s="8">
        <v>0</v>
      </c>
      <c r="H34" s="8"/>
      <c r="I34" s="8">
        <f t="shared" si="0"/>
        <v>730201227</v>
      </c>
      <c r="J34" s="8"/>
      <c r="K34" s="8">
        <v>0</v>
      </c>
      <c r="L34" s="8"/>
      <c r="M34" s="8">
        <v>1622563219</v>
      </c>
      <c r="N34" s="8"/>
      <c r="O34" s="8">
        <v>0</v>
      </c>
      <c r="P34" s="8"/>
      <c r="Q34" s="8">
        <f t="shared" si="1"/>
        <v>1622563219</v>
      </c>
    </row>
    <row r="35" spans="1:17">
      <c r="A35" s="1" t="s">
        <v>85</v>
      </c>
      <c r="C35" s="8">
        <v>0</v>
      </c>
      <c r="D35" s="8"/>
      <c r="E35" s="8">
        <v>5360794386</v>
      </c>
      <c r="F35" s="8"/>
      <c r="G35" s="8">
        <v>0</v>
      </c>
      <c r="H35" s="8"/>
      <c r="I35" s="8">
        <f t="shared" si="0"/>
        <v>5360794386</v>
      </c>
      <c r="J35" s="8"/>
      <c r="K35" s="8">
        <v>0</v>
      </c>
      <c r="L35" s="8"/>
      <c r="M35" s="8">
        <v>12597003157</v>
      </c>
      <c r="N35" s="8"/>
      <c r="O35" s="8">
        <v>0</v>
      </c>
      <c r="P35" s="8"/>
      <c r="Q35" s="8">
        <f t="shared" si="1"/>
        <v>12597003157</v>
      </c>
    </row>
    <row r="36" spans="1:17">
      <c r="A36" s="1" t="s">
        <v>88</v>
      </c>
      <c r="C36" s="8">
        <v>0</v>
      </c>
      <c r="D36" s="8"/>
      <c r="E36" s="8">
        <v>315918729</v>
      </c>
      <c r="F36" s="8"/>
      <c r="G36" s="8">
        <v>0</v>
      </c>
      <c r="H36" s="8"/>
      <c r="I36" s="8">
        <f>C36+E36+G36</f>
        <v>315918729</v>
      </c>
      <c r="J36" s="8"/>
      <c r="K36" s="8">
        <v>0</v>
      </c>
      <c r="L36" s="8"/>
      <c r="M36" s="8">
        <v>725888556</v>
      </c>
      <c r="N36" s="8"/>
      <c r="O36" s="8">
        <v>0</v>
      </c>
      <c r="P36" s="8"/>
      <c r="Q36" s="8">
        <f t="shared" si="1"/>
        <v>725888556</v>
      </c>
    </row>
    <row r="37" spans="1:17" ht="24.75" thickBot="1">
      <c r="C37" s="18">
        <f>SUM(C8:C36)</f>
        <v>7184103753</v>
      </c>
      <c r="D37" s="8"/>
      <c r="E37" s="18">
        <f>SUM(E8:E36)</f>
        <v>33816154069</v>
      </c>
      <c r="F37" s="8"/>
      <c r="G37" s="18">
        <f>SUM(G8:G36)</f>
        <v>5242673342</v>
      </c>
      <c r="H37" s="8"/>
      <c r="I37" s="18">
        <f>SUM(I8:I36)</f>
        <v>46242931164</v>
      </c>
      <c r="J37" s="8"/>
      <c r="K37" s="18">
        <f>SUM(K8:K36)</f>
        <v>67659229132</v>
      </c>
      <c r="L37" s="8"/>
      <c r="M37" s="18">
        <f>SUM(M8:M36)</f>
        <v>159468934492</v>
      </c>
      <c r="N37" s="8"/>
      <c r="O37" s="18">
        <f>SUM(O8:O36)</f>
        <v>48971140689</v>
      </c>
      <c r="P37" s="8"/>
      <c r="Q37" s="18">
        <f>SUM(Q8:Q36)</f>
        <v>276099304313</v>
      </c>
    </row>
    <row r="38" spans="1:17" ht="24.75" thickTop="1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1" sqref="G2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4.75">
      <c r="A6" s="21" t="s">
        <v>243</v>
      </c>
      <c r="B6" s="21" t="s">
        <v>243</v>
      </c>
      <c r="C6" s="21" t="s">
        <v>243</v>
      </c>
      <c r="E6" s="21" t="s">
        <v>156</v>
      </c>
      <c r="F6" s="21" t="s">
        <v>156</v>
      </c>
      <c r="G6" s="21" t="s">
        <v>156</v>
      </c>
      <c r="I6" s="21" t="s">
        <v>157</v>
      </c>
      <c r="J6" s="21" t="s">
        <v>157</v>
      </c>
      <c r="K6" s="21" t="s">
        <v>157</v>
      </c>
    </row>
    <row r="7" spans="1:11" ht="24.75">
      <c r="A7" s="21" t="s">
        <v>244</v>
      </c>
      <c r="C7" s="21" t="s">
        <v>141</v>
      </c>
      <c r="E7" s="21" t="s">
        <v>245</v>
      </c>
      <c r="G7" s="21" t="s">
        <v>246</v>
      </c>
      <c r="I7" s="21" t="s">
        <v>245</v>
      </c>
      <c r="K7" s="21" t="s">
        <v>246</v>
      </c>
    </row>
    <row r="8" spans="1:11">
      <c r="A8" s="1" t="s">
        <v>147</v>
      </c>
      <c r="C8" s="4" t="s">
        <v>148</v>
      </c>
      <c r="D8" s="4"/>
      <c r="E8" s="7">
        <v>3288622279</v>
      </c>
      <c r="F8" s="4"/>
      <c r="G8" s="11">
        <f>E8/$E$10</f>
        <v>0.98163545513267148</v>
      </c>
      <c r="H8" s="4"/>
      <c r="I8" s="7">
        <v>19214134497</v>
      </c>
      <c r="J8" s="4"/>
      <c r="K8" s="11">
        <f>I8/$I$10</f>
        <v>0.70466902055178382</v>
      </c>
    </row>
    <row r="9" spans="1:11">
      <c r="A9" s="1" t="s">
        <v>151</v>
      </c>
      <c r="C9" s="4" t="s">
        <v>152</v>
      </c>
      <c r="D9" s="4"/>
      <c r="E9" s="7">
        <v>61523910</v>
      </c>
      <c r="F9" s="4"/>
      <c r="G9" s="11">
        <f>E9/$E$10</f>
        <v>1.8364544867328473E-2</v>
      </c>
      <c r="H9" s="4"/>
      <c r="I9" s="7">
        <v>8052758096</v>
      </c>
      <c r="J9" s="4"/>
      <c r="K9" s="11">
        <f>I9/$I$10</f>
        <v>0.29533097944821612</v>
      </c>
    </row>
    <row r="10" spans="1:11" ht="24.75" thickBot="1">
      <c r="C10" s="4"/>
      <c r="D10" s="4"/>
      <c r="E10" s="13">
        <f>SUM(E8:E9)</f>
        <v>3350146189</v>
      </c>
      <c r="F10" s="4"/>
      <c r="G10" s="14">
        <f>SUM(G8:G9)</f>
        <v>1</v>
      </c>
      <c r="H10" s="4"/>
      <c r="I10" s="13">
        <f>SUM(I8:I9)</f>
        <v>27266892593</v>
      </c>
      <c r="J10" s="4"/>
      <c r="K10" s="12">
        <f>SUM(K8:K9)</f>
        <v>1</v>
      </c>
    </row>
    <row r="11" spans="1:11" ht="24.75" thickTop="1">
      <c r="C11" s="4"/>
      <c r="D11" s="4"/>
      <c r="E11" s="7"/>
      <c r="F11" s="4"/>
      <c r="G11" s="4"/>
      <c r="H11" s="4"/>
      <c r="I11" s="7"/>
      <c r="J11" s="4"/>
      <c r="K11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H21" sqref="H21"/>
    </sheetView>
  </sheetViews>
  <sheetFormatPr defaultRowHeight="24"/>
  <cols>
    <col min="1" max="1" width="29.28515625" style="1" bestFit="1" customWidth="1"/>
    <col min="2" max="2" width="1" style="1" customWidth="1"/>
    <col min="3" max="3" width="18" style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2" t="s">
        <v>0</v>
      </c>
      <c r="B2" s="22"/>
      <c r="C2" s="22"/>
      <c r="D2" s="22"/>
      <c r="E2" s="22"/>
    </row>
    <row r="3" spans="1:5" ht="24.75">
      <c r="A3" s="22" t="s">
        <v>154</v>
      </c>
      <c r="B3" s="22"/>
      <c r="C3" s="22"/>
      <c r="D3" s="22"/>
      <c r="E3" s="22"/>
    </row>
    <row r="4" spans="1:5" ht="24.75">
      <c r="A4" s="22" t="s">
        <v>2</v>
      </c>
      <c r="B4" s="22"/>
      <c r="C4" s="22"/>
      <c r="D4" s="22"/>
      <c r="E4" s="22"/>
    </row>
    <row r="5" spans="1:5" ht="24.75">
      <c r="C5" s="20" t="s">
        <v>156</v>
      </c>
      <c r="E5" s="5" t="s">
        <v>258</v>
      </c>
    </row>
    <row r="6" spans="1:5" ht="24.75">
      <c r="A6" s="20" t="s">
        <v>247</v>
      </c>
      <c r="C6" s="21"/>
      <c r="E6" s="6" t="s">
        <v>259</v>
      </c>
    </row>
    <row r="7" spans="1:5" ht="24.75">
      <c r="A7" s="21" t="s">
        <v>247</v>
      </c>
      <c r="C7" s="21" t="s">
        <v>144</v>
      </c>
      <c r="E7" s="21" t="s">
        <v>144</v>
      </c>
    </row>
    <row r="8" spans="1:5">
      <c r="A8" s="1" t="s">
        <v>260</v>
      </c>
      <c r="C8" s="7">
        <v>48344008</v>
      </c>
      <c r="D8" s="4"/>
      <c r="E8" s="7">
        <v>38997907757</v>
      </c>
    </row>
    <row r="9" spans="1:5">
      <c r="A9" s="1" t="s">
        <v>261</v>
      </c>
      <c r="C9" s="7">
        <v>0</v>
      </c>
      <c r="D9" s="4"/>
      <c r="E9" s="7">
        <v>20044</v>
      </c>
    </row>
    <row r="10" spans="1:5">
      <c r="A10" s="1" t="s">
        <v>248</v>
      </c>
      <c r="C10" s="7">
        <v>0</v>
      </c>
      <c r="D10" s="4"/>
      <c r="E10" s="7">
        <v>29162671</v>
      </c>
    </row>
    <row r="11" spans="1:5" ht="25.5" thickBot="1">
      <c r="A11" s="2" t="s">
        <v>163</v>
      </c>
      <c r="C11" s="13">
        <f>SUM(C8:C10)</f>
        <v>48344008</v>
      </c>
      <c r="D11" s="4"/>
      <c r="E11" s="13">
        <f>SUM(E8:E10)</f>
        <v>39027090472</v>
      </c>
    </row>
    <row r="12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0"/>
  <sheetViews>
    <sheetView rightToLeft="1" tabSelected="1" workbookViewId="0">
      <selection activeCell="Y70" sqref="Y70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6.140625" style="1" bestFit="1" customWidth="1"/>
    <col min="16" max="16" width="1.4257812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6" spans="1:25" ht="24.75">
      <c r="A6" s="20" t="s">
        <v>3</v>
      </c>
      <c r="C6" s="21" t="s">
        <v>252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1" t="s">
        <v>15</v>
      </c>
      <c r="C9" s="8">
        <v>55000000</v>
      </c>
      <c r="D9" s="8"/>
      <c r="E9" s="8">
        <v>120476726654</v>
      </c>
      <c r="F9" s="8"/>
      <c r="G9" s="8">
        <v>96880113000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55000000</v>
      </c>
      <c r="R9" s="8"/>
      <c r="S9" s="8">
        <v>1526</v>
      </c>
      <c r="T9" s="8"/>
      <c r="U9" s="8">
        <v>120476726654</v>
      </c>
      <c r="V9" s="8"/>
      <c r="W9" s="8">
        <v>83430616500</v>
      </c>
      <c r="X9" s="9"/>
      <c r="Y9" s="11">
        <v>4.402659518705292E-3</v>
      </c>
    </row>
    <row r="10" spans="1:25">
      <c r="A10" s="1" t="s">
        <v>16</v>
      </c>
      <c r="C10" s="8">
        <v>182552902</v>
      </c>
      <c r="D10" s="8"/>
      <c r="E10" s="8">
        <v>602397292561</v>
      </c>
      <c r="F10" s="8"/>
      <c r="G10" s="8">
        <v>565268808606.10596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182552902</v>
      </c>
      <c r="R10" s="8"/>
      <c r="S10" s="8">
        <v>2557</v>
      </c>
      <c r="T10" s="8"/>
      <c r="U10" s="8">
        <v>602397292561</v>
      </c>
      <c r="V10" s="8"/>
      <c r="W10" s="8">
        <v>464010383180.03699</v>
      </c>
      <c r="X10" s="9"/>
      <c r="Y10" s="11">
        <v>2.4485971888817095E-2</v>
      </c>
    </row>
    <row r="11" spans="1:25">
      <c r="A11" s="1" t="s">
        <v>17</v>
      </c>
      <c r="C11" s="8">
        <v>15829799</v>
      </c>
      <c r="D11" s="8"/>
      <c r="E11" s="8">
        <v>720984837685</v>
      </c>
      <c r="F11" s="8"/>
      <c r="G11" s="8">
        <v>470180077474.98602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15829799</v>
      </c>
      <c r="R11" s="8"/>
      <c r="S11" s="8">
        <v>26430</v>
      </c>
      <c r="T11" s="8"/>
      <c r="U11" s="8">
        <v>720984837685</v>
      </c>
      <c r="V11" s="8"/>
      <c r="W11" s="8">
        <v>415892217123.95898</v>
      </c>
      <c r="X11" s="9"/>
      <c r="Y11" s="11">
        <v>2.1946761336424335E-2</v>
      </c>
    </row>
    <row r="12" spans="1:25">
      <c r="A12" s="1" t="s">
        <v>18</v>
      </c>
      <c r="C12" s="8">
        <v>75671122</v>
      </c>
      <c r="D12" s="8"/>
      <c r="E12" s="8">
        <v>626764798644</v>
      </c>
      <c r="F12" s="8"/>
      <c r="G12" s="8">
        <v>690527667605.23804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75671122</v>
      </c>
      <c r="R12" s="8"/>
      <c r="S12" s="8">
        <v>8150</v>
      </c>
      <c r="T12" s="8"/>
      <c r="U12" s="8">
        <v>626764798644</v>
      </c>
      <c r="V12" s="8"/>
      <c r="W12" s="8">
        <v>613050162416.41504</v>
      </c>
      <c r="X12" s="9"/>
      <c r="Y12" s="11">
        <v>3.2350847281662543E-2</v>
      </c>
    </row>
    <row r="13" spans="1:25">
      <c r="A13" s="1" t="s">
        <v>19</v>
      </c>
      <c r="C13" s="8">
        <v>71812800</v>
      </c>
      <c r="D13" s="8"/>
      <c r="E13" s="8">
        <v>985124521555</v>
      </c>
      <c r="F13" s="8"/>
      <c r="G13" s="8">
        <v>1536216257836.8</v>
      </c>
      <c r="H13" s="8"/>
      <c r="I13" s="8">
        <v>15162560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86975360</v>
      </c>
      <c r="R13" s="8"/>
      <c r="S13" s="8">
        <v>17040</v>
      </c>
      <c r="T13" s="8"/>
      <c r="U13" s="8">
        <v>1193109357075</v>
      </c>
      <c r="V13" s="8"/>
      <c r="W13" s="8">
        <v>1473241876600.3201</v>
      </c>
      <c r="X13" s="9"/>
      <c r="Y13" s="11">
        <v>7.7743430930654181E-2</v>
      </c>
    </row>
    <row r="14" spans="1:25">
      <c r="A14" s="1" t="s">
        <v>20</v>
      </c>
      <c r="C14" s="8">
        <v>3921979</v>
      </c>
      <c r="D14" s="8"/>
      <c r="E14" s="8">
        <v>289052062493</v>
      </c>
      <c r="F14" s="8"/>
      <c r="G14" s="8">
        <v>652515916559.88098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3921979</v>
      </c>
      <c r="R14" s="8"/>
      <c r="S14" s="8">
        <v>166520</v>
      </c>
      <c r="T14" s="8"/>
      <c r="U14" s="8">
        <v>289052062493</v>
      </c>
      <c r="V14" s="8"/>
      <c r="W14" s="8">
        <v>649202069818.67395</v>
      </c>
      <c r="X14" s="9"/>
      <c r="Y14" s="11">
        <v>3.4258594652124649E-2</v>
      </c>
    </row>
    <row r="15" spans="1:25">
      <c r="A15" s="1" t="s">
        <v>21</v>
      </c>
      <c r="C15" s="8">
        <v>2741383</v>
      </c>
      <c r="D15" s="8"/>
      <c r="E15" s="8">
        <v>38559115297</v>
      </c>
      <c r="F15" s="8"/>
      <c r="G15" s="8">
        <v>125871065109.41901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2741383</v>
      </c>
      <c r="R15" s="8"/>
      <c r="S15" s="8">
        <v>42580</v>
      </c>
      <c r="T15" s="8"/>
      <c r="U15" s="8">
        <v>38559115297</v>
      </c>
      <c r="V15" s="8"/>
      <c r="W15" s="8">
        <v>116033556015.567</v>
      </c>
      <c r="X15" s="9"/>
      <c r="Y15" s="11">
        <v>6.1231267526491284E-3</v>
      </c>
    </row>
    <row r="16" spans="1:25">
      <c r="A16" s="1" t="s">
        <v>22</v>
      </c>
      <c r="C16" s="8">
        <v>3759913</v>
      </c>
      <c r="D16" s="8"/>
      <c r="E16" s="8">
        <v>236746112846</v>
      </c>
      <c r="F16" s="8"/>
      <c r="G16" s="8">
        <v>288911959314.34497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3759913</v>
      </c>
      <c r="R16" s="8"/>
      <c r="S16" s="8">
        <v>67260</v>
      </c>
      <c r="T16" s="8"/>
      <c r="U16" s="8">
        <v>236746112846</v>
      </c>
      <c r="V16" s="8"/>
      <c r="W16" s="8">
        <v>251387042477.13901</v>
      </c>
      <c r="X16" s="9"/>
      <c r="Y16" s="11">
        <v>1.3265772229324803E-2</v>
      </c>
    </row>
    <row r="17" spans="1:25">
      <c r="A17" s="1" t="s">
        <v>23</v>
      </c>
      <c r="C17" s="8">
        <v>32418809</v>
      </c>
      <c r="D17" s="8"/>
      <c r="E17" s="8">
        <v>457213939297</v>
      </c>
      <c r="F17" s="8"/>
      <c r="G17" s="8">
        <v>586189431802.526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32418809</v>
      </c>
      <c r="R17" s="8"/>
      <c r="S17" s="8">
        <v>18460</v>
      </c>
      <c r="T17" s="8"/>
      <c r="U17" s="8">
        <v>457213939297</v>
      </c>
      <c r="V17" s="8"/>
      <c r="W17" s="8">
        <v>594890429415.86694</v>
      </c>
      <c r="X17" s="9"/>
      <c r="Y17" s="11">
        <v>3.1392552536806978E-2</v>
      </c>
    </row>
    <row r="18" spans="1:25">
      <c r="A18" s="1" t="s">
        <v>24</v>
      </c>
      <c r="C18" s="8">
        <v>94370022</v>
      </c>
      <c r="D18" s="8"/>
      <c r="E18" s="8">
        <v>454876446996</v>
      </c>
      <c r="F18" s="8"/>
      <c r="G18" s="8">
        <v>561913037010.90906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94370022</v>
      </c>
      <c r="R18" s="8"/>
      <c r="S18" s="8">
        <v>5650</v>
      </c>
      <c r="T18" s="8"/>
      <c r="U18" s="8">
        <v>454876446996</v>
      </c>
      <c r="V18" s="8"/>
      <c r="W18" s="8">
        <v>530018140085.41498</v>
      </c>
      <c r="X18" s="9"/>
      <c r="Y18" s="11">
        <v>2.7969221700927107E-2</v>
      </c>
    </row>
    <row r="19" spans="1:25">
      <c r="A19" s="1" t="s">
        <v>25</v>
      </c>
      <c r="C19" s="8">
        <v>47500560</v>
      </c>
      <c r="D19" s="8"/>
      <c r="E19" s="8">
        <v>181452139200</v>
      </c>
      <c r="F19" s="8"/>
      <c r="G19" s="8">
        <v>178955961021.72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47500560</v>
      </c>
      <c r="R19" s="8"/>
      <c r="S19" s="8">
        <v>3625</v>
      </c>
      <c r="T19" s="8"/>
      <c r="U19" s="8">
        <v>181452139200</v>
      </c>
      <c r="V19" s="8"/>
      <c r="W19" s="8">
        <v>171165002296.5</v>
      </c>
      <c r="X19" s="9"/>
      <c r="Y19" s="11">
        <v>9.0324302785165077E-3</v>
      </c>
    </row>
    <row r="20" spans="1:25">
      <c r="A20" s="1" t="s">
        <v>26</v>
      </c>
      <c r="C20" s="8">
        <v>6666666</v>
      </c>
      <c r="D20" s="8"/>
      <c r="E20" s="8">
        <v>26479997352</v>
      </c>
      <c r="F20" s="8"/>
      <c r="G20" s="8">
        <v>14904121509.5877</v>
      </c>
      <c r="H20" s="8"/>
      <c r="I20" s="8">
        <v>0</v>
      </c>
      <c r="J20" s="8"/>
      <c r="K20" s="8">
        <v>0</v>
      </c>
      <c r="L20" s="8"/>
      <c r="M20" s="8">
        <v>-6666666</v>
      </c>
      <c r="N20" s="8"/>
      <c r="O20" s="8">
        <v>0</v>
      </c>
      <c r="P20" s="8"/>
      <c r="Q20" s="8">
        <v>0</v>
      </c>
      <c r="R20" s="8"/>
      <c r="S20" s="8">
        <v>0</v>
      </c>
      <c r="T20" s="8"/>
      <c r="U20" s="8">
        <v>0</v>
      </c>
      <c r="V20" s="8"/>
      <c r="W20" s="8">
        <v>0</v>
      </c>
      <c r="X20" s="9"/>
      <c r="Y20" s="11">
        <v>0</v>
      </c>
    </row>
    <row r="21" spans="1:25">
      <c r="A21" s="1" t="s">
        <v>27</v>
      </c>
      <c r="C21" s="8">
        <v>83700997</v>
      </c>
      <c r="D21" s="8"/>
      <c r="E21" s="8">
        <v>288601037656</v>
      </c>
      <c r="F21" s="8"/>
      <c r="G21" s="8">
        <v>324741215592.81897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83700997</v>
      </c>
      <c r="R21" s="8"/>
      <c r="S21" s="8">
        <v>2900</v>
      </c>
      <c r="T21" s="8"/>
      <c r="U21" s="8">
        <v>288601037656</v>
      </c>
      <c r="V21" s="8"/>
      <c r="W21" s="8">
        <v>241288630596.76501</v>
      </c>
      <c r="X21" s="9"/>
      <c r="Y21" s="11">
        <v>1.2732875901165281E-2</v>
      </c>
    </row>
    <row r="22" spans="1:25">
      <c r="A22" s="1" t="s">
        <v>28</v>
      </c>
      <c r="C22" s="8">
        <v>237519</v>
      </c>
      <c r="D22" s="8"/>
      <c r="E22" s="8">
        <v>6795181071</v>
      </c>
      <c r="F22" s="8"/>
      <c r="G22" s="8">
        <v>6828178635.5939999</v>
      </c>
      <c r="H22" s="8"/>
      <c r="I22" s="8">
        <v>0</v>
      </c>
      <c r="J22" s="8"/>
      <c r="K22" s="8">
        <v>0</v>
      </c>
      <c r="L22" s="8"/>
      <c r="M22" s="8">
        <v>-237519</v>
      </c>
      <c r="N22" s="8"/>
      <c r="O22" s="8">
        <v>0</v>
      </c>
      <c r="P22" s="8"/>
      <c r="Q22" s="8">
        <v>0</v>
      </c>
      <c r="R22" s="8"/>
      <c r="S22" s="8">
        <v>0</v>
      </c>
      <c r="T22" s="8"/>
      <c r="U22" s="8">
        <v>0</v>
      </c>
      <c r="V22" s="8"/>
      <c r="W22" s="8">
        <v>0</v>
      </c>
      <c r="X22" s="9"/>
      <c r="Y22" s="11">
        <v>0</v>
      </c>
    </row>
    <row r="23" spans="1:25">
      <c r="A23" s="1" t="s">
        <v>29</v>
      </c>
      <c r="C23" s="8">
        <v>3097936</v>
      </c>
      <c r="D23" s="8"/>
      <c r="E23" s="8">
        <v>25108771280</v>
      </c>
      <c r="F23" s="8"/>
      <c r="G23" s="8">
        <v>24081715655.855999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3097936</v>
      </c>
      <c r="R23" s="8"/>
      <c r="S23" s="8">
        <v>6410</v>
      </c>
      <c r="T23" s="8"/>
      <c r="U23" s="8">
        <v>25108771280</v>
      </c>
      <c r="V23" s="8"/>
      <c r="W23" s="8">
        <v>19739616029.928001</v>
      </c>
      <c r="X23" s="9"/>
      <c r="Y23" s="11">
        <v>1.0416656625059229E-3</v>
      </c>
    </row>
    <row r="24" spans="1:25">
      <c r="A24" s="1" t="s">
        <v>30</v>
      </c>
      <c r="C24" s="8">
        <v>15162560</v>
      </c>
      <c r="D24" s="8"/>
      <c r="E24" s="8">
        <v>192822275520</v>
      </c>
      <c r="F24" s="8"/>
      <c r="G24" s="8">
        <v>218247523280.64001</v>
      </c>
      <c r="H24" s="8"/>
      <c r="I24" s="8">
        <v>0</v>
      </c>
      <c r="J24" s="8"/>
      <c r="K24" s="8">
        <v>0</v>
      </c>
      <c r="L24" s="8"/>
      <c r="M24" s="8">
        <v>-15162560</v>
      </c>
      <c r="N24" s="8"/>
      <c r="O24" s="8">
        <v>0</v>
      </c>
      <c r="P24" s="8"/>
      <c r="Q24" s="8">
        <v>0</v>
      </c>
      <c r="R24" s="8"/>
      <c r="S24" s="8">
        <v>0</v>
      </c>
      <c r="T24" s="8"/>
      <c r="U24" s="8">
        <v>0</v>
      </c>
      <c r="V24" s="8"/>
      <c r="W24" s="8">
        <v>0</v>
      </c>
      <c r="X24" s="9"/>
      <c r="Y24" s="11">
        <v>0</v>
      </c>
    </row>
    <row r="25" spans="1:25">
      <c r="A25" s="1" t="s">
        <v>31</v>
      </c>
      <c r="C25" s="8">
        <v>20830000</v>
      </c>
      <c r="D25" s="8"/>
      <c r="E25" s="8">
        <v>103985168415</v>
      </c>
      <c r="F25" s="8"/>
      <c r="G25" s="8">
        <v>76571015427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20830000</v>
      </c>
      <c r="R25" s="8"/>
      <c r="S25" s="8">
        <v>3702</v>
      </c>
      <c r="T25" s="8"/>
      <c r="U25" s="8">
        <v>103985168415</v>
      </c>
      <c r="V25" s="8"/>
      <c r="W25" s="8">
        <v>76653839673</v>
      </c>
      <c r="X25" s="9"/>
      <c r="Y25" s="11">
        <v>4.0450469029153441E-3</v>
      </c>
    </row>
    <row r="26" spans="1:25">
      <c r="A26" s="1" t="s">
        <v>32</v>
      </c>
      <c r="C26" s="8">
        <v>19294410</v>
      </c>
      <c r="D26" s="8"/>
      <c r="E26" s="8">
        <v>415534958508</v>
      </c>
      <c r="F26" s="8"/>
      <c r="G26" s="8">
        <v>692000266038.83997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19294410</v>
      </c>
      <c r="R26" s="8"/>
      <c r="S26" s="8">
        <v>31200</v>
      </c>
      <c r="T26" s="8"/>
      <c r="U26" s="8">
        <v>415534958508</v>
      </c>
      <c r="V26" s="8"/>
      <c r="W26" s="8">
        <v>598403777727.59998</v>
      </c>
      <c r="X26" s="9"/>
      <c r="Y26" s="11">
        <v>3.1577953017302991E-2</v>
      </c>
    </row>
    <row r="27" spans="1:25">
      <c r="A27" s="1" t="s">
        <v>33</v>
      </c>
      <c r="C27" s="8">
        <v>2761729</v>
      </c>
      <c r="D27" s="8"/>
      <c r="E27" s="8">
        <v>33287630729</v>
      </c>
      <c r="F27" s="8"/>
      <c r="G27" s="8">
        <v>111321781689.84801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2761729</v>
      </c>
      <c r="R27" s="8"/>
      <c r="S27" s="8">
        <v>39900</v>
      </c>
      <c r="T27" s="8"/>
      <c r="U27" s="8">
        <v>33287630729</v>
      </c>
      <c r="V27" s="8"/>
      <c r="W27" s="8">
        <v>109537338826.755</v>
      </c>
      <c r="X27" s="9"/>
      <c r="Y27" s="11">
        <v>5.7803193560155425E-3</v>
      </c>
    </row>
    <row r="28" spans="1:25">
      <c r="A28" s="1" t="s">
        <v>34</v>
      </c>
      <c r="C28" s="8">
        <v>3781014</v>
      </c>
      <c r="D28" s="8"/>
      <c r="E28" s="8">
        <v>48484033920</v>
      </c>
      <c r="F28" s="8"/>
      <c r="G28" s="8">
        <v>47394898950.086998</v>
      </c>
      <c r="H28" s="8"/>
      <c r="I28" s="8">
        <v>1096176</v>
      </c>
      <c r="J28" s="8"/>
      <c r="K28" s="8">
        <v>13169441143</v>
      </c>
      <c r="L28" s="8"/>
      <c r="M28" s="8">
        <v>0</v>
      </c>
      <c r="N28" s="8"/>
      <c r="O28" s="8">
        <v>0</v>
      </c>
      <c r="P28" s="8"/>
      <c r="Q28" s="8">
        <v>4877190</v>
      </c>
      <c r="R28" s="8"/>
      <c r="S28" s="8">
        <v>11370</v>
      </c>
      <c r="T28" s="8"/>
      <c r="U28" s="8">
        <v>61653475063</v>
      </c>
      <c r="V28" s="8"/>
      <c r="W28" s="8">
        <v>55123701080.714996</v>
      </c>
      <c r="X28" s="9"/>
      <c r="Y28" s="11">
        <v>2.9088948092487734E-3</v>
      </c>
    </row>
    <row r="29" spans="1:25">
      <c r="A29" s="1" t="s">
        <v>35</v>
      </c>
      <c r="C29" s="8">
        <v>7527460</v>
      </c>
      <c r="D29" s="8"/>
      <c r="E29" s="8">
        <v>150486519185</v>
      </c>
      <c r="F29" s="8"/>
      <c r="G29" s="8">
        <v>154891302389.10001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7527460</v>
      </c>
      <c r="R29" s="8"/>
      <c r="S29" s="8">
        <v>17880</v>
      </c>
      <c r="T29" s="8"/>
      <c r="U29" s="8">
        <v>150486519185</v>
      </c>
      <c r="V29" s="8"/>
      <c r="W29" s="8">
        <v>133790168440.44</v>
      </c>
      <c r="X29" s="9"/>
      <c r="Y29" s="11">
        <v>7.0601486996501768E-3</v>
      </c>
    </row>
    <row r="30" spans="1:25">
      <c r="A30" s="1" t="s">
        <v>36</v>
      </c>
      <c r="C30" s="8">
        <v>7825000</v>
      </c>
      <c r="D30" s="8"/>
      <c r="E30" s="8">
        <v>59021827352</v>
      </c>
      <c r="F30" s="8"/>
      <c r="G30" s="8">
        <v>32700567015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7825000</v>
      </c>
      <c r="R30" s="8"/>
      <c r="S30" s="8">
        <v>3649</v>
      </c>
      <c r="T30" s="8"/>
      <c r="U30" s="8">
        <v>59021827352</v>
      </c>
      <c r="V30" s="8"/>
      <c r="W30" s="8">
        <v>28383532121.25</v>
      </c>
      <c r="X30" s="9"/>
      <c r="Y30" s="11">
        <v>1.4978077965910599E-3</v>
      </c>
    </row>
    <row r="31" spans="1:25">
      <c r="A31" s="1" t="s">
        <v>37</v>
      </c>
      <c r="C31" s="8">
        <v>28258031</v>
      </c>
      <c r="D31" s="8"/>
      <c r="E31" s="8">
        <v>229994259508</v>
      </c>
      <c r="F31" s="8"/>
      <c r="G31" s="8">
        <v>214887702223.957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28258031</v>
      </c>
      <c r="R31" s="8"/>
      <c r="S31" s="8">
        <v>8410</v>
      </c>
      <c r="T31" s="8"/>
      <c r="U31" s="8">
        <v>229994259508</v>
      </c>
      <c r="V31" s="8"/>
      <c r="W31" s="8">
        <v>236236022967.77499</v>
      </c>
      <c r="X31" s="9"/>
      <c r="Y31" s="11">
        <v>1.2466248228911944E-2</v>
      </c>
    </row>
    <row r="32" spans="1:25">
      <c r="A32" s="1" t="s">
        <v>38</v>
      </c>
      <c r="C32" s="8">
        <v>3898275</v>
      </c>
      <c r="D32" s="8"/>
      <c r="E32" s="8">
        <v>16032414617</v>
      </c>
      <c r="F32" s="8"/>
      <c r="G32" s="8">
        <v>82345455604.6875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3898275</v>
      </c>
      <c r="R32" s="8"/>
      <c r="S32" s="8">
        <v>22020</v>
      </c>
      <c r="T32" s="8"/>
      <c r="U32" s="8">
        <v>16032414617</v>
      </c>
      <c r="V32" s="8"/>
      <c r="W32" s="8">
        <v>85329267407.774994</v>
      </c>
      <c r="X32" s="9"/>
      <c r="Y32" s="11">
        <v>4.5028519162026073E-3</v>
      </c>
    </row>
    <row r="33" spans="1:25">
      <c r="A33" s="1" t="s">
        <v>39</v>
      </c>
      <c r="C33" s="8">
        <v>10000000</v>
      </c>
      <c r="D33" s="8"/>
      <c r="E33" s="8">
        <v>49728918285</v>
      </c>
      <c r="F33" s="8"/>
      <c r="G33" s="8">
        <v>49463928000</v>
      </c>
      <c r="H33" s="8"/>
      <c r="I33" s="8">
        <v>6666666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16666666</v>
      </c>
      <c r="R33" s="8"/>
      <c r="S33" s="8">
        <v>4531</v>
      </c>
      <c r="T33" s="8"/>
      <c r="U33" s="8">
        <v>82875581637</v>
      </c>
      <c r="V33" s="8"/>
      <c r="W33" s="8">
        <v>75067339497.306305</v>
      </c>
      <c r="X33" s="9"/>
      <c r="Y33" s="11">
        <v>3.9613267964009029E-3</v>
      </c>
    </row>
    <row r="34" spans="1:25">
      <c r="A34" s="1" t="s">
        <v>40</v>
      </c>
      <c r="C34" s="8">
        <v>3583604</v>
      </c>
      <c r="D34" s="8"/>
      <c r="E34" s="8">
        <v>14606892577</v>
      </c>
      <c r="F34" s="8"/>
      <c r="G34" s="8">
        <v>39363211196.010002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3583604</v>
      </c>
      <c r="R34" s="8"/>
      <c r="S34" s="8">
        <v>10010</v>
      </c>
      <c r="T34" s="8"/>
      <c r="U34" s="8">
        <v>14606892577</v>
      </c>
      <c r="V34" s="8"/>
      <c r="W34" s="8">
        <v>35658438377.561996</v>
      </c>
      <c r="X34" s="9"/>
      <c r="Y34" s="11">
        <v>1.881706856920318E-3</v>
      </c>
    </row>
    <row r="35" spans="1:25">
      <c r="A35" s="1" t="s">
        <v>41</v>
      </c>
      <c r="C35" s="8">
        <v>3936722</v>
      </c>
      <c r="D35" s="8"/>
      <c r="E35" s="8">
        <v>40483864345</v>
      </c>
      <c r="F35" s="8"/>
      <c r="G35" s="8">
        <v>38937320115.794998</v>
      </c>
      <c r="H35" s="8"/>
      <c r="I35" s="8">
        <v>0</v>
      </c>
      <c r="J35" s="8"/>
      <c r="K35" s="8">
        <v>0</v>
      </c>
      <c r="L35" s="8"/>
      <c r="M35" s="8">
        <v>-690996</v>
      </c>
      <c r="N35" s="8"/>
      <c r="O35" s="8">
        <v>5761318637</v>
      </c>
      <c r="P35" s="8"/>
      <c r="Q35" s="8">
        <v>3245726</v>
      </c>
      <c r="R35" s="8"/>
      <c r="S35" s="8">
        <v>8340</v>
      </c>
      <c r="T35" s="8"/>
      <c r="U35" s="8">
        <v>33377904528</v>
      </c>
      <c r="V35" s="8"/>
      <c r="W35" s="8">
        <v>26908292178.702</v>
      </c>
      <c r="X35" s="9"/>
      <c r="Y35" s="11">
        <v>1.4199589271004071E-3</v>
      </c>
    </row>
    <row r="36" spans="1:25">
      <c r="A36" s="1" t="s">
        <v>42</v>
      </c>
      <c r="C36" s="8">
        <v>54555603</v>
      </c>
      <c r="D36" s="8"/>
      <c r="E36" s="8">
        <v>312781242026</v>
      </c>
      <c r="F36" s="8"/>
      <c r="G36" s="8">
        <v>351959171582.354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54555603</v>
      </c>
      <c r="R36" s="8"/>
      <c r="S36" s="8">
        <v>5190</v>
      </c>
      <c r="T36" s="8"/>
      <c r="U36" s="8">
        <v>312781242026</v>
      </c>
      <c r="V36" s="8"/>
      <c r="W36" s="8">
        <v>281458875271.55798</v>
      </c>
      <c r="X36" s="9"/>
      <c r="Y36" s="11">
        <v>1.4852672176267694E-2</v>
      </c>
    </row>
    <row r="37" spans="1:25">
      <c r="A37" s="1" t="s">
        <v>43</v>
      </c>
      <c r="C37" s="8">
        <v>159392381</v>
      </c>
      <c r="D37" s="8"/>
      <c r="E37" s="8">
        <v>709206042308</v>
      </c>
      <c r="F37" s="8"/>
      <c r="G37" s="8">
        <v>776850914020.94397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159392381</v>
      </c>
      <c r="R37" s="8"/>
      <c r="S37" s="8">
        <v>4142</v>
      </c>
      <c r="T37" s="8"/>
      <c r="U37" s="8">
        <v>709206042308</v>
      </c>
      <c r="V37" s="8"/>
      <c r="W37" s="8">
        <v>656275032811.49304</v>
      </c>
      <c r="X37" s="9"/>
      <c r="Y37" s="11">
        <v>3.4631837103782495E-2</v>
      </c>
    </row>
    <row r="38" spans="1:25">
      <c r="A38" s="1" t="s">
        <v>44</v>
      </c>
      <c r="C38" s="8">
        <v>38729730</v>
      </c>
      <c r="D38" s="8"/>
      <c r="E38" s="8">
        <v>221551469613</v>
      </c>
      <c r="F38" s="8"/>
      <c r="G38" s="8">
        <v>151071206529.90601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38729730</v>
      </c>
      <c r="R38" s="8"/>
      <c r="S38" s="8">
        <v>3214</v>
      </c>
      <c r="T38" s="8"/>
      <c r="U38" s="8">
        <v>221551469613</v>
      </c>
      <c r="V38" s="8"/>
      <c r="W38" s="8">
        <v>123736711974.291</v>
      </c>
      <c r="X38" s="9"/>
      <c r="Y38" s="11">
        <v>6.529624682647615E-3</v>
      </c>
    </row>
    <row r="39" spans="1:25">
      <c r="A39" s="1" t="s">
        <v>45</v>
      </c>
      <c r="C39" s="8">
        <v>31790022</v>
      </c>
      <c r="D39" s="8"/>
      <c r="E39" s="8">
        <v>105941367488</v>
      </c>
      <c r="F39" s="8"/>
      <c r="G39" s="8">
        <v>437040051034.65302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31790022</v>
      </c>
      <c r="R39" s="8"/>
      <c r="S39" s="8">
        <v>13670</v>
      </c>
      <c r="T39" s="8"/>
      <c r="U39" s="8">
        <v>105941367488</v>
      </c>
      <c r="V39" s="8"/>
      <c r="W39" s="8">
        <v>431983911615.59698</v>
      </c>
      <c r="X39" s="9"/>
      <c r="Y39" s="11">
        <v>2.2795925047514827E-2</v>
      </c>
    </row>
    <row r="40" spans="1:25">
      <c r="A40" s="1" t="s">
        <v>46</v>
      </c>
      <c r="C40" s="8">
        <v>44507942</v>
      </c>
      <c r="D40" s="8"/>
      <c r="E40" s="8">
        <v>538419997800</v>
      </c>
      <c r="F40" s="8"/>
      <c r="G40" s="8">
        <v>649046566660.61694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44507942</v>
      </c>
      <c r="R40" s="8"/>
      <c r="S40" s="8">
        <v>13970</v>
      </c>
      <c r="T40" s="8"/>
      <c r="U40" s="8">
        <v>538419997800</v>
      </c>
      <c r="V40" s="8"/>
      <c r="W40" s="8">
        <v>618076382839.047</v>
      </c>
      <c r="X40" s="9"/>
      <c r="Y40" s="11">
        <v>3.261608249284921E-2</v>
      </c>
    </row>
    <row r="41" spans="1:25">
      <c r="A41" s="1" t="s">
        <v>47</v>
      </c>
      <c r="C41" s="8">
        <v>5156472</v>
      </c>
      <c r="D41" s="8"/>
      <c r="E41" s="8">
        <v>135455130039</v>
      </c>
      <c r="F41" s="8"/>
      <c r="G41" s="8">
        <v>128144774790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5156472</v>
      </c>
      <c r="R41" s="8"/>
      <c r="S41" s="8">
        <v>22790</v>
      </c>
      <c r="T41" s="8"/>
      <c r="U41" s="8">
        <v>135455130039</v>
      </c>
      <c r="V41" s="8"/>
      <c r="W41" s="8">
        <v>116816776698.564</v>
      </c>
      <c r="X41" s="9"/>
      <c r="Y41" s="11">
        <v>6.1644575511006008E-3</v>
      </c>
    </row>
    <row r="42" spans="1:25">
      <c r="A42" s="1" t="s">
        <v>48</v>
      </c>
      <c r="C42" s="8">
        <v>1014534</v>
      </c>
      <c r="D42" s="8"/>
      <c r="E42" s="8">
        <v>61975579671</v>
      </c>
      <c r="F42" s="8"/>
      <c r="G42" s="8">
        <v>59047529954.084999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1014534</v>
      </c>
      <c r="R42" s="8"/>
      <c r="S42" s="8">
        <v>50850</v>
      </c>
      <c r="T42" s="8"/>
      <c r="U42" s="8">
        <v>61975579671</v>
      </c>
      <c r="V42" s="8"/>
      <c r="W42" s="8">
        <v>51282099029.294998</v>
      </c>
      <c r="X42" s="9"/>
      <c r="Y42" s="11">
        <v>2.7061722770622587E-3</v>
      </c>
    </row>
    <row r="43" spans="1:25">
      <c r="A43" s="1" t="s">
        <v>49</v>
      </c>
      <c r="C43" s="8">
        <v>1585960</v>
      </c>
      <c r="D43" s="8"/>
      <c r="E43" s="8">
        <v>68493221623</v>
      </c>
      <c r="F43" s="8"/>
      <c r="G43" s="8">
        <v>62319975457.139999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1585960</v>
      </c>
      <c r="R43" s="8"/>
      <c r="S43" s="8">
        <v>37100</v>
      </c>
      <c r="T43" s="8"/>
      <c r="U43" s="8">
        <v>68493221623</v>
      </c>
      <c r="V43" s="8"/>
      <c r="W43" s="8">
        <v>58489023259.800003</v>
      </c>
      <c r="X43" s="9"/>
      <c r="Y43" s="11">
        <v>3.0864839047969124E-3</v>
      </c>
    </row>
    <row r="44" spans="1:25">
      <c r="A44" s="1" t="s">
        <v>50</v>
      </c>
      <c r="C44" s="8">
        <v>19742066</v>
      </c>
      <c r="D44" s="8"/>
      <c r="E44" s="8">
        <v>158912293140</v>
      </c>
      <c r="F44" s="8"/>
      <c r="G44" s="8">
        <v>177995128415.211</v>
      </c>
      <c r="H44" s="8"/>
      <c r="I44" s="8">
        <v>257197</v>
      </c>
      <c r="J44" s="8"/>
      <c r="K44" s="8">
        <v>2064364197</v>
      </c>
      <c r="L44" s="8"/>
      <c r="M44" s="8">
        <v>0</v>
      </c>
      <c r="N44" s="8"/>
      <c r="O44" s="8">
        <v>0</v>
      </c>
      <c r="P44" s="8"/>
      <c r="Q44" s="8">
        <v>19999263</v>
      </c>
      <c r="R44" s="8"/>
      <c r="S44" s="8">
        <v>7670</v>
      </c>
      <c r="T44" s="8"/>
      <c r="U44" s="8">
        <v>160976657337</v>
      </c>
      <c r="V44" s="8"/>
      <c r="W44" s="8">
        <v>152481650844.10001</v>
      </c>
      <c r="X44" s="9"/>
      <c r="Y44" s="11">
        <v>8.0465040254937316E-3</v>
      </c>
    </row>
    <row r="45" spans="1:25">
      <c r="A45" s="1" t="s">
        <v>51</v>
      </c>
      <c r="C45" s="8">
        <v>554212</v>
      </c>
      <c r="D45" s="8"/>
      <c r="E45" s="8">
        <v>16410077122</v>
      </c>
      <c r="F45" s="8"/>
      <c r="G45" s="8">
        <v>17877173532.57</v>
      </c>
      <c r="H45" s="8"/>
      <c r="I45" s="8">
        <v>237519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791731</v>
      </c>
      <c r="R45" s="8"/>
      <c r="S45" s="8">
        <v>31910</v>
      </c>
      <c r="T45" s="8"/>
      <c r="U45" s="8">
        <v>23442777193</v>
      </c>
      <c r="V45" s="8"/>
      <c r="W45" s="8">
        <v>25113814599.550499</v>
      </c>
      <c r="X45" s="9"/>
      <c r="Y45" s="11">
        <v>1.3252637884763915E-3</v>
      </c>
    </row>
    <row r="46" spans="1:25">
      <c r="A46" s="1" t="s">
        <v>52</v>
      </c>
      <c r="C46" s="8">
        <v>9246875</v>
      </c>
      <c r="D46" s="8"/>
      <c r="E46" s="8">
        <v>72693453388</v>
      </c>
      <c r="F46" s="8"/>
      <c r="G46" s="8">
        <v>106074019321.875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9246875</v>
      </c>
      <c r="R46" s="8"/>
      <c r="S46" s="8">
        <v>12540</v>
      </c>
      <c r="T46" s="8"/>
      <c r="U46" s="8">
        <v>72693453388</v>
      </c>
      <c r="V46" s="8"/>
      <c r="W46" s="8">
        <v>115265875415.625</v>
      </c>
      <c r="X46" s="9"/>
      <c r="Y46" s="11">
        <v>6.082616009202086E-3</v>
      </c>
    </row>
    <row r="47" spans="1:25">
      <c r="A47" s="1" t="s">
        <v>53</v>
      </c>
      <c r="C47" s="8">
        <v>34111497</v>
      </c>
      <c r="D47" s="8"/>
      <c r="E47" s="8">
        <v>221987595152</v>
      </c>
      <c r="F47" s="8"/>
      <c r="G47" s="8">
        <v>290596132890.724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34111497</v>
      </c>
      <c r="R47" s="8"/>
      <c r="S47" s="8">
        <v>8170</v>
      </c>
      <c r="T47" s="8"/>
      <c r="U47" s="8">
        <v>221987595152</v>
      </c>
      <c r="V47" s="8"/>
      <c r="W47" s="8">
        <v>277032719453.58398</v>
      </c>
      <c r="X47" s="9"/>
      <c r="Y47" s="11">
        <v>1.4619102560450747E-2</v>
      </c>
    </row>
    <row r="48" spans="1:25">
      <c r="A48" s="1" t="s">
        <v>54</v>
      </c>
      <c r="C48" s="8">
        <v>7691309</v>
      </c>
      <c r="D48" s="8"/>
      <c r="E48" s="8">
        <v>367179685244</v>
      </c>
      <c r="F48" s="8"/>
      <c r="G48" s="8">
        <v>492373143817.38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7691309</v>
      </c>
      <c r="R48" s="8"/>
      <c r="S48" s="8">
        <v>54390</v>
      </c>
      <c r="T48" s="8"/>
      <c r="U48" s="8">
        <v>367179685244</v>
      </c>
      <c r="V48" s="8"/>
      <c r="W48" s="8">
        <v>415841231245.76599</v>
      </c>
      <c r="X48" s="9"/>
      <c r="Y48" s="11">
        <v>2.1944070795812714E-2</v>
      </c>
    </row>
    <row r="49" spans="1:25">
      <c r="A49" s="1" t="s">
        <v>55</v>
      </c>
      <c r="C49" s="8">
        <v>1805000</v>
      </c>
      <c r="D49" s="8"/>
      <c r="E49" s="8">
        <v>87664664114</v>
      </c>
      <c r="F49" s="8"/>
      <c r="G49" s="8">
        <v>87685498417.5</v>
      </c>
      <c r="H49" s="8"/>
      <c r="I49" s="8">
        <v>1069557</v>
      </c>
      <c r="J49" s="8"/>
      <c r="K49" s="8">
        <v>47800858618</v>
      </c>
      <c r="L49" s="8"/>
      <c r="M49" s="8">
        <v>0</v>
      </c>
      <c r="N49" s="8"/>
      <c r="O49" s="8">
        <v>0</v>
      </c>
      <c r="P49" s="8"/>
      <c r="Q49" s="8">
        <v>2874557</v>
      </c>
      <c r="R49" s="8"/>
      <c r="S49" s="8">
        <v>36900</v>
      </c>
      <c r="T49" s="8"/>
      <c r="U49" s="8">
        <v>135465522732</v>
      </c>
      <c r="V49" s="8"/>
      <c r="W49" s="8">
        <v>105440029937.86501</v>
      </c>
      <c r="X49" s="9"/>
      <c r="Y49" s="11">
        <v>5.5641030946776276E-3</v>
      </c>
    </row>
    <row r="50" spans="1:25">
      <c r="A50" s="1" t="s">
        <v>56</v>
      </c>
      <c r="C50" s="8">
        <v>11165712</v>
      </c>
      <c r="D50" s="8"/>
      <c r="E50" s="8">
        <v>152250204667</v>
      </c>
      <c r="F50" s="8"/>
      <c r="G50" s="8">
        <v>154612914869.448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11165712</v>
      </c>
      <c r="R50" s="8"/>
      <c r="S50" s="8">
        <v>13090</v>
      </c>
      <c r="T50" s="8"/>
      <c r="U50" s="8">
        <v>152250204667</v>
      </c>
      <c r="V50" s="8"/>
      <c r="W50" s="8">
        <v>145289523018.02399</v>
      </c>
      <c r="X50" s="9"/>
      <c r="Y50" s="11">
        <v>7.6669732086116727E-3</v>
      </c>
    </row>
    <row r="51" spans="1:25">
      <c r="A51" s="1" t="s">
        <v>57</v>
      </c>
      <c r="C51" s="8">
        <v>2362689</v>
      </c>
      <c r="D51" s="8"/>
      <c r="E51" s="8">
        <v>70830565870</v>
      </c>
      <c r="F51" s="8"/>
      <c r="G51" s="8">
        <v>96881028768.5625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2362689</v>
      </c>
      <c r="R51" s="8"/>
      <c r="S51" s="8">
        <v>41960</v>
      </c>
      <c r="T51" s="8"/>
      <c r="U51" s="8">
        <v>70830565870</v>
      </c>
      <c r="V51" s="8"/>
      <c r="W51" s="8">
        <v>98548556778.882004</v>
      </c>
      <c r="X51" s="9"/>
      <c r="Y51" s="11">
        <v>5.2004379178621288E-3</v>
      </c>
    </row>
    <row r="52" spans="1:25">
      <c r="A52" s="1" t="s">
        <v>58</v>
      </c>
      <c r="C52" s="8">
        <v>250000</v>
      </c>
      <c r="D52" s="8"/>
      <c r="E52" s="8">
        <v>3138602124</v>
      </c>
      <c r="F52" s="8"/>
      <c r="G52" s="8">
        <v>2823102000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250000</v>
      </c>
      <c r="R52" s="8"/>
      <c r="S52" s="8">
        <v>10700</v>
      </c>
      <c r="T52" s="8"/>
      <c r="U52" s="8">
        <v>3138602124</v>
      </c>
      <c r="V52" s="8"/>
      <c r="W52" s="8">
        <v>2659083750</v>
      </c>
      <c r="X52" s="9"/>
      <c r="Y52" s="11">
        <v>1.4032067452087046E-4</v>
      </c>
    </row>
    <row r="53" spans="1:25">
      <c r="A53" s="1" t="s">
        <v>59</v>
      </c>
      <c r="C53" s="8">
        <v>1232675</v>
      </c>
      <c r="D53" s="8"/>
      <c r="E53" s="8">
        <v>11223645445</v>
      </c>
      <c r="F53" s="8"/>
      <c r="G53" s="8">
        <v>10807503948.674999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1232675</v>
      </c>
      <c r="R53" s="8"/>
      <c r="S53" s="8">
        <v>8240</v>
      </c>
      <c r="T53" s="8"/>
      <c r="U53" s="8">
        <v>11223645445</v>
      </c>
      <c r="V53" s="8"/>
      <c r="W53" s="8">
        <v>10096806410.1</v>
      </c>
      <c r="X53" s="9"/>
      <c r="Y53" s="11">
        <v>5.3281160699503378E-4</v>
      </c>
    </row>
    <row r="54" spans="1:25">
      <c r="A54" s="1" t="s">
        <v>60</v>
      </c>
      <c r="C54" s="8">
        <v>5400000</v>
      </c>
      <c r="D54" s="8"/>
      <c r="E54" s="8">
        <v>353476553204</v>
      </c>
      <c r="F54" s="8"/>
      <c r="G54" s="8">
        <v>280578564900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5400000</v>
      </c>
      <c r="R54" s="8"/>
      <c r="S54" s="8">
        <v>60320</v>
      </c>
      <c r="T54" s="8"/>
      <c r="U54" s="8">
        <v>353476553204</v>
      </c>
      <c r="V54" s="8"/>
      <c r="W54" s="8">
        <v>323789918400</v>
      </c>
      <c r="X54" s="9"/>
      <c r="Y54" s="11">
        <v>1.7086494456199659E-2</v>
      </c>
    </row>
    <row r="55" spans="1:25">
      <c r="A55" s="1" t="s">
        <v>61</v>
      </c>
      <c r="C55" s="8">
        <v>78611772</v>
      </c>
      <c r="D55" s="8"/>
      <c r="E55" s="8">
        <v>521993755100</v>
      </c>
      <c r="F55" s="8"/>
      <c r="G55" s="8">
        <v>458705467585.242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78611772</v>
      </c>
      <c r="R55" s="8"/>
      <c r="S55" s="8">
        <v>4600</v>
      </c>
      <c r="T55" s="8"/>
      <c r="U55" s="8">
        <v>521993755100</v>
      </c>
      <c r="V55" s="8"/>
      <c r="W55" s="8">
        <v>359462547000.35999</v>
      </c>
      <c r="X55" s="9"/>
      <c r="Y55" s="11">
        <v>1.8968950135579823E-2</v>
      </c>
    </row>
    <row r="56" spans="1:25">
      <c r="A56" s="1" t="s">
        <v>62</v>
      </c>
      <c r="C56" s="8">
        <v>108888039</v>
      </c>
      <c r="D56" s="8"/>
      <c r="E56" s="8">
        <v>935484266093</v>
      </c>
      <c r="F56" s="8"/>
      <c r="G56" s="8">
        <v>1250173792189.8201</v>
      </c>
      <c r="H56" s="8"/>
      <c r="I56" s="8">
        <v>0</v>
      </c>
      <c r="J56" s="8"/>
      <c r="K56" s="8">
        <v>0</v>
      </c>
      <c r="L56" s="8"/>
      <c r="M56" s="8">
        <v>-1782361</v>
      </c>
      <c r="N56" s="8"/>
      <c r="O56" s="8">
        <v>20258994041</v>
      </c>
      <c r="P56" s="8"/>
      <c r="Q56" s="8">
        <v>107105678</v>
      </c>
      <c r="R56" s="8"/>
      <c r="S56" s="8">
        <v>10990</v>
      </c>
      <c r="T56" s="8"/>
      <c r="U56" s="8">
        <v>920171558773</v>
      </c>
      <c r="V56" s="8"/>
      <c r="W56" s="8">
        <v>1170087707382.74</v>
      </c>
      <c r="X56" s="9"/>
      <c r="Y56" s="11">
        <v>6.1745891361460484E-2</v>
      </c>
    </row>
    <row r="57" spans="1:25">
      <c r="A57" s="1" t="s">
        <v>63</v>
      </c>
      <c r="C57" s="8">
        <v>10000000</v>
      </c>
      <c r="D57" s="8"/>
      <c r="E57" s="8">
        <v>178712776272</v>
      </c>
      <c r="F57" s="8"/>
      <c r="G57" s="8">
        <v>177040305000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10000000</v>
      </c>
      <c r="R57" s="8"/>
      <c r="S57" s="8">
        <v>15250</v>
      </c>
      <c r="T57" s="8"/>
      <c r="U57" s="8">
        <v>178712776272</v>
      </c>
      <c r="V57" s="8"/>
      <c r="W57" s="8">
        <v>151592625000</v>
      </c>
      <c r="X57" s="9"/>
      <c r="Y57" s="11">
        <v>7.9995898558627085E-3</v>
      </c>
    </row>
    <row r="58" spans="1:25">
      <c r="A58" s="1" t="s">
        <v>64</v>
      </c>
      <c r="C58" s="8">
        <v>46851062</v>
      </c>
      <c r="D58" s="8"/>
      <c r="E58" s="8">
        <v>614665227317</v>
      </c>
      <c r="F58" s="8"/>
      <c r="G58" s="8">
        <v>647820667699.10095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46851062</v>
      </c>
      <c r="R58" s="8"/>
      <c r="S58" s="8">
        <v>13720</v>
      </c>
      <c r="T58" s="8"/>
      <c r="U58" s="8">
        <v>614665227317</v>
      </c>
      <c r="V58" s="8"/>
      <c r="W58" s="8">
        <v>638971931044.69202</v>
      </c>
      <c r="X58" s="9"/>
      <c r="Y58" s="11">
        <v>3.3718747054918563E-2</v>
      </c>
    </row>
    <row r="59" spans="1:25">
      <c r="A59" s="1" t="s">
        <v>65</v>
      </c>
      <c r="C59" s="8">
        <v>47100791</v>
      </c>
      <c r="D59" s="8"/>
      <c r="E59" s="8">
        <v>1007939408723</v>
      </c>
      <c r="F59" s="8"/>
      <c r="G59" s="8">
        <v>1445350109731.8899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47100791</v>
      </c>
      <c r="R59" s="8"/>
      <c r="S59" s="8">
        <v>29760</v>
      </c>
      <c r="T59" s="8"/>
      <c r="U59" s="8">
        <v>1007939408723</v>
      </c>
      <c r="V59" s="8"/>
      <c r="W59" s="8">
        <v>1393379308896.05</v>
      </c>
      <c r="X59" s="9"/>
      <c r="Y59" s="11">
        <v>7.3529058453957324E-2</v>
      </c>
    </row>
    <row r="60" spans="1:25">
      <c r="A60" s="1" t="s">
        <v>66</v>
      </c>
      <c r="C60" s="8">
        <v>30485496</v>
      </c>
      <c r="D60" s="8"/>
      <c r="E60" s="8">
        <v>394777531861</v>
      </c>
      <c r="F60" s="8"/>
      <c r="G60" s="8">
        <v>158793522175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30485496</v>
      </c>
      <c r="R60" s="8"/>
      <c r="S60" s="8">
        <v>4656</v>
      </c>
      <c r="T60" s="8"/>
      <c r="U60" s="8">
        <v>394777531861</v>
      </c>
      <c r="V60" s="8"/>
      <c r="W60" s="8">
        <v>141095923583.21301</v>
      </c>
      <c r="X60" s="9"/>
      <c r="Y60" s="11">
        <v>7.4456756652894595E-3</v>
      </c>
    </row>
    <row r="61" spans="1:25">
      <c r="A61" s="1" t="s">
        <v>67</v>
      </c>
      <c r="C61" s="8">
        <v>4179296</v>
      </c>
      <c r="D61" s="8"/>
      <c r="E61" s="8">
        <v>103818948042</v>
      </c>
      <c r="F61" s="8"/>
      <c r="G61" s="8">
        <v>87035291505.360001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4179296</v>
      </c>
      <c r="R61" s="8"/>
      <c r="S61" s="8">
        <v>17040</v>
      </c>
      <c r="T61" s="8"/>
      <c r="U61" s="8">
        <v>103818948042</v>
      </c>
      <c r="V61" s="8"/>
      <c r="W61" s="8">
        <v>70791473377.151993</v>
      </c>
      <c r="X61" s="9"/>
      <c r="Y61" s="11">
        <v>3.7356880145682551E-3</v>
      </c>
    </row>
    <row r="62" spans="1:25">
      <c r="A62" s="1" t="s">
        <v>68</v>
      </c>
      <c r="C62" s="8">
        <v>11589687</v>
      </c>
      <c r="D62" s="8"/>
      <c r="E62" s="8">
        <v>150068256910</v>
      </c>
      <c r="F62" s="8"/>
      <c r="G62" s="8">
        <v>372349940671.15198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11589687</v>
      </c>
      <c r="R62" s="8"/>
      <c r="S62" s="8">
        <v>28040</v>
      </c>
      <c r="T62" s="8"/>
      <c r="U62" s="8">
        <v>150068256910</v>
      </c>
      <c r="V62" s="8"/>
      <c r="W62" s="8">
        <v>323041223212</v>
      </c>
      <c r="X62" s="9"/>
      <c r="Y62" s="11">
        <v>1.7046985578831397E-2</v>
      </c>
    </row>
    <row r="63" spans="1:25">
      <c r="A63" s="1" t="s">
        <v>69</v>
      </c>
      <c r="C63" s="8">
        <v>18769593</v>
      </c>
      <c r="D63" s="8"/>
      <c r="E63" s="8">
        <v>844454278420</v>
      </c>
      <c r="F63" s="8"/>
      <c r="G63" s="8">
        <v>328752443299.47302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18769593</v>
      </c>
      <c r="R63" s="8"/>
      <c r="S63" s="8">
        <v>15070</v>
      </c>
      <c r="T63" s="8"/>
      <c r="U63" s="8">
        <v>844454278420</v>
      </c>
      <c r="V63" s="8"/>
      <c r="W63" s="8">
        <v>281174762799.26599</v>
      </c>
      <c r="X63" s="9"/>
      <c r="Y63" s="11">
        <v>1.4837679472953327E-2</v>
      </c>
    </row>
    <row r="64" spans="1:25">
      <c r="A64" s="1" t="s">
        <v>70</v>
      </c>
      <c r="C64" s="8">
        <v>68129</v>
      </c>
      <c r="D64" s="8"/>
      <c r="E64" s="8">
        <v>123707321</v>
      </c>
      <c r="F64" s="8"/>
      <c r="G64" s="8">
        <v>931199946.1875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68129</v>
      </c>
      <c r="R64" s="8"/>
      <c r="S64" s="8">
        <v>13070</v>
      </c>
      <c r="T64" s="8"/>
      <c r="U64" s="8">
        <v>123707321</v>
      </c>
      <c r="V64" s="8"/>
      <c r="W64" s="8">
        <v>885147876.12150002</v>
      </c>
      <c r="X64" s="9"/>
      <c r="Y64" s="11">
        <v>4.6709528057581775E-5</v>
      </c>
    </row>
    <row r="65" spans="1:25">
      <c r="A65" s="1" t="s">
        <v>71</v>
      </c>
      <c r="C65" s="8">
        <v>29493286</v>
      </c>
      <c r="D65" s="8"/>
      <c r="E65" s="8">
        <v>158011499170</v>
      </c>
      <c r="F65" s="8"/>
      <c r="G65" s="8">
        <v>148934428817.36401</v>
      </c>
      <c r="H65" s="8"/>
      <c r="I65" s="8">
        <v>1582653</v>
      </c>
      <c r="J65" s="8"/>
      <c r="K65" s="8">
        <v>6988866134</v>
      </c>
      <c r="L65" s="8"/>
      <c r="M65" s="8">
        <v>0</v>
      </c>
      <c r="N65" s="8"/>
      <c r="O65" s="8">
        <v>0</v>
      </c>
      <c r="P65" s="8"/>
      <c r="Q65" s="8">
        <v>31075939</v>
      </c>
      <c r="R65" s="8"/>
      <c r="S65" s="8">
        <v>4379</v>
      </c>
      <c r="T65" s="8"/>
      <c r="U65" s="8">
        <v>165000365304</v>
      </c>
      <c r="V65" s="8"/>
      <c r="W65" s="8">
        <v>135271851736.558</v>
      </c>
      <c r="X65" s="9"/>
      <c r="Y65" s="11">
        <v>7.1383375869078962E-3</v>
      </c>
    </row>
    <row r="66" spans="1:25" ht="24.75" thickBot="1">
      <c r="E66" s="10">
        <f>SUM(E9:E65)</f>
        <v>14994742788815</v>
      </c>
      <c r="G66" s="10">
        <f>SUM(G9:G65)</f>
        <v>17291782068198.986</v>
      </c>
      <c r="K66" s="10">
        <f>SUM(K9:K65)</f>
        <v>70023530092</v>
      </c>
      <c r="O66" s="10">
        <f>SUM(O9:O65)</f>
        <v>26020312678</v>
      </c>
      <c r="U66" s="10">
        <f>SUM(U9:U65)</f>
        <v>15064414396770</v>
      </c>
      <c r="W66" s="10">
        <f>SUM(W9:W65)</f>
        <v>15759873986116.762</v>
      </c>
      <c r="Y66" s="12">
        <f>SUM(Y9:Y65)</f>
        <v>0.83165344006025499</v>
      </c>
    </row>
    <row r="67" spans="1:25" ht="24.75" thickTop="1">
      <c r="G67" s="3"/>
      <c r="W67" s="3"/>
      <c r="Y67" s="9"/>
    </row>
    <row r="68" spans="1:25">
      <c r="G68" s="3"/>
      <c r="W68" s="3"/>
      <c r="Y68" s="3"/>
    </row>
    <row r="70" spans="1:25">
      <c r="Y70" s="16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0"/>
  <sheetViews>
    <sheetView rightToLeft="1" topLeftCell="H1" workbookViewId="0">
      <selection activeCell="AK21" sqref="AK21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.140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7" ht="24.75">
      <c r="A6" s="21" t="s">
        <v>73</v>
      </c>
      <c r="B6" s="21" t="s">
        <v>73</v>
      </c>
      <c r="C6" s="21" t="s">
        <v>73</v>
      </c>
      <c r="D6" s="21" t="s">
        <v>73</v>
      </c>
      <c r="E6" s="21" t="s">
        <v>73</v>
      </c>
      <c r="F6" s="21" t="s">
        <v>73</v>
      </c>
      <c r="G6" s="21" t="s">
        <v>73</v>
      </c>
      <c r="H6" s="21" t="s">
        <v>73</v>
      </c>
      <c r="I6" s="21" t="s">
        <v>73</v>
      </c>
      <c r="J6" s="21" t="s">
        <v>73</v>
      </c>
      <c r="K6" s="21" t="s">
        <v>73</v>
      </c>
      <c r="L6" s="21" t="s">
        <v>73</v>
      </c>
      <c r="M6" s="21" t="s">
        <v>73</v>
      </c>
      <c r="O6" s="21" t="s">
        <v>252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0" t="s">
        <v>74</v>
      </c>
      <c r="C7" s="20" t="s">
        <v>75</v>
      </c>
      <c r="E7" s="20" t="s">
        <v>76</v>
      </c>
      <c r="G7" s="20" t="s">
        <v>77</v>
      </c>
      <c r="I7" s="20" t="s">
        <v>78</v>
      </c>
      <c r="K7" s="20" t="s">
        <v>79</v>
      </c>
      <c r="M7" s="20" t="s">
        <v>72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80</v>
      </c>
      <c r="AG7" s="20" t="s">
        <v>8</v>
      </c>
      <c r="AI7" s="20" t="s">
        <v>9</v>
      </c>
      <c r="AK7" s="20" t="s">
        <v>13</v>
      </c>
    </row>
    <row r="8" spans="1:37" ht="24.75">
      <c r="A8" s="21" t="s">
        <v>74</v>
      </c>
      <c r="C8" s="21" t="s">
        <v>75</v>
      </c>
      <c r="E8" s="21" t="s">
        <v>76</v>
      </c>
      <c r="G8" s="21" t="s">
        <v>77</v>
      </c>
      <c r="I8" s="21" t="s">
        <v>78</v>
      </c>
      <c r="K8" s="21" t="s">
        <v>79</v>
      </c>
      <c r="M8" s="21" t="s">
        <v>72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80</v>
      </c>
      <c r="AG8" s="21" t="s">
        <v>8</v>
      </c>
      <c r="AI8" s="21" t="s">
        <v>9</v>
      </c>
      <c r="AK8" s="21" t="s">
        <v>13</v>
      </c>
    </row>
    <row r="9" spans="1:37">
      <c r="A9" s="1" t="s">
        <v>81</v>
      </c>
      <c r="C9" s="4" t="s">
        <v>82</v>
      </c>
      <c r="D9" s="4"/>
      <c r="E9" s="4" t="s">
        <v>82</v>
      </c>
      <c r="F9" s="4"/>
      <c r="G9" s="4" t="s">
        <v>83</v>
      </c>
      <c r="H9" s="4"/>
      <c r="I9" s="4" t="s">
        <v>84</v>
      </c>
      <c r="J9" s="4"/>
      <c r="K9" s="7">
        <v>0</v>
      </c>
      <c r="L9" s="4"/>
      <c r="M9" s="7">
        <v>0</v>
      </c>
      <c r="N9" s="4"/>
      <c r="O9" s="7">
        <v>56440</v>
      </c>
      <c r="P9" s="4"/>
      <c r="Q9" s="7">
        <v>42209825120</v>
      </c>
      <c r="R9" s="4"/>
      <c r="S9" s="7">
        <v>43102187112</v>
      </c>
      <c r="T9" s="4"/>
      <c r="U9" s="7">
        <v>0</v>
      </c>
      <c r="V9" s="4"/>
      <c r="W9" s="7">
        <v>0</v>
      </c>
      <c r="X9" s="4"/>
      <c r="Y9" s="7">
        <v>0</v>
      </c>
      <c r="Z9" s="4"/>
      <c r="AA9" s="7">
        <v>0</v>
      </c>
      <c r="AB9" s="7"/>
      <c r="AC9" s="7">
        <v>56440</v>
      </c>
      <c r="AD9" s="4"/>
      <c r="AE9" s="7">
        <v>776760</v>
      </c>
      <c r="AF9" s="4"/>
      <c r="AG9" s="7">
        <v>42209825120</v>
      </c>
      <c r="AH9" s="4"/>
      <c r="AI9" s="7">
        <v>43832388339</v>
      </c>
      <c r="AK9" s="11">
        <v>2.3130487325151816E-3</v>
      </c>
    </row>
    <row r="10" spans="1:37">
      <c r="A10" s="1" t="s">
        <v>85</v>
      </c>
      <c r="C10" s="4" t="s">
        <v>82</v>
      </c>
      <c r="D10" s="4"/>
      <c r="E10" s="4" t="s">
        <v>82</v>
      </c>
      <c r="F10" s="4"/>
      <c r="G10" s="4" t="s">
        <v>86</v>
      </c>
      <c r="H10" s="4"/>
      <c r="I10" s="4" t="s">
        <v>87</v>
      </c>
      <c r="J10" s="4"/>
      <c r="K10" s="7">
        <v>0</v>
      </c>
      <c r="L10" s="4"/>
      <c r="M10" s="7">
        <v>0</v>
      </c>
      <c r="N10" s="4"/>
      <c r="O10" s="7">
        <v>402535</v>
      </c>
      <c r="P10" s="4"/>
      <c r="Q10" s="7">
        <v>295274383988</v>
      </c>
      <c r="R10" s="4"/>
      <c r="S10" s="7">
        <v>302510592765</v>
      </c>
      <c r="T10" s="4"/>
      <c r="U10" s="7">
        <v>0</v>
      </c>
      <c r="V10" s="4"/>
      <c r="W10" s="7">
        <v>0</v>
      </c>
      <c r="X10" s="4"/>
      <c r="Y10" s="7">
        <v>0</v>
      </c>
      <c r="Z10" s="4"/>
      <c r="AA10" s="7">
        <v>0</v>
      </c>
      <c r="AB10" s="7"/>
      <c r="AC10" s="7">
        <v>402535</v>
      </c>
      <c r="AD10" s="4"/>
      <c r="AE10" s="7">
        <v>764970</v>
      </c>
      <c r="AF10" s="4"/>
      <c r="AG10" s="7">
        <v>295274383988</v>
      </c>
      <c r="AH10" s="4"/>
      <c r="AI10" s="7">
        <v>307871387145</v>
      </c>
      <c r="AK10" s="11">
        <v>1.6246468622833878E-2</v>
      </c>
    </row>
    <row r="11" spans="1:37">
      <c r="A11" s="1" t="s">
        <v>88</v>
      </c>
      <c r="C11" s="4" t="s">
        <v>82</v>
      </c>
      <c r="D11" s="4"/>
      <c r="E11" s="4" t="s">
        <v>82</v>
      </c>
      <c r="F11" s="4"/>
      <c r="G11" s="4" t="s">
        <v>89</v>
      </c>
      <c r="H11" s="4"/>
      <c r="I11" s="4" t="s">
        <v>90</v>
      </c>
      <c r="J11" s="4"/>
      <c r="K11" s="7">
        <v>0</v>
      </c>
      <c r="L11" s="4"/>
      <c r="M11" s="7">
        <v>0</v>
      </c>
      <c r="N11" s="4"/>
      <c r="O11" s="7">
        <v>25400</v>
      </c>
      <c r="P11" s="4"/>
      <c r="Q11" s="7">
        <v>18176158826</v>
      </c>
      <c r="R11" s="4"/>
      <c r="S11" s="7">
        <v>18586128653</v>
      </c>
      <c r="T11" s="4"/>
      <c r="U11" s="7">
        <v>0</v>
      </c>
      <c r="V11" s="4"/>
      <c r="W11" s="7">
        <v>0</v>
      </c>
      <c r="X11" s="4"/>
      <c r="Y11" s="7">
        <v>0</v>
      </c>
      <c r="Z11" s="4"/>
      <c r="AA11" s="7">
        <v>0</v>
      </c>
      <c r="AB11" s="7"/>
      <c r="AC11" s="7">
        <v>25400</v>
      </c>
      <c r="AD11" s="4"/>
      <c r="AE11" s="7">
        <v>744310</v>
      </c>
      <c r="AF11" s="4"/>
      <c r="AG11" s="7">
        <v>18176158826</v>
      </c>
      <c r="AH11" s="4"/>
      <c r="AI11" s="7">
        <v>18902047382</v>
      </c>
      <c r="AK11" s="11">
        <v>9.9746690508250939E-4</v>
      </c>
    </row>
    <row r="12" spans="1:37">
      <c r="A12" s="1" t="s">
        <v>91</v>
      </c>
      <c r="C12" s="4" t="s">
        <v>82</v>
      </c>
      <c r="D12" s="4"/>
      <c r="E12" s="4" t="s">
        <v>82</v>
      </c>
      <c r="F12" s="4"/>
      <c r="G12" s="4" t="s">
        <v>92</v>
      </c>
      <c r="H12" s="4"/>
      <c r="I12" s="4" t="s">
        <v>93</v>
      </c>
      <c r="J12" s="4"/>
      <c r="K12" s="7">
        <v>0</v>
      </c>
      <c r="L12" s="4"/>
      <c r="M12" s="7">
        <v>0</v>
      </c>
      <c r="N12" s="4"/>
      <c r="O12" s="7">
        <v>34851</v>
      </c>
      <c r="P12" s="4"/>
      <c r="Q12" s="7">
        <v>25628458926</v>
      </c>
      <c r="R12" s="4"/>
      <c r="S12" s="7">
        <v>34730044248</v>
      </c>
      <c r="T12" s="4"/>
      <c r="U12" s="7">
        <v>0</v>
      </c>
      <c r="V12" s="4"/>
      <c r="W12" s="7">
        <v>0</v>
      </c>
      <c r="X12" s="4"/>
      <c r="Y12" s="7">
        <v>34851</v>
      </c>
      <c r="Z12" s="4"/>
      <c r="AA12" s="7">
        <v>34851000000</v>
      </c>
      <c r="AB12" s="7"/>
      <c r="AC12" s="7">
        <v>0</v>
      </c>
      <c r="AD12" s="4"/>
      <c r="AE12" s="7">
        <v>0</v>
      </c>
      <c r="AF12" s="4"/>
      <c r="AG12" s="7">
        <v>0</v>
      </c>
      <c r="AH12" s="4"/>
      <c r="AI12" s="7">
        <v>0</v>
      </c>
      <c r="AK12" s="11">
        <v>0</v>
      </c>
    </row>
    <row r="13" spans="1:37">
      <c r="A13" s="1" t="s">
        <v>94</v>
      </c>
      <c r="C13" s="4" t="s">
        <v>82</v>
      </c>
      <c r="D13" s="4"/>
      <c r="E13" s="4" t="s">
        <v>82</v>
      </c>
      <c r="F13" s="4"/>
      <c r="G13" s="4" t="s">
        <v>95</v>
      </c>
      <c r="H13" s="4"/>
      <c r="I13" s="4" t="s">
        <v>96</v>
      </c>
      <c r="J13" s="4"/>
      <c r="K13" s="7">
        <v>0</v>
      </c>
      <c r="L13" s="4"/>
      <c r="M13" s="7">
        <v>0</v>
      </c>
      <c r="N13" s="4"/>
      <c r="O13" s="7">
        <v>7729</v>
      </c>
      <c r="P13" s="4"/>
      <c r="Q13" s="7">
        <v>6543250945</v>
      </c>
      <c r="R13" s="4"/>
      <c r="S13" s="7">
        <v>7582938463</v>
      </c>
      <c r="T13" s="4"/>
      <c r="U13" s="7">
        <v>0</v>
      </c>
      <c r="V13" s="4"/>
      <c r="W13" s="7">
        <v>0</v>
      </c>
      <c r="X13" s="4"/>
      <c r="Y13" s="7">
        <v>0</v>
      </c>
      <c r="Z13" s="4"/>
      <c r="AA13" s="7">
        <v>0</v>
      </c>
      <c r="AB13" s="7"/>
      <c r="AC13" s="7">
        <v>7729</v>
      </c>
      <c r="AD13" s="4"/>
      <c r="AE13" s="7">
        <v>996380</v>
      </c>
      <c r="AF13" s="4"/>
      <c r="AG13" s="7">
        <v>6543250945</v>
      </c>
      <c r="AH13" s="4"/>
      <c r="AI13" s="7">
        <v>7699625209</v>
      </c>
      <c r="AK13" s="11">
        <v>4.0631161124006645E-4</v>
      </c>
    </row>
    <row r="14" spans="1:37">
      <c r="A14" s="1" t="s">
        <v>97</v>
      </c>
      <c r="C14" s="4" t="s">
        <v>82</v>
      </c>
      <c r="D14" s="4"/>
      <c r="E14" s="4" t="s">
        <v>82</v>
      </c>
      <c r="F14" s="4"/>
      <c r="G14" s="4" t="s">
        <v>98</v>
      </c>
      <c r="H14" s="4"/>
      <c r="I14" s="4" t="s">
        <v>99</v>
      </c>
      <c r="J14" s="4"/>
      <c r="K14" s="7">
        <v>0</v>
      </c>
      <c r="L14" s="4"/>
      <c r="M14" s="7">
        <v>0</v>
      </c>
      <c r="N14" s="4"/>
      <c r="O14" s="7">
        <v>20000</v>
      </c>
      <c r="P14" s="4"/>
      <c r="Q14" s="7">
        <v>17002881206</v>
      </c>
      <c r="R14" s="4"/>
      <c r="S14" s="7">
        <v>19511062978</v>
      </c>
      <c r="T14" s="4"/>
      <c r="U14" s="7">
        <v>0</v>
      </c>
      <c r="V14" s="4"/>
      <c r="W14" s="7">
        <v>0</v>
      </c>
      <c r="X14" s="4"/>
      <c r="Y14" s="7">
        <v>0</v>
      </c>
      <c r="Z14" s="4"/>
      <c r="AA14" s="7">
        <v>0</v>
      </c>
      <c r="AB14" s="7"/>
      <c r="AC14" s="7">
        <v>20000</v>
      </c>
      <c r="AD14" s="4"/>
      <c r="AE14" s="7">
        <v>992150</v>
      </c>
      <c r="AF14" s="4"/>
      <c r="AG14" s="7">
        <v>17002881206</v>
      </c>
      <c r="AH14" s="4"/>
      <c r="AI14" s="7">
        <v>19839403456</v>
      </c>
      <c r="AK14" s="11">
        <v>1.0469314759407665E-3</v>
      </c>
    </row>
    <row r="15" spans="1:37">
      <c r="A15" s="1" t="s">
        <v>100</v>
      </c>
      <c r="C15" s="4" t="s">
        <v>82</v>
      </c>
      <c r="D15" s="4"/>
      <c r="E15" s="4" t="s">
        <v>82</v>
      </c>
      <c r="F15" s="4"/>
      <c r="G15" s="4" t="s">
        <v>101</v>
      </c>
      <c r="H15" s="4"/>
      <c r="I15" s="4" t="s">
        <v>102</v>
      </c>
      <c r="J15" s="4"/>
      <c r="K15" s="7">
        <v>0</v>
      </c>
      <c r="L15" s="4"/>
      <c r="M15" s="7">
        <v>0</v>
      </c>
      <c r="N15" s="4"/>
      <c r="O15" s="7">
        <v>101150</v>
      </c>
      <c r="P15" s="4"/>
      <c r="Q15" s="7">
        <v>84826333652</v>
      </c>
      <c r="R15" s="4"/>
      <c r="S15" s="7">
        <v>96832559416</v>
      </c>
      <c r="T15" s="4"/>
      <c r="U15" s="7">
        <v>0</v>
      </c>
      <c r="V15" s="4"/>
      <c r="W15" s="7">
        <v>0</v>
      </c>
      <c r="X15" s="4"/>
      <c r="Y15" s="7">
        <v>0</v>
      </c>
      <c r="Z15" s="4"/>
      <c r="AA15" s="7">
        <v>0</v>
      </c>
      <c r="AB15" s="7"/>
      <c r="AC15" s="7">
        <v>101150</v>
      </c>
      <c r="AD15" s="4"/>
      <c r="AE15" s="7">
        <v>974470</v>
      </c>
      <c r="AF15" s="4"/>
      <c r="AG15" s="7">
        <v>84826333652</v>
      </c>
      <c r="AH15" s="4"/>
      <c r="AI15" s="7">
        <v>98549775115</v>
      </c>
      <c r="AK15" s="11">
        <v>5.2005022098370888E-3</v>
      </c>
    </row>
    <row r="16" spans="1:37">
      <c r="A16" s="1" t="s">
        <v>103</v>
      </c>
      <c r="C16" s="4" t="s">
        <v>82</v>
      </c>
      <c r="D16" s="4"/>
      <c r="E16" s="4" t="s">
        <v>82</v>
      </c>
      <c r="F16" s="4"/>
      <c r="G16" s="4" t="s">
        <v>104</v>
      </c>
      <c r="H16" s="4"/>
      <c r="I16" s="4" t="s">
        <v>105</v>
      </c>
      <c r="J16" s="4"/>
      <c r="K16" s="7">
        <v>0</v>
      </c>
      <c r="L16" s="4"/>
      <c r="M16" s="7">
        <v>0</v>
      </c>
      <c r="N16" s="4"/>
      <c r="O16" s="7">
        <v>11089</v>
      </c>
      <c r="P16" s="4"/>
      <c r="Q16" s="7">
        <v>9982509178</v>
      </c>
      <c r="R16" s="4"/>
      <c r="S16" s="7">
        <v>10576988573</v>
      </c>
      <c r="T16" s="4"/>
      <c r="U16" s="7">
        <v>0</v>
      </c>
      <c r="V16" s="4"/>
      <c r="W16" s="7">
        <v>0</v>
      </c>
      <c r="X16" s="4"/>
      <c r="Y16" s="7">
        <v>0</v>
      </c>
      <c r="Z16" s="4"/>
      <c r="AA16" s="7">
        <v>0</v>
      </c>
      <c r="AB16" s="7"/>
      <c r="AC16" s="7">
        <v>11089</v>
      </c>
      <c r="AD16" s="4"/>
      <c r="AE16" s="7">
        <v>970080</v>
      </c>
      <c r="AF16" s="4"/>
      <c r="AG16" s="7">
        <v>9982509178</v>
      </c>
      <c r="AH16" s="4"/>
      <c r="AI16" s="7">
        <v>10755267374</v>
      </c>
      <c r="AK16" s="11">
        <v>5.6755879636058513E-4</v>
      </c>
    </row>
    <row r="17" spans="1:37">
      <c r="A17" s="1" t="s">
        <v>106</v>
      </c>
      <c r="C17" s="4" t="s">
        <v>82</v>
      </c>
      <c r="D17" s="4"/>
      <c r="E17" s="4" t="s">
        <v>82</v>
      </c>
      <c r="F17" s="4"/>
      <c r="G17" s="4" t="s">
        <v>107</v>
      </c>
      <c r="H17" s="4"/>
      <c r="I17" s="4" t="s">
        <v>87</v>
      </c>
      <c r="J17" s="4"/>
      <c r="K17" s="7">
        <v>0</v>
      </c>
      <c r="L17" s="4"/>
      <c r="M17" s="7">
        <v>0</v>
      </c>
      <c r="N17" s="4"/>
      <c r="O17" s="7">
        <v>100</v>
      </c>
      <c r="P17" s="4"/>
      <c r="Q17" s="7">
        <v>73300282</v>
      </c>
      <c r="R17" s="4"/>
      <c r="S17" s="7">
        <v>75150376</v>
      </c>
      <c r="T17" s="4"/>
      <c r="U17" s="7">
        <v>0</v>
      </c>
      <c r="V17" s="4"/>
      <c r="W17" s="7">
        <v>0</v>
      </c>
      <c r="X17" s="4"/>
      <c r="Y17" s="7">
        <v>0</v>
      </c>
      <c r="Z17" s="4"/>
      <c r="AA17" s="7">
        <v>0</v>
      </c>
      <c r="AB17" s="7"/>
      <c r="AC17" s="7">
        <v>100</v>
      </c>
      <c r="AD17" s="4"/>
      <c r="AE17" s="7">
        <v>761600</v>
      </c>
      <c r="AF17" s="4"/>
      <c r="AG17" s="7">
        <v>73300282</v>
      </c>
      <c r="AH17" s="4"/>
      <c r="AI17" s="7">
        <v>76146196</v>
      </c>
      <c r="AK17" s="11">
        <v>4.0182583887846358E-6</v>
      </c>
    </row>
    <row r="18" spans="1:37">
      <c r="A18" s="1" t="s">
        <v>108</v>
      </c>
      <c r="C18" s="4" t="s">
        <v>82</v>
      </c>
      <c r="D18" s="4"/>
      <c r="E18" s="4" t="s">
        <v>82</v>
      </c>
      <c r="F18" s="4"/>
      <c r="G18" s="4" t="s">
        <v>109</v>
      </c>
      <c r="H18" s="4"/>
      <c r="I18" s="4" t="s">
        <v>110</v>
      </c>
      <c r="J18" s="4"/>
      <c r="K18" s="7">
        <v>0</v>
      </c>
      <c r="L18" s="4"/>
      <c r="M18" s="7">
        <v>0</v>
      </c>
      <c r="N18" s="4"/>
      <c r="O18" s="7">
        <v>223409</v>
      </c>
      <c r="P18" s="4"/>
      <c r="Q18" s="7">
        <v>181751024465</v>
      </c>
      <c r="R18" s="4"/>
      <c r="S18" s="7">
        <v>199611032701</v>
      </c>
      <c r="T18" s="4"/>
      <c r="U18" s="7">
        <v>0</v>
      </c>
      <c r="V18" s="4"/>
      <c r="W18" s="7">
        <v>0</v>
      </c>
      <c r="X18" s="4"/>
      <c r="Y18" s="7">
        <v>0</v>
      </c>
      <c r="Z18" s="4"/>
      <c r="AA18" s="7">
        <v>0</v>
      </c>
      <c r="AB18" s="7"/>
      <c r="AC18" s="7">
        <v>223409</v>
      </c>
      <c r="AD18" s="4"/>
      <c r="AE18" s="7">
        <v>910230</v>
      </c>
      <c r="AF18" s="4"/>
      <c r="AG18" s="7">
        <v>181751024465</v>
      </c>
      <c r="AH18" s="4"/>
      <c r="AI18" s="7">
        <v>203316716234</v>
      </c>
      <c r="AK18" s="11">
        <v>1.072908619870408E-2</v>
      </c>
    </row>
    <row r="19" spans="1:37">
      <c r="A19" s="1" t="s">
        <v>111</v>
      </c>
      <c r="C19" s="4" t="s">
        <v>82</v>
      </c>
      <c r="D19" s="4"/>
      <c r="E19" s="4" t="s">
        <v>82</v>
      </c>
      <c r="F19" s="4"/>
      <c r="G19" s="4" t="s">
        <v>112</v>
      </c>
      <c r="H19" s="4"/>
      <c r="I19" s="4" t="s">
        <v>113</v>
      </c>
      <c r="J19" s="4"/>
      <c r="K19" s="7">
        <v>0</v>
      </c>
      <c r="L19" s="4"/>
      <c r="M19" s="7">
        <v>0</v>
      </c>
      <c r="N19" s="4"/>
      <c r="O19" s="7">
        <v>392486</v>
      </c>
      <c r="P19" s="4"/>
      <c r="Q19" s="7">
        <v>315231056341</v>
      </c>
      <c r="R19" s="4"/>
      <c r="S19" s="7">
        <v>346796634215</v>
      </c>
      <c r="T19" s="4"/>
      <c r="U19" s="7">
        <v>0</v>
      </c>
      <c r="V19" s="4"/>
      <c r="W19" s="7">
        <v>0</v>
      </c>
      <c r="X19" s="4"/>
      <c r="Y19" s="7">
        <v>0</v>
      </c>
      <c r="Z19" s="4"/>
      <c r="AA19" s="7">
        <v>0</v>
      </c>
      <c r="AB19" s="7"/>
      <c r="AC19" s="7">
        <v>392486</v>
      </c>
      <c r="AD19" s="4"/>
      <c r="AE19" s="7">
        <v>899860</v>
      </c>
      <c r="AF19" s="4"/>
      <c r="AG19" s="7">
        <v>315231056341</v>
      </c>
      <c r="AH19" s="4"/>
      <c r="AI19" s="7">
        <v>353118437640</v>
      </c>
      <c r="AK19" s="11">
        <v>1.8634169516248116E-2</v>
      </c>
    </row>
    <row r="20" spans="1:37">
      <c r="A20" s="1" t="s">
        <v>114</v>
      </c>
      <c r="C20" s="4" t="s">
        <v>82</v>
      </c>
      <c r="D20" s="4"/>
      <c r="E20" s="4" t="s">
        <v>82</v>
      </c>
      <c r="F20" s="4"/>
      <c r="G20" s="4" t="s">
        <v>115</v>
      </c>
      <c r="H20" s="4"/>
      <c r="I20" s="4" t="s">
        <v>116</v>
      </c>
      <c r="J20" s="4"/>
      <c r="K20" s="7">
        <v>0</v>
      </c>
      <c r="L20" s="4"/>
      <c r="M20" s="7">
        <v>0</v>
      </c>
      <c r="N20" s="4"/>
      <c r="O20" s="7">
        <v>533636</v>
      </c>
      <c r="P20" s="4"/>
      <c r="Q20" s="7">
        <v>429682867024</v>
      </c>
      <c r="R20" s="4"/>
      <c r="S20" s="7">
        <v>462653249945</v>
      </c>
      <c r="T20" s="4"/>
      <c r="U20" s="7">
        <v>0</v>
      </c>
      <c r="V20" s="4"/>
      <c r="W20" s="7">
        <v>0</v>
      </c>
      <c r="X20" s="4"/>
      <c r="Y20" s="7">
        <v>0</v>
      </c>
      <c r="Z20" s="4"/>
      <c r="AA20" s="7">
        <v>0</v>
      </c>
      <c r="AB20" s="7"/>
      <c r="AC20" s="7">
        <v>533636</v>
      </c>
      <c r="AD20" s="4"/>
      <c r="AE20" s="7">
        <v>885000</v>
      </c>
      <c r="AF20" s="4"/>
      <c r="AG20" s="7">
        <v>429682867024</v>
      </c>
      <c r="AH20" s="4"/>
      <c r="AI20" s="7">
        <v>472182261456</v>
      </c>
      <c r="AK20" s="11">
        <v>2.4917204440926665E-2</v>
      </c>
    </row>
    <row r="21" spans="1:37">
      <c r="A21" s="1" t="s">
        <v>117</v>
      </c>
      <c r="C21" s="4" t="s">
        <v>82</v>
      </c>
      <c r="D21" s="4"/>
      <c r="E21" s="4" t="s">
        <v>82</v>
      </c>
      <c r="F21" s="4"/>
      <c r="G21" s="4" t="s">
        <v>118</v>
      </c>
      <c r="H21" s="4"/>
      <c r="I21" s="4" t="s">
        <v>119</v>
      </c>
      <c r="J21" s="4"/>
      <c r="K21" s="7">
        <v>0</v>
      </c>
      <c r="L21" s="4"/>
      <c r="M21" s="7">
        <v>0</v>
      </c>
      <c r="N21" s="4"/>
      <c r="O21" s="7">
        <v>79244</v>
      </c>
      <c r="P21" s="4"/>
      <c r="Q21" s="7">
        <v>57402624866</v>
      </c>
      <c r="R21" s="4"/>
      <c r="S21" s="7">
        <v>66507734207</v>
      </c>
      <c r="T21" s="4"/>
      <c r="U21" s="7">
        <v>0</v>
      </c>
      <c r="V21" s="4"/>
      <c r="W21" s="7">
        <v>0</v>
      </c>
      <c r="X21" s="4"/>
      <c r="Y21" s="7">
        <v>0</v>
      </c>
      <c r="Z21" s="4"/>
      <c r="AA21" s="7">
        <v>0</v>
      </c>
      <c r="AB21" s="7"/>
      <c r="AC21" s="7">
        <v>79244</v>
      </c>
      <c r="AD21" s="4"/>
      <c r="AE21" s="7">
        <v>854480</v>
      </c>
      <c r="AF21" s="4"/>
      <c r="AG21" s="7">
        <v>57402624866</v>
      </c>
      <c r="AH21" s="4"/>
      <c r="AI21" s="7">
        <v>67700140245</v>
      </c>
      <c r="AK21" s="11">
        <v>3.5725574060372967E-3</v>
      </c>
    </row>
    <row r="22" spans="1:37">
      <c r="A22" s="1" t="s">
        <v>120</v>
      </c>
      <c r="C22" s="4" t="s">
        <v>82</v>
      </c>
      <c r="D22" s="4"/>
      <c r="E22" s="4" t="s">
        <v>82</v>
      </c>
      <c r="F22" s="4"/>
      <c r="G22" s="4" t="s">
        <v>121</v>
      </c>
      <c r="H22" s="4"/>
      <c r="I22" s="4" t="s">
        <v>122</v>
      </c>
      <c r="J22" s="4"/>
      <c r="K22" s="7">
        <v>0</v>
      </c>
      <c r="L22" s="4"/>
      <c r="M22" s="7">
        <v>0</v>
      </c>
      <c r="N22" s="4"/>
      <c r="O22" s="7">
        <v>136625</v>
      </c>
      <c r="P22" s="4"/>
      <c r="Q22" s="7">
        <v>105355966053</v>
      </c>
      <c r="R22" s="4"/>
      <c r="S22" s="7">
        <v>107873206936</v>
      </c>
      <c r="T22" s="4"/>
      <c r="U22" s="7">
        <v>0</v>
      </c>
      <c r="V22" s="4"/>
      <c r="W22" s="7">
        <v>0</v>
      </c>
      <c r="X22" s="4"/>
      <c r="Y22" s="7">
        <v>0</v>
      </c>
      <c r="Z22" s="4"/>
      <c r="AA22" s="7">
        <v>0</v>
      </c>
      <c r="AB22" s="7"/>
      <c r="AC22" s="7">
        <v>136625</v>
      </c>
      <c r="AD22" s="4"/>
      <c r="AE22" s="7">
        <v>801100</v>
      </c>
      <c r="AF22" s="4"/>
      <c r="AG22" s="7">
        <v>105355966053</v>
      </c>
      <c r="AH22" s="4"/>
      <c r="AI22" s="7">
        <v>109430449635</v>
      </c>
      <c r="AK22" s="11">
        <v>5.7746787802021434E-3</v>
      </c>
    </row>
    <row r="23" spans="1:37">
      <c r="A23" s="1" t="s">
        <v>123</v>
      </c>
      <c r="C23" s="4" t="s">
        <v>82</v>
      </c>
      <c r="D23" s="4"/>
      <c r="E23" s="4" t="s">
        <v>82</v>
      </c>
      <c r="F23" s="4"/>
      <c r="G23" s="4" t="s">
        <v>124</v>
      </c>
      <c r="H23" s="4"/>
      <c r="I23" s="4" t="s">
        <v>125</v>
      </c>
      <c r="J23" s="4"/>
      <c r="K23" s="7">
        <v>0</v>
      </c>
      <c r="L23" s="4"/>
      <c r="M23" s="7">
        <v>0</v>
      </c>
      <c r="N23" s="4"/>
      <c r="O23" s="7">
        <v>36370</v>
      </c>
      <c r="P23" s="4"/>
      <c r="Q23" s="7">
        <v>29230363038</v>
      </c>
      <c r="R23" s="4"/>
      <c r="S23" s="7">
        <v>30054356660</v>
      </c>
      <c r="T23" s="4"/>
      <c r="U23" s="7">
        <v>0</v>
      </c>
      <c r="V23" s="4"/>
      <c r="W23" s="7">
        <v>0</v>
      </c>
      <c r="X23" s="4"/>
      <c r="Y23" s="7">
        <v>0</v>
      </c>
      <c r="Z23" s="4"/>
      <c r="AA23" s="7">
        <v>0</v>
      </c>
      <c r="AB23" s="7"/>
      <c r="AC23" s="7">
        <v>36370</v>
      </c>
      <c r="AD23" s="4"/>
      <c r="AE23" s="7">
        <v>838380</v>
      </c>
      <c r="AF23" s="4"/>
      <c r="AG23" s="7">
        <v>29230363038</v>
      </c>
      <c r="AH23" s="4"/>
      <c r="AI23" s="7">
        <v>30486353946</v>
      </c>
      <c r="AK23" s="11">
        <v>1.6087743567252141E-3</v>
      </c>
    </row>
    <row r="24" spans="1:37">
      <c r="A24" s="1" t="s">
        <v>126</v>
      </c>
      <c r="C24" s="4" t="s">
        <v>82</v>
      </c>
      <c r="D24" s="4"/>
      <c r="E24" s="4" t="s">
        <v>82</v>
      </c>
      <c r="F24" s="4"/>
      <c r="G24" s="4" t="s">
        <v>127</v>
      </c>
      <c r="H24" s="4"/>
      <c r="I24" s="4" t="s">
        <v>128</v>
      </c>
      <c r="J24" s="4"/>
      <c r="K24" s="7">
        <v>18</v>
      </c>
      <c r="L24" s="4"/>
      <c r="M24" s="7">
        <v>18</v>
      </c>
      <c r="N24" s="4"/>
      <c r="O24" s="7">
        <v>200000</v>
      </c>
      <c r="P24" s="4"/>
      <c r="Q24" s="7">
        <v>195760000000</v>
      </c>
      <c r="R24" s="4"/>
      <c r="S24" s="7">
        <v>195812502550</v>
      </c>
      <c r="T24" s="4"/>
      <c r="U24" s="7">
        <v>0</v>
      </c>
      <c r="V24" s="4"/>
      <c r="W24" s="7">
        <v>0</v>
      </c>
      <c r="X24" s="4"/>
      <c r="Y24" s="7">
        <v>0</v>
      </c>
      <c r="Z24" s="4"/>
      <c r="AA24" s="7">
        <v>0</v>
      </c>
      <c r="AB24" s="7"/>
      <c r="AC24" s="7">
        <v>200000</v>
      </c>
      <c r="AD24" s="4"/>
      <c r="AE24" s="7">
        <v>979240</v>
      </c>
      <c r="AF24" s="4"/>
      <c r="AG24" s="7">
        <v>195760000000</v>
      </c>
      <c r="AH24" s="4"/>
      <c r="AI24" s="7">
        <v>195812502550</v>
      </c>
      <c r="AK24" s="11">
        <v>1.0333086514268558E-2</v>
      </c>
    </row>
    <row r="25" spans="1:37">
      <c r="A25" s="1" t="s">
        <v>129</v>
      </c>
      <c r="C25" s="4" t="s">
        <v>82</v>
      </c>
      <c r="D25" s="4"/>
      <c r="E25" s="4" t="s">
        <v>82</v>
      </c>
      <c r="F25" s="4"/>
      <c r="G25" s="4" t="s">
        <v>130</v>
      </c>
      <c r="H25" s="4"/>
      <c r="I25" s="4" t="s">
        <v>131</v>
      </c>
      <c r="J25" s="4"/>
      <c r="K25" s="7">
        <v>15</v>
      </c>
      <c r="L25" s="4"/>
      <c r="M25" s="7">
        <v>15</v>
      </c>
      <c r="N25" s="4"/>
      <c r="O25" s="7">
        <v>25000</v>
      </c>
      <c r="P25" s="4"/>
      <c r="Q25" s="7">
        <v>24679472343</v>
      </c>
      <c r="R25" s="4"/>
      <c r="S25" s="7">
        <v>24982971015</v>
      </c>
      <c r="T25" s="4"/>
      <c r="U25" s="7">
        <v>0</v>
      </c>
      <c r="V25" s="4"/>
      <c r="W25" s="7">
        <v>0</v>
      </c>
      <c r="X25" s="4"/>
      <c r="Y25" s="7">
        <v>25000</v>
      </c>
      <c r="Z25" s="4"/>
      <c r="AA25" s="7">
        <v>25000000000</v>
      </c>
      <c r="AB25" s="7"/>
      <c r="AC25" s="7">
        <v>0</v>
      </c>
      <c r="AD25" s="4"/>
      <c r="AE25" s="7">
        <v>0</v>
      </c>
      <c r="AF25" s="4"/>
      <c r="AG25" s="7">
        <v>0</v>
      </c>
      <c r="AH25" s="4"/>
      <c r="AI25" s="7">
        <v>0</v>
      </c>
      <c r="AK25" s="11">
        <v>0</v>
      </c>
    </row>
    <row r="26" spans="1:37">
      <c r="A26" s="1" t="s">
        <v>132</v>
      </c>
      <c r="C26" s="4" t="s">
        <v>82</v>
      </c>
      <c r="D26" s="4"/>
      <c r="E26" s="4" t="s">
        <v>82</v>
      </c>
      <c r="F26" s="4"/>
      <c r="G26" s="4" t="s">
        <v>133</v>
      </c>
      <c r="H26" s="4"/>
      <c r="I26" s="4" t="s">
        <v>134</v>
      </c>
      <c r="J26" s="4"/>
      <c r="K26" s="7">
        <v>18</v>
      </c>
      <c r="L26" s="4"/>
      <c r="M26" s="7">
        <v>18</v>
      </c>
      <c r="N26" s="4"/>
      <c r="O26" s="7">
        <v>200000</v>
      </c>
      <c r="P26" s="4"/>
      <c r="Q26" s="7">
        <v>200008000000</v>
      </c>
      <c r="R26" s="4"/>
      <c r="S26" s="7">
        <v>199963750000</v>
      </c>
      <c r="T26" s="4"/>
      <c r="U26" s="7">
        <v>0</v>
      </c>
      <c r="V26" s="4"/>
      <c r="W26" s="7">
        <v>0</v>
      </c>
      <c r="X26" s="4"/>
      <c r="Y26" s="7">
        <v>200000</v>
      </c>
      <c r="Z26" s="4"/>
      <c r="AA26" s="7">
        <v>199981250000</v>
      </c>
      <c r="AB26" s="7"/>
      <c r="AC26" s="7">
        <v>0</v>
      </c>
      <c r="AD26" s="4"/>
      <c r="AE26" s="7">
        <v>0</v>
      </c>
      <c r="AF26" s="4"/>
      <c r="AG26" s="7">
        <v>0</v>
      </c>
      <c r="AH26" s="4"/>
      <c r="AI26" s="7">
        <v>0</v>
      </c>
      <c r="AK26" s="11">
        <v>0</v>
      </c>
    </row>
    <row r="27" spans="1:37">
      <c r="A27" s="1" t="s">
        <v>135</v>
      </c>
      <c r="C27" s="4" t="s">
        <v>82</v>
      </c>
      <c r="D27" s="4"/>
      <c r="E27" s="4" t="s">
        <v>82</v>
      </c>
      <c r="F27" s="4"/>
      <c r="G27" s="4" t="s">
        <v>136</v>
      </c>
      <c r="H27" s="4"/>
      <c r="I27" s="4" t="s">
        <v>137</v>
      </c>
      <c r="J27" s="4"/>
      <c r="K27" s="7">
        <v>16</v>
      </c>
      <c r="L27" s="4"/>
      <c r="M27" s="7">
        <v>16</v>
      </c>
      <c r="N27" s="4"/>
      <c r="O27" s="7">
        <v>200000</v>
      </c>
      <c r="P27" s="4"/>
      <c r="Q27" s="7">
        <v>187082000000</v>
      </c>
      <c r="R27" s="4"/>
      <c r="S27" s="7">
        <v>193430934287</v>
      </c>
      <c r="T27" s="4"/>
      <c r="U27" s="7">
        <v>0</v>
      </c>
      <c r="V27" s="4"/>
      <c r="W27" s="7">
        <v>0</v>
      </c>
      <c r="X27" s="4"/>
      <c r="Y27" s="7">
        <v>0</v>
      </c>
      <c r="Z27" s="4"/>
      <c r="AA27" s="7">
        <v>0</v>
      </c>
      <c r="AB27" s="7"/>
      <c r="AC27" s="7">
        <v>200000</v>
      </c>
      <c r="AD27" s="4"/>
      <c r="AE27" s="7">
        <v>978980</v>
      </c>
      <c r="AF27" s="4"/>
      <c r="AG27" s="7">
        <v>187082000000</v>
      </c>
      <c r="AH27" s="4"/>
      <c r="AI27" s="7">
        <v>195760511975</v>
      </c>
      <c r="AK27" s="11">
        <v>1.0330342955494702E-2</v>
      </c>
    </row>
    <row r="28" spans="1:37" ht="24.75" thickBo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3">
        <f>SUM(Q9:Q27)</f>
        <v>2225900476253</v>
      </c>
      <c r="R28" s="4"/>
      <c r="S28" s="13">
        <f>SUM(S9:S27)</f>
        <v>2361194025100</v>
      </c>
      <c r="T28" s="4"/>
      <c r="U28" s="4"/>
      <c r="V28" s="4"/>
      <c r="W28" s="13">
        <f>SUM(W9:W27)</f>
        <v>0</v>
      </c>
      <c r="X28" s="4"/>
      <c r="Y28" s="4"/>
      <c r="Z28" s="4"/>
      <c r="AA28" s="13">
        <f>SUM(AA9:AA27)</f>
        <v>259832250000</v>
      </c>
      <c r="AB28" s="4"/>
      <c r="AC28" s="4"/>
      <c r="AD28" s="4"/>
      <c r="AE28" s="4"/>
      <c r="AF28" s="4"/>
      <c r="AG28" s="13">
        <f>SUM(AG9:AG27)</f>
        <v>1975584544984</v>
      </c>
      <c r="AH28" s="4"/>
      <c r="AI28" s="13">
        <f>SUM(AI9:AI27)</f>
        <v>2135333413897</v>
      </c>
      <c r="AK28" s="14">
        <f>SUM(AK9:AK27)</f>
        <v>0.11268220678080564</v>
      </c>
    </row>
    <row r="29" spans="1:37" ht="24.75" thickTop="1">
      <c r="Q29" s="3"/>
      <c r="S29" s="3"/>
      <c r="AG29" s="3"/>
      <c r="AI29" s="3"/>
    </row>
    <row r="30" spans="1:37"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1"/>
  <sheetViews>
    <sheetView rightToLeft="1" workbookViewId="0">
      <selection activeCell="S8" sqref="S8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5" ht="24.7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5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25" ht="24.75">
      <c r="A6" s="20" t="s">
        <v>139</v>
      </c>
      <c r="C6" s="21" t="s">
        <v>140</v>
      </c>
      <c r="D6" s="21" t="s">
        <v>140</v>
      </c>
      <c r="E6" s="21" t="s">
        <v>140</v>
      </c>
      <c r="F6" s="21" t="s">
        <v>140</v>
      </c>
      <c r="G6" s="21" t="s">
        <v>140</v>
      </c>
      <c r="H6" s="21" t="s">
        <v>140</v>
      </c>
      <c r="I6" s="21" t="s">
        <v>140</v>
      </c>
      <c r="K6" s="21" t="s">
        <v>252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5" ht="24.75">
      <c r="A7" s="21" t="s">
        <v>139</v>
      </c>
      <c r="C7" s="21" t="s">
        <v>141</v>
      </c>
      <c r="E7" s="21" t="s">
        <v>142</v>
      </c>
      <c r="G7" s="21" t="s">
        <v>143</v>
      </c>
      <c r="I7" s="21" t="s">
        <v>79</v>
      </c>
      <c r="K7" s="21" t="s">
        <v>144</v>
      </c>
      <c r="M7" s="21" t="s">
        <v>145</v>
      </c>
      <c r="O7" s="21" t="s">
        <v>146</v>
      </c>
      <c r="Q7" s="21" t="s">
        <v>144</v>
      </c>
      <c r="S7" s="21" t="s">
        <v>138</v>
      </c>
    </row>
    <row r="8" spans="1:25">
      <c r="A8" s="1" t="s">
        <v>147</v>
      </c>
      <c r="C8" s="4" t="s">
        <v>148</v>
      </c>
      <c r="D8" s="4"/>
      <c r="E8" s="4" t="s">
        <v>149</v>
      </c>
      <c r="F8" s="4"/>
      <c r="G8" s="4" t="s">
        <v>150</v>
      </c>
      <c r="H8" s="4"/>
      <c r="I8" s="7">
        <v>8</v>
      </c>
      <c r="J8" s="4"/>
      <c r="K8" s="7">
        <v>216764032783</v>
      </c>
      <c r="L8" s="4"/>
      <c r="M8" s="7">
        <v>191413916478</v>
      </c>
      <c r="N8" s="4"/>
      <c r="O8" s="7">
        <v>346913896271</v>
      </c>
      <c r="P8" s="4"/>
      <c r="Q8" s="7">
        <v>61264052990</v>
      </c>
      <c r="R8" s="4"/>
      <c r="S8" s="11">
        <v>3.2329230846674722E-3</v>
      </c>
      <c r="T8" s="4"/>
      <c r="U8" s="4"/>
      <c r="V8" s="4"/>
      <c r="W8" s="4"/>
      <c r="X8" s="4"/>
      <c r="Y8" s="4"/>
    </row>
    <row r="9" spans="1:25">
      <c r="A9" s="1" t="s">
        <v>151</v>
      </c>
      <c r="C9" s="4" t="s">
        <v>152</v>
      </c>
      <c r="D9" s="4"/>
      <c r="E9" s="4" t="s">
        <v>149</v>
      </c>
      <c r="F9" s="4"/>
      <c r="G9" s="4" t="s">
        <v>153</v>
      </c>
      <c r="H9" s="4"/>
      <c r="I9" s="7">
        <v>8</v>
      </c>
      <c r="J9" s="4"/>
      <c r="K9" s="7">
        <v>95629075235</v>
      </c>
      <c r="L9" s="4"/>
      <c r="M9" s="7">
        <v>392259502493</v>
      </c>
      <c r="N9" s="4"/>
      <c r="O9" s="7">
        <v>415728949984</v>
      </c>
      <c r="P9" s="4"/>
      <c r="Q9" s="7">
        <v>72159627744</v>
      </c>
      <c r="R9" s="4"/>
      <c r="S9" s="11">
        <v>3.8078859450037996E-3</v>
      </c>
      <c r="T9" s="4"/>
      <c r="U9" s="4"/>
      <c r="V9" s="4"/>
      <c r="W9" s="4"/>
      <c r="X9" s="4"/>
      <c r="Y9" s="4"/>
    </row>
    <row r="10" spans="1:25" ht="24.75" thickBot="1">
      <c r="C10" s="4"/>
      <c r="D10" s="4"/>
      <c r="E10" s="4"/>
      <c r="F10" s="4"/>
      <c r="G10" s="4"/>
      <c r="H10" s="4"/>
      <c r="I10" s="4"/>
      <c r="J10" s="4"/>
      <c r="K10" s="13">
        <f>SUM(K8:K9)</f>
        <v>312393108018</v>
      </c>
      <c r="L10" s="4"/>
      <c r="M10" s="13">
        <f>SUM(M8:M9)</f>
        <v>583673418971</v>
      </c>
      <c r="N10" s="4"/>
      <c r="O10" s="13">
        <f>SUM(O8:O9)</f>
        <v>762642846255</v>
      </c>
      <c r="P10" s="4"/>
      <c r="Q10" s="13">
        <f>SUM(Q8:Q9)</f>
        <v>133423680734</v>
      </c>
      <c r="R10" s="4"/>
      <c r="S10" s="12">
        <f>SUM(S8:S9)</f>
        <v>7.0408090296712718E-3</v>
      </c>
      <c r="T10" s="4"/>
      <c r="U10" s="4"/>
      <c r="V10" s="4"/>
      <c r="W10" s="4"/>
      <c r="X10" s="4"/>
      <c r="Y10" s="4"/>
    </row>
    <row r="11" spans="1:25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5"/>
      <c r="T11" s="4"/>
      <c r="U11" s="4"/>
      <c r="V11" s="4"/>
      <c r="W11" s="4"/>
      <c r="X11" s="4"/>
      <c r="Y11" s="4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E22" sqref="E22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20.42578125" style="1" customWidth="1"/>
    <col min="11" max="11" width="15.42578125" style="1" bestFit="1" customWidth="1"/>
    <col min="12" max="16384" width="9.140625" style="1"/>
  </cols>
  <sheetData>
    <row r="2" spans="1:11" ht="24.75">
      <c r="A2" s="22" t="s">
        <v>0</v>
      </c>
      <c r="B2" s="22"/>
      <c r="C2" s="22"/>
      <c r="D2" s="22"/>
      <c r="E2" s="22"/>
      <c r="F2" s="22"/>
      <c r="G2" s="22"/>
    </row>
    <row r="3" spans="1:11" ht="24.75">
      <c r="A3" s="22" t="s">
        <v>154</v>
      </c>
      <c r="B3" s="22"/>
      <c r="C3" s="22"/>
      <c r="D3" s="22"/>
      <c r="E3" s="22"/>
      <c r="F3" s="22"/>
      <c r="G3" s="22"/>
    </row>
    <row r="4" spans="1:11" ht="24.75">
      <c r="A4" s="22" t="s">
        <v>2</v>
      </c>
      <c r="B4" s="22"/>
      <c r="C4" s="22"/>
      <c r="D4" s="22"/>
      <c r="E4" s="22"/>
      <c r="F4" s="22"/>
      <c r="G4" s="22"/>
    </row>
    <row r="6" spans="1:11" ht="24.75">
      <c r="A6" s="21" t="s">
        <v>158</v>
      </c>
      <c r="C6" s="21" t="s">
        <v>144</v>
      </c>
      <c r="E6" s="21" t="s">
        <v>240</v>
      </c>
      <c r="G6" s="21" t="s">
        <v>13</v>
      </c>
      <c r="J6" s="3"/>
    </row>
    <row r="7" spans="1:11">
      <c r="A7" s="1" t="s">
        <v>249</v>
      </c>
      <c r="C7" s="8">
        <f>'سرمایه‌گذاری در سهام'!I91</f>
        <v>-1022167899008</v>
      </c>
      <c r="E7" s="11">
        <f>C7/$C$11</f>
        <v>1.0510437736164326</v>
      </c>
      <c r="G7" s="11">
        <v>-5.3940117178476812E-2</v>
      </c>
      <c r="J7" s="3"/>
      <c r="K7" s="3"/>
    </row>
    <row r="8" spans="1:11">
      <c r="A8" s="1" t="s">
        <v>250</v>
      </c>
      <c r="C8" s="8">
        <f>'سرمایه‌گذاری در اوراق بهادار'!I37</f>
        <v>46242931164</v>
      </c>
      <c r="E8" s="11">
        <f t="shared" ref="E8:E10" si="0">C8/$C$11</f>
        <v>-4.7549277296679314E-2</v>
      </c>
      <c r="G8" s="11">
        <v>2.4402538253090601E-3</v>
      </c>
      <c r="J8" s="3"/>
      <c r="K8" s="3"/>
    </row>
    <row r="9" spans="1:11">
      <c r="A9" s="1" t="s">
        <v>251</v>
      </c>
      <c r="C9" s="8">
        <f>'درآمد سپرده بانکی'!E10</f>
        <v>3350146189</v>
      </c>
      <c r="E9" s="11">
        <f t="shared" si="0"/>
        <v>-3.4447866109574548E-3</v>
      </c>
      <c r="G9" s="11">
        <v>1.7678825384270184E-4</v>
      </c>
      <c r="J9" s="3"/>
    </row>
    <row r="10" spans="1:11">
      <c r="A10" s="1" t="s">
        <v>247</v>
      </c>
      <c r="C10" s="8">
        <f>'سایر درآمدها'!C11</f>
        <v>48344008</v>
      </c>
      <c r="E10" s="11">
        <f t="shared" si="0"/>
        <v>-4.9709708795761472E-5</v>
      </c>
      <c r="G10" s="11">
        <v>2.5511283018454597E-6</v>
      </c>
    </row>
    <row r="11" spans="1:11" ht="24.75" thickBot="1">
      <c r="C11" s="18">
        <f>SUM(C7:C10)</f>
        <v>-972526477647</v>
      </c>
      <c r="E11" s="14">
        <f>SUM(E7:E10)</f>
        <v>1.0000000000000002</v>
      </c>
      <c r="G11" s="14">
        <f>SUM(G7:G10)</f>
        <v>-5.1320523971023206E-2</v>
      </c>
      <c r="J11" s="16"/>
      <c r="K11" s="3"/>
    </row>
    <row r="12" spans="1:11" ht="24.75" thickTop="1">
      <c r="J12" s="16"/>
    </row>
    <row r="13" spans="1:11">
      <c r="J13" s="17"/>
    </row>
    <row r="14" spans="1:11">
      <c r="J14" s="17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1"/>
  <sheetViews>
    <sheetView rightToLeft="1" workbookViewId="0">
      <selection activeCell="G22" sqref="G22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0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0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20" ht="24.75">
      <c r="A6" s="21" t="s">
        <v>155</v>
      </c>
      <c r="B6" s="21" t="s">
        <v>155</v>
      </c>
      <c r="C6" s="21" t="s">
        <v>155</v>
      </c>
      <c r="D6" s="21" t="s">
        <v>155</v>
      </c>
      <c r="E6" s="21" t="s">
        <v>155</v>
      </c>
      <c r="F6" s="21" t="s">
        <v>155</v>
      </c>
      <c r="G6" s="21" t="s">
        <v>155</v>
      </c>
      <c r="I6" s="21" t="s">
        <v>156</v>
      </c>
      <c r="J6" s="21" t="s">
        <v>156</v>
      </c>
      <c r="K6" s="21" t="s">
        <v>156</v>
      </c>
      <c r="L6" s="21" t="s">
        <v>156</v>
      </c>
      <c r="M6" s="21" t="s">
        <v>156</v>
      </c>
      <c r="O6" s="21" t="s">
        <v>157</v>
      </c>
      <c r="P6" s="21" t="s">
        <v>157</v>
      </c>
      <c r="Q6" s="21" t="s">
        <v>157</v>
      </c>
      <c r="R6" s="21" t="s">
        <v>157</v>
      </c>
      <c r="S6" s="21" t="s">
        <v>157</v>
      </c>
    </row>
    <row r="7" spans="1:20" ht="24.75">
      <c r="A7" s="21" t="s">
        <v>158</v>
      </c>
      <c r="C7" s="21" t="s">
        <v>159</v>
      </c>
      <c r="E7" s="21" t="s">
        <v>78</v>
      </c>
      <c r="G7" s="21" t="s">
        <v>79</v>
      </c>
      <c r="I7" s="21" t="s">
        <v>160</v>
      </c>
      <c r="K7" s="21" t="s">
        <v>161</v>
      </c>
      <c r="M7" s="21" t="s">
        <v>162</v>
      </c>
      <c r="O7" s="21" t="s">
        <v>160</v>
      </c>
      <c r="Q7" s="21" t="s">
        <v>161</v>
      </c>
      <c r="S7" s="21" t="s">
        <v>162</v>
      </c>
    </row>
    <row r="8" spans="1:20">
      <c r="A8" s="1" t="s">
        <v>126</v>
      </c>
      <c r="C8" s="4" t="s">
        <v>253</v>
      </c>
      <c r="E8" s="4" t="s">
        <v>128</v>
      </c>
      <c r="G8" s="7">
        <v>18</v>
      </c>
      <c r="H8" s="4"/>
      <c r="I8" s="7">
        <v>2911674826</v>
      </c>
      <c r="J8" s="4"/>
      <c r="K8" s="7">
        <v>0</v>
      </c>
      <c r="L8" s="4"/>
      <c r="M8" s="7">
        <v>2911674826</v>
      </c>
      <c r="N8" s="4"/>
      <c r="O8" s="7">
        <v>5461441715</v>
      </c>
      <c r="P8" s="4"/>
      <c r="Q8" s="7">
        <v>0</v>
      </c>
      <c r="R8" s="4"/>
      <c r="S8" s="7">
        <v>5461441715</v>
      </c>
    </row>
    <row r="9" spans="1:20">
      <c r="A9" s="1" t="s">
        <v>135</v>
      </c>
      <c r="C9" s="4" t="s">
        <v>253</v>
      </c>
      <c r="E9" s="4" t="s">
        <v>137</v>
      </c>
      <c r="G9" s="7">
        <v>16</v>
      </c>
      <c r="H9" s="4"/>
      <c r="I9" s="7">
        <v>2600185044</v>
      </c>
      <c r="J9" s="4"/>
      <c r="K9" s="7">
        <v>0</v>
      </c>
      <c r="L9" s="4"/>
      <c r="M9" s="7">
        <v>2600185044</v>
      </c>
      <c r="N9" s="4"/>
      <c r="O9" s="7">
        <v>26578640914</v>
      </c>
      <c r="P9" s="4"/>
      <c r="Q9" s="7">
        <v>0</v>
      </c>
      <c r="R9" s="4"/>
      <c r="S9" s="7">
        <v>26578640914</v>
      </c>
    </row>
    <row r="10" spans="1:20">
      <c r="A10" s="1" t="s">
        <v>132</v>
      </c>
      <c r="C10" s="4" t="s">
        <v>253</v>
      </c>
      <c r="E10" s="4" t="s">
        <v>134</v>
      </c>
      <c r="G10" s="7">
        <v>18</v>
      </c>
      <c r="H10" s="4"/>
      <c r="I10" s="7">
        <v>1639135864</v>
      </c>
      <c r="J10" s="4"/>
      <c r="K10" s="7">
        <v>0</v>
      </c>
      <c r="L10" s="4"/>
      <c r="M10" s="7">
        <v>1639135864</v>
      </c>
      <c r="N10" s="4"/>
      <c r="O10" s="7">
        <v>28521010104</v>
      </c>
      <c r="P10" s="4"/>
      <c r="Q10" s="7">
        <v>0</v>
      </c>
      <c r="R10" s="4"/>
      <c r="S10" s="7">
        <v>28521010104</v>
      </c>
    </row>
    <row r="11" spans="1:20">
      <c r="A11" s="1" t="s">
        <v>164</v>
      </c>
      <c r="C11" s="4" t="s">
        <v>253</v>
      </c>
      <c r="E11" s="4" t="s">
        <v>165</v>
      </c>
      <c r="G11" s="7">
        <v>15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5964657534</v>
      </c>
      <c r="P11" s="4"/>
      <c r="Q11" s="7">
        <v>0</v>
      </c>
      <c r="R11" s="4"/>
      <c r="S11" s="7">
        <v>5964657534</v>
      </c>
    </row>
    <row r="12" spans="1:20">
      <c r="A12" s="1" t="s">
        <v>129</v>
      </c>
      <c r="C12" s="4" t="s">
        <v>253</v>
      </c>
      <c r="E12" s="4" t="s">
        <v>131</v>
      </c>
      <c r="G12" s="7">
        <v>15</v>
      </c>
      <c r="H12" s="4"/>
      <c r="I12" s="7">
        <v>33108019</v>
      </c>
      <c r="J12" s="4"/>
      <c r="K12" s="7">
        <v>0</v>
      </c>
      <c r="L12" s="4"/>
      <c r="M12" s="7">
        <v>33108019</v>
      </c>
      <c r="N12" s="4"/>
      <c r="O12" s="7">
        <v>1133478865</v>
      </c>
      <c r="P12" s="4"/>
      <c r="Q12" s="7">
        <v>0</v>
      </c>
      <c r="R12" s="4"/>
      <c r="S12" s="7">
        <v>1133478865</v>
      </c>
    </row>
    <row r="13" spans="1:20">
      <c r="A13" s="1" t="s">
        <v>147</v>
      </c>
      <c r="C13" s="7">
        <v>1</v>
      </c>
      <c r="E13" s="4" t="s">
        <v>253</v>
      </c>
      <c r="G13" s="7">
        <v>8</v>
      </c>
      <c r="H13" s="4"/>
      <c r="I13" s="7">
        <v>3288622279</v>
      </c>
      <c r="J13" s="4"/>
      <c r="K13" s="7">
        <v>0</v>
      </c>
      <c r="L13" s="4"/>
      <c r="M13" s="7">
        <v>3288622279</v>
      </c>
      <c r="N13" s="4"/>
      <c r="O13" s="7">
        <v>19214134497</v>
      </c>
      <c r="P13" s="4"/>
      <c r="Q13" s="7">
        <v>0</v>
      </c>
      <c r="R13" s="4"/>
      <c r="S13" s="7">
        <v>19214134497</v>
      </c>
    </row>
    <row r="14" spans="1:20">
      <c r="A14" s="1" t="s">
        <v>151</v>
      </c>
      <c r="C14" s="7">
        <v>17</v>
      </c>
      <c r="E14" s="4" t="s">
        <v>253</v>
      </c>
      <c r="G14" s="7">
        <v>8</v>
      </c>
      <c r="H14" s="4"/>
      <c r="I14" s="7">
        <v>61523910</v>
      </c>
      <c r="J14" s="4"/>
      <c r="K14" s="7">
        <v>0</v>
      </c>
      <c r="L14" s="4"/>
      <c r="M14" s="7">
        <v>61523910</v>
      </c>
      <c r="N14" s="4"/>
      <c r="O14" s="7">
        <v>8052758096</v>
      </c>
      <c r="P14" s="4"/>
      <c r="Q14" s="7">
        <v>0</v>
      </c>
      <c r="R14" s="4"/>
      <c r="S14" s="7">
        <v>8052758096</v>
      </c>
    </row>
    <row r="15" spans="1:20" ht="24.75" thickBot="1">
      <c r="G15" s="4"/>
      <c r="H15" s="4"/>
      <c r="I15" s="13">
        <f>SUM(I8:I14)</f>
        <v>10534249942</v>
      </c>
      <c r="J15" s="4"/>
      <c r="K15" s="13">
        <f>SUM(K8:K14)</f>
        <v>0</v>
      </c>
      <c r="L15" s="4"/>
      <c r="M15" s="13">
        <f>SUM(M8:M14)</f>
        <v>10534249942</v>
      </c>
      <c r="N15" s="4"/>
      <c r="O15" s="13">
        <f>SUM(O8:O14)</f>
        <v>94926121725</v>
      </c>
      <c r="P15" s="4"/>
      <c r="Q15" s="13">
        <f>SUM(Q8:Q14)</f>
        <v>0</v>
      </c>
      <c r="R15" s="4"/>
      <c r="S15" s="13">
        <f>SUM(S8:S14)</f>
        <v>94926121725</v>
      </c>
    </row>
    <row r="16" spans="1:20" ht="24.75" thickTop="1">
      <c r="M16" s="3"/>
      <c r="N16" s="3"/>
      <c r="O16" s="3"/>
      <c r="P16" s="3"/>
      <c r="Q16" s="3"/>
      <c r="R16" s="3"/>
      <c r="S16" s="3"/>
      <c r="T16" s="3">
        <f t="shared" ref="T16" si="0">SUM(T8:T12)</f>
        <v>0</v>
      </c>
    </row>
    <row r="17" spans="13:19">
      <c r="M17" s="3"/>
      <c r="S17" s="3"/>
    </row>
    <row r="18" spans="13:19">
      <c r="M18" s="3"/>
      <c r="N18" s="3"/>
      <c r="O18" s="3"/>
      <c r="P18" s="3"/>
      <c r="Q18" s="3"/>
      <c r="R18" s="3"/>
      <c r="S18" s="3"/>
    </row>
    <row r="20" spans="13:19">
      <c r="M20" s="3"/>
      <c r="N20" s="3"/>
      <c r="O20" s="3"/>
      <c r="P20" s="3"/>
      <c r="Q20" s="3"/>
      <c r="R20" s="3"/>
      <c r="S20" s="3"/>
    </row>
    <row r="21" spans="13:19">
      <c r="M21" s="3"/>
      <c r="S2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4"/>
  <sheetViews>
    <sheetView rightToLeft="1" zoomScaleNormal="100" workbookViewId="0">
      <selection activeCell="E56" sqref="E56"/>
    </sheetView>
  </sheetViews>
  <sheetFormatPr defaultRowHeight="24"/>
  <cols>
    <col min="1" max="1" width="41.28515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4.75">
      <c r="A6" s="20" t="s">
        <v>3</v>
      </c>
      <c r="C6" s="21" t="s">
        <v>166</v>
      </c>
      <c r="D6" s="21" t="s">
        <v>166</v>
      </c>
      <c r="E6" s="21" t="s">
        <v>166</v>
      </c>
      <c r="F6" s="21" t="s">
        <v>166</v>
      </c>
      <c r="G6" s="21" t="s">
        <v>166</v>
      </c>
      <c r="I6" s="21" t="s">
        <v>156</v>
      </c>
      <c r="J6" s="21" t="s">
        <v>156</v>
      </c>
      <c r="K6" s="21" t="s">
        <v>156</v>
      </c>
      <c r="L6" s="21" t="s">
        <v>156</v>
      </c>
      <c r="M6" s="21" t="s">
        <v>156</v>
      </c>
      <c r="O6" s="21" t="s">
        <v>157</v>
      </c>
      <c r="P6" s="21" t="s">
        <v>157</v>
      </c>
      <c r="Q6" s="21" t="s">
        <v>157</v>
      </c>
      <c r="R6" s="21" t="s">
        <v>157</v>
      </c>
      <c r="S6" s="21" t="s">
        <v>157</v>
      </c>
    </row>
    <row r="7" spans="1:19" ht="24.75">
      <c r="A7" s="21" t="s">
        <v>3</v>
      </c>
      <c r="C7" s="21" t="s">
        <v>167</v>
      </c>
      <c r="E7" s="21" t="s">
        <v>168</v>
      </c>
      <c r="G7" s="21" t="s">
        <v>169</v>
      </c>
      <c r="I7" s="21" t="s">
        <v>170</v>
      </c>
      <c r="K7" s="21" t="s">
        <v>161</v>
      </c>
      <c r="M7" s="21" t="s">
        <v>171</v>
      </c>
      <c r="O7" s="21" t="s">
        <v>170</v>
      </c>
      <c r="Q7" s="21" t="s">
        <v>161</v>
      </c>
      <c r="S7" s="21" t="s">
        <v>171</v>
      </c>
    </row>
    <row r="8" spans="1:19">
      <c r="A8" s="1" t="s">
        <v>44</v>
      </c>
      <c r="C8" s="4" t="s">
        <v>172</v>
      </c>
      <c r="D8" s="4"/>
      <c r="E8" s="7">
        <v>38729730</v>
      </c>
      <c r="F8" s="4"/>
      <c r="G8" s="7">
        <v>500</v>
      </c>
      <c r="H8" s="4"/>
      <c r="I8" s="7">
        <f>E8*G8</f>
        <v>19364865000</v>
      </c>
      <c r="J8" s="4"/>
      <c r="K8" s="7">
        <v>1089038950</v>
      </c>
      <c r="L8" s="4"/>
      <c r="M8" s="7">
        <f>I8-K8</f>
        <v>18275826050</v>
      </c>
      <c r="N8" s="4"/>
      <c r="O8" s="7">
        <v>19364865000</v>
      </c>
      <c r="P8" s="4"/>
      <c r="Q8" s="7">
        <v>1089038950</v>
      </c>
      <c r="R8" s="4"/>
      <c r="S8" s="7">
        <f>O8-Q8</f>
        <v>18275826050</v>
      </c>
    </row>
    <row r="9" spans="1:19">
      <c r="A9" s="1" t="s">
        <v>43</v>
      </c>
      <c r="C9" s="4" t="s">
        <v>173</v>
      </c>
      <c r="D9" s="4"/>
      <c r="E9" s="7">
        <v>124663271</v>
      </c>
      <c r="F9" s="4"/>
      <c r="G9" s="7">
        <v>1100</v>
      </c>
      <c r="H9" s="4"/>
      <c r="I9" s="7">
        <v>0</v>
      </c>
      <c r="J9" s="4"/>
      <c r="K9" s="7">
        <v>0</v>
      </c>
      <c r="L9" s="4"/>
      <c r="M9" s="7">
        <f t="shared" ref="M9:M51" si="0">I9-K9</f>
        <v>0</v>
      </c>
      <c r="N9" s="4"/>
      <c r="O9" s="7">
        <v>137129599282</v>
      </c>
      <c r="P9" s="4"/>
      <c r="Q9" s="7">
        <v>7292235437</v>
      </c>
      <c r="R9" s="4"/>
      <c r="S9" s="7">
        <f t="shared" ref="S9:S51" si="1">O9-Q9</f>
        <v>129837363845</v>
      </c>
    </row>
    <row r="10" spans="1:19">
      <c r="A10" s="1" t="s">
        <v>42</v>
      </c>
      <c r="C10" s="4" t="s">
        <v>174</v>
      </c>
      <c r="D10" s="4"/>
      <c r="E10" s="7">
        <v>54555603</v>
      </c>
      <c r="F10" s="4"/>
      <c r="G10" s="7">
        <v>150</v>
      </c>
      <c r="H10" s="4"/>
      <c r="I10" s="7">
        <v>8183340450</v>
      </c>
      <c r="J10" s="4"/>
      <c r="K10" s="7">
        <v>1159426836</v>
      </c>
      <c r="L10" s="4"/>
      <c r="M10" s="7">
        <f t="shared" si="0"/>
        <v>7023913614</v>
      </c>
      <c r="N10" s="4"/>
      <c r="O10" s="7">
        <v>8183340450</v>
      </c>
      <c r="P10" s="4"/>
      <c r="Q10" s="7">
        <v>1159426836</v>
      </c>
      <c r="R10" s="4"/>
      <c r="S10" s="7">
        <f t="shared" si="1"/>
        <v>7023913614</v>
      </c>
    </row>
    <row r="11" spans="1:19">
      <c r="A11" s="1" t="s">
        <v>63</v>
      </c>
      <c r="C11" s="4" t="s">
        <v>175</v>
      </c>
      <c r="D11" s="4"/>
      <c r="E11" s="7">
        <v>10000000</v>
      </c>
      <c r="F11" s="4"/>
      <c r="G11" s="7">
        <v>150</v>
      </c>
      <c r="H11" s="4"/>
      <c r="I11" s="7">
        <v>0</v>
      </c>
      <c r="J11" s="4"/>
      <c r="K11" s="7">
        <v>0</v>
      </c>
      <c r="L11" s="4"/>
      <c r="M11" s="7">
        <f t="shared" si="0"/>
        <v>0</v>
      </c>
      <c r="N11" s="4"/>
      <c r="O11" s="7">
        <v>1500000000</v>
      </c>
      <c r="P11" s="4"/>
      <c r="Q11" s="7">
        <v>0</v>
      </c>
      <c r="R11" s="4"/>
      <c r="S11" s="7">
        <f t="shared" si="1"/>
        <v>1500000000</v>
      </c>
    </row>
    <row r="12" spans="1:19">
      <c r="A12" s="1" t="s">
        <v>46</v>
      </c>
      <c r="C12" s="4" t="s">
        <v>176</v>
      </c>
      <c r="D12" s="4"/>
      <c r="E12" s="7">
        <v>44507942</v>
      </c>
      <c r="F12" s="4"/>
      <c r="G12" s="7">
        <v>1930</v>
      </c>
      <c r="H12" s="4"/>
      <c r="I12" s="7">
        <v>0</v>
      </c>
      <c r="J12" s="4"/>
      <c r="K12" s="7">
        <v>0</v>
      </c>
      <c r="L12" s="4"/>
      <c r="M12" s="7">
        <f t="shared" si="0"/>
        <v>0</v>
      </c>
      <c r="N12" s="4"/>
      <c r="O12" s="7">
        <v>85900328060</v>
      </c>
      <c r="P12" s="4"/>
      <c r="Q12" s="7">
        <v>0</v>
      </c>
      <c r="R12" s="4"/>
      <c r="S12" s="7">
        <f t="shared" si="1"/>
        <v>85900328060</v>
      </c>
    </row>
    <row r="13" spans="1:19">
      <c r="A13" s="1" t="s">
        <v>56</v>
      </c>
      <c r="C13" s="4" t="s">
        <v>177</v>
      </c>
      <c r="D13" s="4"/>
      <c r="E13" s="7">
        <v>11165712</v>
      </c>
      <c r="F13" s="4"/>
      <c r="G13" s="7">
        <v>2800</v>
      </c>
      <c r="H13" s="4"/>
      <c r="I13" s="7">
        <v>0</v>
      </c>
      <c r="J13" s="4"/>
      <c r="K13" s="7">
        <v>0</v>
      </c>
      <c r="L13" s="4"/>
      <c r="M13" s="7">
        <f t="shared" si="0"/>
        <v>0</v>
      </c>
      <c r="N13" s="4"/>
      <c r="O13" s="7">
        <v>28028016800</v>
      </c>
      <c r="P13" s="4"/>
      <c r="Q13" s="7">
        <v>0</v>
      </c>
      <c r="R13" s="4"/>
      <c r="S13" s="7">
        <f t="shared" si="1"/>
        <v>28028016800</v>
      </c>
    </row>
    <row r="14" spans="1:19">
      <c r="A14" s="1" t="s">
        <v>64</v>
      </c>
      <c r="C14" s="4" t="s">
        <v>178</v>
      </c>
      <c r="D14" s="4"/>
      <c r="E14" s="7">
        <v>46851062</v>
      </c>
      <c r="F14" s="4"/>
      <c r="G14" s="7">
        <v>1030</v>
      </c>
      <c r="H14" s="4"/>
      <c r="I14" s="7">
        <v>0</v>
      </c>
      <c r="J14" s="4"/>
      <c r="K14" s="7">
        <v>0</v>
      </c>
      <c r="L14" s="4"/>
      <c r="M14" s="7">
        <f t="shared" si="0"/>
        <v>0</v>
      </c>
      <c r="N14" s="4"/>
      <c r="O14" s="7">
        <v>48256593860</v>
      </c>
      <c r="P14" s="4"/>
      <c r="Q14" s="7">
        <v>5322634667</v>
      </c>
      <c r="R14" s="4"/>
      <c r="S14" s="7">
        <f t="shared" si="1"/>
        <v>42933959193</v>
      </c>
    </row>
    <row r="15" spans="1:19">
      <c r="A15" s="1" t="s">
        <v>24</v>
      </c>
      <c r="C15" s="4" t="s">
        <v>179</v>
      </c>
      <c r="D15" s="4"/>
      <c r="E15" s="7">
        <v>61930327</v>
      </c>
      <c r="F15" s="4"/>
      <c r="G15" s="7">
        <v>400</v>
      </c>
      <c r="H15" s="4"/>
      <c r="I15" s="7">
        <v>24772130800</v>
      </c>
      <c r="J15" s="4"/>
      <c r="K15" s="7">
        <v>3421888198</v>
      </c>
      <c r="L15" s="4"/>
      <c r="M15" s="7">
        <f t="shared" si="0"/>
        <v>21350242602</v>
      </c>
      <c r="N15" s="4"/>
      <c r="O15" s="7">
        <v>24772130800</v>
      </c>
      <c r="P15" s="4"/>
      <c r="Q15" s="7">
        <v>3421888198</v>
      </c>
      <c r="R15" s="4"/>
      <c r="S15" s="7">
        <f t="shared" si="1"/>
        <v>21350242602</v>
      </c>
    </row>
    <row r="16" spans="1:19">
      <c r="A16" s="1" t="s">
        <v>66</v>
      </c>
      <c r="C16" s="4" t="s">
        <v>180</v>
      </c>
      <c r="D16" s="4"/>
      <c r="E16" s="7">
        <v>30485496</v>
      </c>
      <c r="F16" s="4"/>
      <c r="G16" s="7">
        <v>250</v>
      </c>
      <c r="H16" s="4"/>
      <c r="I16" s="7">
        <v>0</v>
      </c>
      <c r="J16" s="4"/>
      <c r="K16" s="7">
        <v>0</v>
      </c>
      <c r="L16" s="4"/>
      <c r="M16" s="7">
        <f t="shared" si="0"/>
        <v>0</v>
      </c>
      <c r="N16" s="4"/>
      <c r="O16" s="7">
        <v>7621374000</v>
      </c>
      <c r="P16" s="4"/>
      <c r="Q16" s="7">
        <v>470213306</v>
      </c>
      <c r="R16" s="4"/>
      <c r="S16" s="7">
        <f t="shared" si="1"/>
        <v>7151160694</v>
      </c>
    </row>
    <row r="17" spans="1:19">
      <c r="A17" s="1" t="s">
        <v>22</v>
      </c>
      <c r="C17" s="4" t="s">
        <v>181</v>
      </c>
      <c r="D17" s="4"/>
      <c r="E17" s="7">
        <v>3759913</v>
      </c>
      <c r="F17" s="4"/>
      <c r="G17" s="7">
        <v>3750</v>
      </c>
      <c r="H17" s="4"/>
      <c r="I17" s="7">
        <v>14099673750</v>
      </c>
      <c r="J17" s="4"/>
      <c r="K17" s="7">
        <v>1904458303</v>
      </c>
      <c r="L17" s="4"/>
      <c r="M17" s="7">
        <f t="shared" si="0"/>
        <v>12195215447</v>
      </c>
      <c r="N17" s="4"/>
      <c r="O17" s="7">
        <v>14099673750</v>
      </c>
      <c r="P17" s="4"/>
      <c r="Q17" s="7">
        <v>1904458303</v>
      </c>
      <c r="R17" s="4"/>
      <c r="S17" s="7">
        <f t="shared" si="1"/>
        <v>12195215447</v>
      </c>
    </row>
    <row r="18" spans="1:19">
      <c r="A18" s="1" t="s">
        <v>59</v>
      </c>
      <c r="C18" s="4" t="s">
        <v>127</v>
      </c>
      <c r="D18" s="4"/>
      <c r="E18" s="7">
        <v>1232675</v>
      </c>
      <c r="F18" s="4"/>
      <c r="G18" s="7">
        <v>2050</v>
      </c>
      <c r="H18" s="4"/>
      <c r="I18" s="7">
        <v>0</v>
      </c>
      <c r="J18" s="4"/>
      <c r="K18" s="7">
        <v>0</v>
      </c>
      <c r="L18" s="4"/>
      <c r="M18" s="7">
        <f t="shared" si="0"/>
        <v>0</v>
      </c>
      <c r="N18" s="4"/>
      <c r="O18" s="7">
        <v>2526983750</v>
      </c>
      <c r="P18" s="4"/>
      <c r="Q18" s="7">
        <v>238276383</v>
      </c>
      <c r="R18" s="4"/>
      <c r="S18" s="7">
        <f t="shared" si="1"/>
        <v>2288707367</v>
      </c>
    </row>
    <row r="19" spans="1:19">
      <c r="A19" s="1" t="s">
        <v>17</v>
      </c>
      <c r="C19" s="4" t="s">
        <v>182</v>
      </c>
      <c r="D19" s="4"/>
      <c r="E19" s="7">
        <v>15829799</v>
      </c>
      <c r="F19" s="4"/>
      <c r="G19" s="7">
        <v>3400</v>
      </c>
      <c r="H19" s="4"/>
      <c r="I19" s="7">
        <v>53821316600</v>
      </c>
      <c r="J19" s="4"/>
      <c r="K19" s="7">
        <v>6824233923</v>
      </c>
      <c r="L19" s="4"/>
      <c r="M19" s="7">
        <f t="shared" si="0"/>
        <v>46997082677</v>
      </c>
      <c r="N19" s="4"/>
      <c r="O19" s="7">
        <v>53821316600</v>
      </c>
      <c r="P19" s="4"/>
      <c r="Q19" s="7">
        <v>6824233923</v>
      </c>
      <c r="R19" s="4"/>
      <c r="S19" s="7">
        <f t="shared" si="1"/>
        <v>46997082677</v>
      </c>
    </row>
    <row r="20" spans="1:19">
      <c r="A20" s="1" t="s">
        <v>32</v>
      </c>
      <c r="C20" s="4" t="s">
        <v>183</v>
      </c>
      <c r="D20" s="4"/>
      <c r="E20" s="7">
        <v>19294410</v>
      </c>
      <c r="F20" s="4"/>
      <c r="G20" s="7">
        <v>4720</v>
      </c>
      <c r="H20" s="4"/>
      <c r="I20" s="7">
        <v>91069615200</v>
      </c>
      <c r="J20" s="4"/>
      <c r="K20" s="7">
        <v>11547104320</v>
      </c>
      <c r="L20" s="4"/>
      <c r="M20" s="7">
        <f t="shared" si="0"/>
        <v>79522510880</v>
      </c>
      <c r="N20" s="4"/>
      <c r="O20" s="7">
        <v>91069615200</v>
      </c>
      <c r="P20" s="4"/>
      <c r="Q20" s="7">
        <v>11547104320</v>
      </c>
      <c r="R20" s="4"/>
      <c r="S20" s="7">
        <f t="shared" si="1"/>
        <v>79522510880</v>
      </c>
    </row>
    <row r="21" spans="1:19">
      <c r="A21" s="1" t="s">
        <v>50</v>
      </c>
      <c r="C21" s="4" t="s">
        <v>184</v>
      </c>
      <c r="D21" s="4"/>
      <c r="E21" s="7">
        <v>13771083</v>
      </c>
      <c r="F21" s="4"/>
      <c r="G21" s="7">
        <v>880</v>
      </c>
      <c r="H21" s="4"/>
      <c r="I21" s="7">
        <v>0</v>
      </c>
      <c r="J21" s="4"/>
      <c r="K21" s="7">
        <v>0</v>
      </c>
      <c r="L21" s="4"/>
      <c r="M21" s="7">
        <f t="shared" si="0"/>
        <v>0</v>
      </c>
      <c r="N21" s="4"/>
      <c r="O21" s="7">
        <v>12118553040</v>
      </c>
      <c r="P21" s="4"/>
      <c r="Q21" s="7">
        <v>0</v>
      </c>
      <c r="R21" s="4"/>
      <c r="S21" s="7">
        <f t="shared" si="1"/>
        <v>12118553040</v>
      </c>
    </row>
    <row r="22" spans="1:19">
      <c r="A22" s="1" t="s">
        <v>51</v>
      </c>
      <c r="C22" s="4" t="s">
        <v>185</v>
      </c>
      <c r="D22" s="4"/>
      <c r="E22" s="7">
        <v>554212</v>
      </c>
      <c r="F22" s="4"/>
      <c r="G22" s="7">
        <v>6130</v>
      </c>
      <c r="H22" s="4"/>
      <c r="I22" s="7">
        <v>0</v>
      </c>
      <c r="J22" s="4"/>
      <c r="K22" s="7">
        <v>0</v>
      </c>
      <c r="L22" s="4"/>
      <c r="M22" s="7">
        <f t="shared" si="0"/>
        <v>0</v>
      </c>
      <c r="N22" s="4"/>
      <c r="O22" s="7">
        <v>3397319560</v>
      </c>
      <c r="P22" s="4"/>
      <c r="Q22" s="7">
        <v>65696725</v>
      </c>
      <c r="R22" s="4"/>
      <c r="S22" s="7">
        <f t="shared" si="1"/>
        <v>3331622835</v>
      </c>
    </row>
    <row r="23" spans="1:19">
      <c r="A23" s="1" t="s">
        <v>49</v>
      </c>
      <c r="C23" s="4" t="s">
        <v>186</v>
      </c>
      <c r="D23" s="4"/>
      <c r="E23" s="7">
        <v>713937</v>
      </c>
      <c r="F23" s="4"/>
      <c r="G23" s="7">
        <v>5165</v>
      </c>
      <c r="H23" s="4"/>
      <c r="I23" s="7">
        <v>0</v>
      </c>
      <c r="J23" s="4"/>
      <c r="K23" s="7">
        <v>0</v>
      </c>
      <c r="L23" s="4"/>
      <c r="M23" s="7">
        <f t="shared" si="0"/>
        <v>0</v>
      </c>
      <c r="N23" s="4"/>
      <c r="O23" s="7">
        <v>3687484605</v>
      </c>
      <c r="P23" s="4"/>
      <c r="Q23" s="7">
        <v>76668023</v>
      </c>
      <c r="R23" s="4"/>
      <c r="S23" s="7">
        <f t="shared" si="1"/>
        <v>3610816582</v>
      </c>
    </row>
    <row r="24" spans="1:19">
      <c r="A24" s="1" t="s">
        <v>19</v>
      </c>
      <c r="C24" s="4" t="s">
        <v>187</v>
      </c>
      <c r="D24" s="4"/>
      <c r="E24" s="7">
        <v>26325120</v>
      </c>
      <c r="F24" s="4"/>
      <c r="G24" s="7">
        <v>5850</v>
      </c>
      <c r="H24" s="4"/>
      <c r="I24" s="7">
        <v>154001952000</v>
      </c>
      <c r="J24" s="4"/>
      <c r="K24" s="7">
        <v>10607277306</v>
      </c>
      <c r="L24" s="4"/>
      <c r="M24" s="7">
        <f t="shared" si="0"/>
        <v>143394674694</v>
      </c>
      <c r="N24" s="4"/>
      <c r="O24" s="7">
        <v>154001952000</v>
      </c>
      <c r="P24" s="4"/>
      <c r="Q24" s="7">
        <v>10607277306</v>
      </c>
      <c r="R24" s="4"/>
      <c r="S24" s="7">
        <f t="shared" si="1"/>
        <v>143394674694</v>
      </c>
    </row>
    <row r="25" spans="1:19">
      <c r="A25" s="1" t="s">
        <v>61</v>
      </c>
      <c r="C25" s="4" t="s">
        <v>179</v>
      </c>
      <c r="D25" s="4"/>
      <c r="E25" s="7">
        <v>78611772</v>
      </c>
      <c r="F25" s="4"/>
      <c r="G25" s="7">
        <v>330</v>
      </c>
      <c r="H25" s="4"/>
      <c r="I25" s="7">
        <v>25941884760</v>
      </c>
      <c r="J25" s="4"/>
      <c r="K25" s="7">
        <v>3583471685</v>
      </c>
      <c r="L25" s="4"/>
      <c r="M25" s="7">
        <f t="shared" si="0"/>
        <v>22358413075</v>
      </c>
      <c r="N25" s="4"/>
      <c r="O25" s="7">
        <v>25941884760</v>
      </c>
      <c r="P25" s="4"/>
      <c r="Q25" s="7">
        <v>3583471685</v>
      </c>
      <c r="R25" s="4"/>
      <c r="S25" s="7">
        <f t="shared" si="1"/>
        <v>22358413075</v>
      </c>
    </row>
    <row r="26" spans="1:19">
      <c r="A26" s="1" t="s">
        <v>55</v>
      </c>
      <c r="C26" s="4" t="s">
        <v>188</v>
      </c>
      <c r="D26" s="4"/>
      <c r="E26" s="7">
        <v>2874557</v>
      </c>
      <c r="F26" s="4"/>
      <c r="G26" s="7">
        <v>3680</v>
      </c>
      <c r="H26" s="4"/>
      <c r="I26" s="7">
        <v>10578369760</v>
      </c>
      <c r="J26" s="4"/>
      <c r="K26" s="7">
        <v>1493416907</v>
      </c>
      <c r="L26" s="4"/>
      <c r="M26" s="7">
        <f t="shared" si="0"/>
        <v>9084952853</v>
      </c>
      <c r="N26" s="4"/>
      <c r="O26" s="7">
        <v>10578369760</v>
      </c>
      <c r="P26" s="4"/>
      <c r="Q26" s="7">
        <v>1493416907</v>
      </c>
      <c r="R26" s="4"/>
      <c r="S26" s="7">
        <f t="shared" si="1"/>
        <v>9084952853</v>
      </c>
    </row>
    <row r="27" spans="1:19">
      <c r="A27" s="1" t="s">
        <v>16</v>
      </c>
      <c r="C27" s="4" t="s">
        <v>4</v>
      </c>
      <c r="D27" s="4"/>
      <c r="E27" s="7">
        <v>144236996</v>
      </c>
      <c r="F27" s="4"/>
      <c r="G27" s="7">
        <v>100</v>
      </c>
      <c r="H27" s="4"/>
      <c r="I27" s="7">
        <v>0</v>
      </c>
      <c r="J27" s="4"/>
      <c r="K27" s="7">
        <v>0</v>
      </c>
      <c r="L27" s="4"/>
      <c r="M27" s="7">
        <f t="shared" si="0"/>
        <v>0</v>
      </c>
      <c r="N27" s="4"/>
      <c r="O27" s="7">
        <v>14423700250</v>
      </c>
      <c r="P27" s="4"/>
      <c r="Q27" s="7">
        <v>1828842294</v>
      </c>
      <c r="R27" s="4"/>
      <c r="S27" s="7">
        <f t="shared" si="1"/>
        <v>12594857956</v>
      </c>
    </row>
    <row r="28" spans="1:19">
      <c r="A28" s="1" t="s">
        <v>15</v>
      </c>
      <c r="C28" s="4" t="s">
        <v>4</v>
      </c>
      <c r="D28" s="4"/>
      <c r="E28" s="7">
        <v>55000000</v>
      </c>
      <c r="F28" s="4"/>
      <c r="G28" s="7">
        <v>20</v>
      </c>
      <c r="H28" s="4"/>
      <c r="I28" s="7">
        <v>0</v>
      </c>
      <c r="J28" s="4"/>
      <c r="K28" s="7">
        <v>0</v>
      </c>
      <c r="L28" s="4"/>
      <c r="M28" s="7">
        <f t="shared" si="0"/>
        <v>0</v>
      </c>
      <c r="N28" s="4"/>
      <c r="O28" s="7">
        <v>1100000000</v>
      </c>
      <c r="P28" s="4"/>
      <c r="Q28" s="7">
        <v>139473684</v>
      </c>
      <c r="R28" s="4"/>
      <c r="S28" s="7">
        <f t="shared" si="1"/>
        <v>960526316</v>
      </c>
    </row>
    <row r="29" spans="1:19">
      <c r="A29" s="1" t="s">
        <v>189</v>
      </c>
      <c r="C29" s="4" t="s">
        <v>190</v>
      </c>
      <c r="D29" s="4"/>
      <c r="E29" s="7">
        <v>19324849</v>
      </c>
      <c r="F29" s="4"/>
      <c r="G29" s="7">
        <v>100</v>
      </c>
      <c r="H29" s="4"/>
      <c r="I29" s="7">
        <v>0</v>
      </c>
      <c r="J29" s="4"/>
      <c r="K29" s="7">
        <v>0</v>
      </c>
      <c r="L29" s="4"/>
      <c r="M29" s="7">
        <f t="shared" si="0"/>
        <v>0</v>
      </c>
      <c r="N29" s="4"/>
      <c r="O29" s="7">
        <v>1932484900</v>
      </c>
      <c r="P29" s="4"/>
      <c r="Q29" s="7">
        <v>133104827</v>
      </c>
      <c r="R29" s="4"/>
      <c r="S29" s="7">
        <f t="shared" si="1"/>
        <v>1799380073</v>
      </c>
    </row>
    <row r="30" spans="1:19">
      <c r="A30" s="1" t="s">
        <v>18</v>
      </c>
      <c r="C30" s="4" t="s">
        <v>187</v>
      </c>
      <c r="D30" s="4"/>
      <c r="E30" s="7">
        <v>75671122</v>
      </c>
      <c r="F30" s="4"/>
      <c r="G30" s="7">
        <v>1350</v>
      </c>
      <c r="H30" s="4"/>
      <c r="I30" s="7">
        <v>102156014700</v>
      </c>
      <c r="J30" s="4"/>
      <c r="K30" s="7">
        <v>6179321353</v>
      </c>
      <c r="L30" s="4"/>
      <c r="M30" s="7">
        <f t="shared" si="0"/>
        <v>95976693347</v>
      </c>
      <c r="N30" s="4"/>
      <c r="O30" s="7">
        <v>102156029594</v>
      </c>
      <c r="P30" s="4"/>
      <c r="Q30" s="7">
        <v>6179321353</v>
      </c>
      <c r="R30" s="4"/>
      <c r="S30" s="7">
        <f t="shared" si="1"/>
        <v>95976708241</v>
      </c>
    </row>
    <row r="31" spans="1:19">
      <c r="A31" s="1" t="s">
        <v>65</v>
      </c>
      <c r="C31" s="4" t="s">
        <v>191</v>
      </c>
      <c r="D31" s="4"/>
      <c r="E31" s="7">
        <v>47100791</v>
      </c>
      <c r="F31" s="4"/>
      <c r="G31" s="7">
        <v>3530</v>
      </c>
      <c r="H31" s="4"/>
      <c r="I31" s="7">
        <v>0</v>
      </c>
      <c r="J31" s="4"/>
      <c r="K31" s="7">
        <v>0</v>
      </c>
      <c r="L31" s="4"/>
      <c r="M31" s="7">
        <f t="shared" si="0"/>
        <v>0</v>
      </c>
      <c r="N31" s="4"/>
      <c r="O31" s="7">
        <v>166265792230</v>
      </c>
      <c r="P31" s="4"/>
      <c r="Q31" s="7">
        <v>0</v>
      </c>
      <c r="R31" s="4"/>
      <c r="S31" s="7">
        <f t="shared" si="1"/>
        <v>166265792230</v>
      </c>
    </row>
    <row r="32" spans="1:19">
      <c r="A32" s="1" t="s">
        <v>20</v>
      </c>
      <c r="C32" s="4" t="s">
        <v>192</v>
      </c>
      <c r="D32" s="4"/>
      <c r="E32" s="7">
        <v>3921979</v>
      </c>
      <c r="F32" s="4"/>
      <c r="G32" s="7">
        <v>13500</v>
      </c>
      <c r="H32" s="4"/>
      <c r="I32" s="7">
        <v>0</v>
      </c>
      <c r="J32" s="4"/>
      <c r="K32" s="7">
        <v>0</v>
      </c>
      <c r="L32" s="4"/>
      <c r="M32" s="7">
        <f t="shared" si="0"/>
        <v>0</v>
      </c>
      <c r="N32" s="4"/>
      <c r="O32" s="7">
        <v>52946716500</v>
      </c>
      <c r="P32" s="4"/>
      <c r="Q32" s="7">
        <v>0</v>
      </c>
      <c r="R32" s="4"/>
      <c r="S32" s="7">
        <f t="shared" si="1"/>
        <v>52946716500</v>
      </c>
    </row>
    <row r="33" spans="1:19">
      <c r="A33" s="1" t="s">
        <v>54</v>
      </c>
      <c r="C33" s="4" t="s">
        <v>193</v>
      </c>
      <c r="D33" s="4"/>
      <c r="E33" s="7">
        <v>7691309</v>
      </c>
      <c r="F33" s="4"/>
      <c r="G33" s="7">
        <v>5700</v>
      </c>
      <c r="H33" s="4"/>
      <c r="I33" s="7">
        <v>43840461300</v>
      </c>
      <c r="J33" s="4"/>
      <c r="K33" s="7">
        <v>5899101787</v>
      </c>
      <c r="L33" s="4"/>
      <c r="M33" s="7">
        <f t="shared" si="0"/>
        <v>37941359513</v>
      </c>
      <c r="N33" s="4"/>
      <c r="O33" s="7">
        <v>43840461300</v>
      </c>
      <c r="P33" s="4"/>
      <c r="Q33" s="7">
        <v>5899101787</v>
      </c>
      <c r="R33" s="4"/>
      <c r="S33" s="7">
        <f t="shared" si="1"/>
        <v>37941359513</v>
      </c>
    </row>
    <row r="34" spans="1:19">
      <c r="A34" s="1" t="s">
        <v>53</v>
      </c>
      <c r="C34" s="4" t="s">
        <v>194</v>
      </c>
      <c r="D34" s="4"/>
      <c r="E34" s="7">
        <v>20000000</v>
      </c>
      <c r="F34" s="4"/>
      <c r="G34" s="7">
        <v>600</v>
      </c>
      <c r="H34" s="4"/>
      <c r="I34" s="7">
        <v>0</v>
      </c>
      <c r="J34" s="4"/>
      <c r="K34" s="7">
        <v>0</v>
      </c>
      <c r="L34" s="4"/>
      <c r="M34" s="7">
        <f t="shared" si="0"/>
        <v>0</v>
      </c>
      <c r="N34" s="4"/>
      <c r="O34" s="7">
        <v>12000000000</v>
      </c>
      <c r="P34" s="4"/>
      <c r="Q34" s="7">
        <v>0</v>
      </c>
      <c r="R34" s="4"/>
      <c r="S34" s="7">
        <f t="shared" si="1"/>
        <v>12000000000</v>
      </c>
    </row>
    <row r="35" spans="1:19">
      <c r="A35" s="1" t="s">
        <v>47</v>
      </c>
      <c r="C35" s="4" t="s">
        <v>177</v>
      </c>
      <c r="D35" s="4"/>
      <c r="E35" s="7">
        <v>5156472</v>
      </c>
      <c r="F35" s="4"/>
      <c r="G35" s="7">
        <v>3456</v>
      </c>
      <c r="H35" s="4"/>
      <c r="I35" s="7">
        <v>0</v>
      </c>
      <c r="J35" s="4"/>
      <c r="K35" s="7">
        <v>0</v>
      </c>
      <c r="L35" s="4"/>
      <c r="M35" s="7">
        <f t="shared" si="0"/>
        <v>0</v>
      </c>
      <c r="N35" s="4"/>
      <c r="O35" s="7">
        <v>17820768622</v>
      </c>
      <c r="P35" s="4"/>
      <c r="Q35" s="7">
        <v>1994538425</v>
      </c>
      <c r="R35" s="4"/>
      <c r="S35" s="7">
        <f t="shared" si="1"/>
        <v>15826230197</v>
      </c>
    </row>
    <row r="36" spans="1:19">
      <c r="A36" s="1" t="s">
        <v>23</v>
      </c>
      <c r="C36" s="4" t="s">
        <v>195</v>
      </c>
      <c r="D36" s="4"/>
      <c r="E36" s="7">
        <v>32418809</v>
      </c>
      <c r="F36" s="4"/>
      <c r="G36" s="7">
        <v>1800</v>
      </c>
      <c r="H36" s="4"/>
      <c r="I36" s="7">
        <v>0</v>
      </c>
      <c r="J36" s="4"/>
      <c r="K36" s="7">
        <v>0</v>
      </c>
      <c r="L36" s="4"/>
      <c r="M36" s="7">
        <f t="shared" si="0"/>
        <v>0</v>
      </c>
      <c r="N36" s="4"/>
      <c r="O36" s="7">
        <v>58353858200</v>
      </c>
      <c r="P36" s="4"/>
      <c r="Q36" s="7">
        <v>6999648815</v>
      </c>
      <c r="R36" s="4"/>
      <c r="S36" s="7">
        <f t="shared" si="1"/>
        <v>51354209385</v>
      </c>
    </row>
    <row r="37" spans="1:19">
      <c r="A37" s="1" t="s">
        <v>67</v>
      </c>
      <c r="C37" s="4" t="s">
        <v>196</v>
      </c>
      <c r="D37" s="4"/>
      <c r="E37" s="7">
        <v>522412</v>
      </c>
      <c r="F37" s="4"/>
      <c r="G37" s="7">
        <v>2600</v>
      </c>
      <c r="H37" s="4"/>
      <c r="I37" s="7">
        <v>0</v>
      </c>
      <c r="J37" s="4"/>
      <c r="K37" s="7">
        <v>0</v>
      </c>
      <c r="L37" s="4"/>
      <c r="M37" s="7">
        <f t="shared" si="0"/>
        <v>0</v>
      </c>
      <c r="N37" s="4"/>
      <c r="O37" s="7">
        <v>1358271200</v>
      </c>
      <c r="P37" s="4"/>
      <c r="Q37" s="7">
        <v>0</v>
      </c>
      <c r="R37" s="4"/>
      <c r="S37" s="7">
        <f t="shared" si="1"/>
        <v>1358271200</v>
      </c>
    </row>
    <row r="38" spans="1:19">
      <c r="A38" s="1" t="s">
        <v>68</v>
      </c>
      <c r="C38" s="4" t="s">
        <v>197</v>
      </c>
      <c r="D38" s="4"/>
      <c r="E38" s="7">
        <v>11589687</v>
      </c>
      <c r="F38" s="4"/>
      <c r="G38" s="7">
        <v>6500</v>
      </c>
      <c r="H38" s="4"/>
      <c r="I38" s="7">
        <v>75332965500</v>
      </c>
      <c r="J38" s="4"/>
      <c r="K38" s="7">
        <v>10559037567</v>
      </c>
      <c r="L38" s="4"/>
      <c r="M38" s="7">
        <f t="shared" si="0"/>
        <v>64773927933</v>
      </c>
      <c r="N38" s="4"/>
      <c r="O38" s="7">
        <v>75332965500</v>
      </c>
      <c r="P38" s="4"/>
      <c r="Q38" s="7">
        <v>10559037567</v>
      </c>
      <c r="R38" s="4"/>
      <c r="S38" s="7">
        <f t="shared" si="1"/>
        <v>64773927933</v>
      </c>
    </row>
    <row r="39" spans="1:19">
      <c r="A39" s="1" t="s">
        <v>69</v>
      </c>
      <c r="C39" s="4" t="s">
        <v>198</v>
      </c>
      <c r="D39" s="4"/>
      <c r="E39" s="7">
        <v>18769593</v>
      </c>
      <c r="F39" s="4"/>
      <c r="G39" s="7">
        <v>1200</v>
      </c>
      <c r="H39" s="4"/>
      <c r="I39" s="7">
        <v>0</v>
      </c>
      <c r="J39" s="4"/>
      <c r="K39" s="7">
        <v>0</v>
      </c>
      <c r="L39" s="4"/>
      <c r="M39" s="7">
        <f t="shared" si="0"/>
        <v>0</v>
      </c>
      <c r="N39" s="4"/>
      <c r="O39" s="7">
        <v>22523511600</v>
      </c>
      <c r="P39" s="4"/>
      <c r="Q39" s="7">
        <v>1684267661</v>
      </c>
      <c r="R39" s="4"/>
      <c r="S39" s="7">
        <f t="shared" si="1"/>
        <v>20839243939</v>
      </c>
    </row>
    <row r="40" spans="1:19">
      <c r="A40" s="1" t="s">
        <v>60</v>
      </c>
      <c r="C40" s="4" t="s">
        <v>199</v>
      </c>
      <c r="D40" s="4"/>
      <c r="E40" s="7">
        <v>5400000</v>
      </c>
      <c r="F40" s="4"/>
      <c r="G40" s="7">
        <v>400</v>
      </c>
      <c r="H40" s="4"/>
      <c r="I40" s="7">
        <v>2160000000</v>
      </c>
      <c r="J40" s="4"/>
      <c r="K40" s="7">
        <v>56197465</v>
      </c>
      <c r="L40" s="4"/>
      <c r="M40" s="7">
        <f t="shared" si="0"/>
        <v>2103802535</v>
      </c>
      <c r="N40" s="4"/>
      <c r="O40" s="7">
        <v>2160000000</v>
      </c>
      <c r="P40" s="4"/>
      <c r="Q40" s="7">
        <v>56197465</v>
      </c>
      <c r="R40" s="4"/>
      <c r="S40" s="7">
        <f t="shared" si="1"/>
        <v>2103802535</v>
      </c>
    </row>
    <row r="41" spans="1:19">
      <c r="A41" s="1" t="s">
        <v>200</v>
      </c>
      <c r="C41" s="4" t="s">
        <v>201</v>
      </c>
      <c r="D41" s="4"/>
      <c r="E41" s="7">
        <v>585000</v>
      </c>
      <c r="F41" s="4"/>
      <c r="G41" s="7">
        <v>800</v>
      </c>
      <c r="H41" s="4"/>
      <c r="I41" s="7">
        <v>0</v>
      </c>
      <c r="J41" s="4"/>
      <c r="K41" s="7">
        <v>0</v>
      </c>
      <c r="L41" s="4"/>
      <c r="M41" s="7">
        <f t="shared" si="0"/>
        <v>0</v>
      </c>
      <c r="N41" s="4"/>
      <c r="O41" s="7">
        <v>468000000</v>
      </c>
      <c r="P41" s="4"/>
      <c r="Q41" s="7">
        <v>47001848</v>
      </c>
      <c r="R41" s="4"/>
      <c r="S41" s="7">
        <f t="shared" si="1"/>
        <v>420998152</v>
      </c>
    </row>
    <row r="42" spans="1:19">
      <c r="A42" s="1" t="s">
        <v>202</v>
      </c>
      <c r="C42" s="4" t="s">
        <v>185</v>
      </c>
      <c r="D42" s="4"/>
      <c r="E42" s="7">
        <v>10115509</v>
      </c>
      <c r="F42" s="4"/>
      <c r="G42" s="7">
        <v>650</v>
      </c>
      <c r="H42" s="4"/>
      <c r="I42" s="7">
        <v>0</v>
      </c>
      <c r="J42" s="4"/>
      <c r="K42" s="7">
        <v>0</v>
      </c>
      <c r="L42" s="4"/>
      <c r="M42" s="7">
        <f t="shared" si="0"/>
        <v>0</v>
      </c>
      <c r="N42" s="4"/>
      <c r="O42" s="7">
        <v>6575083939</v>
      </c>
      <c r="P42" s="4"/>
      <c r="Q42" s="7">
        <v>620393964</v>
      </c>
      <c r="R42" s="4"/>
      <c r="S42" s="7">
        <f t="shared" si="1"/>
        <v>5954689975</v>
      </c>
    </row>
    <row r="43" spans="1:19">
      <c r="A43" s="1" t="s">
        <v>36</v>
      </c>
      <c r="C43" s="4" t="s">
        <v>203</v>
      </c>
      <c r="D43" s="4"/>
      <c r="E43" s="7">
        <v>7825000</v>
      </c>
      <c r="F43" s="4"/>
      <c r="G43" s="7">
        <v>2</v>
      </c>
      <c r="H43" s="4"/>
      <c r="I43" s="7">
        <v>0</v>
      </c>
      <c r="J43" s="4"/>
      <c r="K43" s="7">
        <v>0</v>
      </c>
      <c r="L43" s="4"/>
      <c r="M43" s="7">
        <f t="shared" si="0"/>
        <v>0</v>
      </c>
      <c r="N43" s="4"/>
      <c r="O43" s="7">
        <v>15650000</v>
      </c>
      <c r="P43" s="4"/>
      <c r="Q43" s="7">
        <v>1096497</v>
      </c>
      <c r="R43" s="4"/>
      <c r="S43" s="7">
        <f t="shared" si="1"/>
        <v>14553503</v>
      </c>
    </row>
    <row r="44" spans="1:19">
      <c r="A44" s="1" t="s">
        <v>58</v>
      </c>
      <c r="C44" s="4" t="s">
        <v>195</v>
      </c>
      <c r="D44" s="4"/>
      <c r="E44" s="7">
        <v>250000</v>
      </c>
      <c r="F44" s="4"/>
      <c r="G44" s="7">
        <v>99</v>
      </c>
      <c r="H44" s="4"/>
      <c r="I44" s="7">
        <v>0</v>
      </c>
      <c r="J44" s="4"/>
      <c r="K44" s="7">
        <v>0</v>
      </c>
      <c r="L44" s="4"/>
      <c r="M44" s="7">
        <f t="shared" si="0"/>
        <v>0</v>
      </c>
      <c r="N44" s="4"/>
      <c r="O44" s="7">
        <v>24750000</v>
      </c>
      <c r="P44" s="4"/>
      <c r="Q44" s="7">
        <v>2968807</v>
      </c>
      <c r="R44" s="4"/>
      <c r="S44" s="7">
        <f t="shared" si="1"/>
        <v>21781193</v>
      </c>
    </row>
    <row r="45" spans="1:19">
      <c r="A45" s="1" t="s">
        <v>48</v>
      </c>
      <c r="C45" s="4" t="s">
        <v>204</v>
      </c>
      <c r="D45" s="4"/>
      <c r="E45" s="7">
        <v>1014534</v>
      </c>
      <c r="F45" s="4"/>
      <c r="G45" s="7">
        <v>7554</v>
      </c>
      <c r="H45" s="4"/>
      <c r="I45" s="7">
        <v>0</v>
      </c>
      <c r="J45" s="4"/>
      <c r="K45" s="7">
        <v>0</v>
      </c>
      <c r="L45" s="4"/>
      <c r="M45" s="7">
        <f t="shared" si="0"/>
        <v>0</v>
      </c>
      <c r="N45" s="4"/>
      <c r="O45" s="7">
        <v>7663789836</v>
      </c>
      <c r="P45" s="4"/>
      <c r="Q45" s="7">
        <v>159341036</v>
      </c>
      <c r="R45" s="4"/>
      <c r="S45" s="7">
        <f t="shared" si="1"/>
        <v>7504448800</v>
      </c>
    </row>
    <row r="46" spans="1:19">
      <c r="A46" s="1" t="s">
        <v>57</v>
      </c>
      <c r="C46" s="4" t="s">
        <v>199</v>
      </c>
      <c r="D46" s="4"/>
      <c r="E46" s="7">
        <f>I46/G46</f>
        <v>2362677.8174999999</v>
      </c>
      <c r="F46" s="4"/>
      <c r="G46" s="7">
        <v>400</v>
      </c>
      <c r="H46" s="4"/>
      <c r="I46" s="7">
        <v>945071127</v>
      </c>
      <c r="J46" s="4"/>
      <c r="K46" s="7">
        <v>15910364</v>
      </c>
      <c r="L46" s="4"/>
      <c r="M46" s="7">
        <f t="shared" si="0"/>
        <v>929160763</v>
      </c>
      <c r="N46" s="4"/>
      <c r="O46" s="7">
        <v>945075600</v>
      </c>
      <c r="P46" s="4"/>
      <c r="Q46" s="7">
        <v>15910364</v>
      </c>
      <c r="R46" s="4"/>
      <c r="S46" s="7">
        <f t="shared" si="1"/>
        <v>929165236</v>
      </c>
    </row>
    <row r="47" spans="1:19">
      <c r="A47" s="1" t="s">
        <v>35</v>
      </c>
      <c r="C47" s="4" t="s">
        <v>205</v>
      </c>
      <c r="D47" s="4"/>
      <c r="E47" s="7">
        <v>4301406</v>
      </c>
      <c r="F47" s="4"/>
      <c r="G47" s="7">
        <v>3200</v>
      </c>
      <c r="H47" s="4"/>
      <c r="I47" s="7">
        <v>0</v>
      </c>
      <c r="J47" s="4"/>
      <c r="K47" s="7">
        <v>0</v>
      </c>
      <c r="L47" s="4"/>
      <c r="M47" s="7">
        <f t="shared" si="0"/>
        <v>0</v>
      </c>
      <c r="N47" s="4"/>
      <c r="O47" s="7">
        <v>13764499200</v>
      </c>
      <c r="P47" s="4"/>
      <c r="Q47" s="7">
        <v>1061484768</v>
      </c>
      <c r="R47" s="4"/>
      <c r="S47" s="7">
        <f t="shared" si="1"/>
        <v>12703014432</v>
      </c>
    </row>
    <row r="48" spans="1:19">
      <c r="A48" s="1" t="s">
        <v>254</v>
      </c>
      <c r="C48" s="4" t="s">
        <v>253</v>
      </c>
      <c r="D48" s="4"/>
      <c r="E48" s="7">
        <v>0</v>
      </c>
      <c r="F48" s="4"/>
      <c r="G48" s="7">
        <v>0</v>
      </c>
      <c r="H48" s="4"/>
      <c r="I48" s="7">
        <v>0</v>
      </c>
      <c r="J48" s="4"/>
      <c r="K48" s="7">
        <v>0</v>
      </c>
      <c r="L48" s="4"/>
      <c r="M48" s="7">
        <f t="shared" si="0"/>
        <v>0</v>
      </c>
      <c r="N48" s="4"/>
      <c r="O48" s="4">
        <v>102320</v>
      </c>
      <c r="P48" s="4"/>
      <c r="Q48" s="7">
        <v>0</v>
      </c>
      <c r="R48" s="4"/>
      <c r="S48" s="7">
        <f t="shared" si="1"/>
        <v>102320</v>
      </c>
    </row>
    <row r="49" spans="1:19">
      <c r="A49" s="1" t="s">
        <v>255</v>
      </c>
      <c r="C49" s="4" t="s">
        <v>253</v>
      </c>
      <c r="D49" s="4"/>
      <c r="E49" s="7">
        <v>0</v>
      </c>
      <c r="F49" s="4"/>
      <c r="G49" s="7">
        <v>0</v>
      </c>
      <c r="H49" s="4"/>
      <c r="I49" s="7">
        <v>0</v>
      </c>
      <c r="J49" s="4"/>
      <c r="K49" s="7">
        <v>0</v>
      </c>
      <c r="L49" s="4"/>
      <c r="M49" s="7">
        <f t="shared" si="0"/>
        <v>0</v>
      </c>
      <c r="N49" s="4"/>
      <c r="O49" s="4">
        <v>6830</v>
      </c>
      <c r="P49" s="4"/>
      <c r="Q49" s="7">
        <v>0</v>
      </c>
      <c r="R49" s="4"/>
      <c r="S49" s="7">
        <f t="shared" si="1"/>
        <v>6830</v>
      </c>
    </row>
    <row r="50" spans="1:19">
      <c r="A50" s="1" t="s">
        <v>256</v>
      </c>
      <c r="C50" s="4" t="s">
        <v>253</v>
      </c>
      <c r="D50" s="4"/>
      <c r="E50" s="7">
        <v>0</v>
      </c>
      <c r="F50" s="4"/>
      <c r="G50" s="7">
        <v>0</v>
      </c>
      <c r="H50" s="4"/>
      <c r="I50" s="7">
        <v>0</v>
      </c>
      <c r="J50" s="4"/>
      <c r="K50" s="7">
        <v>0</v>
      </c>
      <c r="L50" s="4"/>
      <c r="M50" s="7">
        <f t="shared" si="0"/>
        <v>0</v>
      </c>
      <c r="N50" s="4"/>
      <c r="O50" s="4">
        <v>4807</v>
      </c>
      <c r="P50" s="4"/>
      <c r="Q50" s="7">
        <v>0</v>
      </c>
      <c r="R50" s="4"/>
      <c r="S50" s="7">
        <f t="shared" si="1"/>
        <v>4807</v>
      </c>
    </row>
    <row r="51" spans="1:19">
      <c r="A51" s="1" t="s">
        <v>257</v>
      </c>
      <c r="C51" s="4" t="s">
        <v>253</v>
      </c>
      <c r="D51" s="4"/>
      <c r="E51" s="7">
        <v>0</v>
      </c>
      <c r="F51" s="4"/>
      <c r="G51" s="7">
        <v>0</v>
      </c>
      <c r="H51" s="4"/>
      <c r="I51" s="7">
        <v>0</v>
      </c>
      <c r="J51" s="4"/>
      <c r="K51" s="7">
        <v>0</v>
      </c>
      <c r="L51" s="4"/>
      <c r="M51" s="7">
        <f t="shared" si="0"/>
        <v>0</v>
      </c>
      <c r="N51" s="4"/>
      <c r="O51" s="4">
        <v>1838</v>
      </c>
      <c r="P51" s="4"/>
      <c r="Q51" s="7">
        <v>0</v>
      </c>
      <c r="R51" s="4"/>
      <c r="S51" s="7">
        <f t="shared" si="1"/>
        <v>1838</v>
      </c>
    </row>
    <row r="52" spans="1:19" ht="24.75" thickBot="1">
      <c r="C52" s="4"/>
      <c r="D52" s="4"/>
      <c r="E52" s="4"/>
      <c r="F52" s="4"/>
      <c r="G52" s="4"/>
      <c r="H52" s="4"/>
      <c r="I52" s="13">
        <f>SUM(I8:I51)</f>
        <v>626267660947</v>
      </c>
      <c r="J52" s="4"/>
      <c r="K52" s="13">
        <f>SUM(K8:K51)</f>
        <v>64339884964</v>
      </c>
      <c r="L52" s="4"/>
      <c r="M52" s="13">
        <f>SUM(M8:M51)</f>
        <v>561927775983</v>
      </c>
      <c r="N52" s="4"/>
      <c r="O52" s="13">
        <f>SUM(O8:O51)</f>
        <v>1333670925543</v>
      </c>
      <c r="P52" s="4"/>
      <c r="Q52" s="13">
        <f>SUM(Q8:Q51)</f>
        <v>92477772131</v>
      </c>
      <c r="R52" s="4"/>
      <c r="S52" s="13">
        <f>SUM(S8:S51)</f>
        <v>1241193153412</v>
      </c>
    </row>
    <row r="53" spans="1:19" ht="24.75" thickTop="1">
      <c r="I53" s="3"/>
      <c r="M53" s="16"/>
      <c r="O53" s="3"/>
    </row>
    <row r="54" spans="1:19">
      <c r="I54" s="3"/>
      <c r="M54" s="17"/>
      <c r="O54" s="3"/>
    </row>
  </sheetData>
  <autoFilter ref="A7:A51" xr:uid="{00000000-0001-0000-0700-000000000000}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5"/>
  <sheetViews>
    <sheetView rightToLeft="1" workbookViewId="0">
      <selection activeCell="Q85" sqref="G79:Q85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4" bestFit="1" customWidth="1"/>
    <col min="6" max="6" width="1" style="4" customWidth="1"/>
    <col min="7" max="7" width="20.28515625" style="4" bestFit="1" customWidth="1"/>
    <col min="8" max="8" width="1" style="4" customWidth="1"/>
    <col min="9" max="9" width="34.5703125" style="4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0" t="s">
        <v>3</v>
      </c>
      <c r="C6" s="21" t="s">
        <v>156</v>
      </c>
      <c r="D6" s="21" t="s">
        <v>156</v>
      </c>
      <c r="E6" s="21" t="s">
        <v>156</v>
      </c>
      <c r="F6" s="21" t="s">
        <v>156</v>
      </c>
      <c r="G6" s="21" t="s">
        <v>156</v>
      </c>
      <c r="H6" s="21" t="s">
        <v>156</v>
      </c>
      <c r="I6" s="21" t="s">
        <v>156</v>
      </c>
      <c r="K6" s="21" t="s">
        <v>157</v>
      </c>
      <c r="L6" s="21" t="s">
        <v>157</v>
      </c>
      <c r="M6" s="21" t="s">
        <v>157</v>
      </c>
      <c r="N6" s="21" t="s">
        <v>157</v>
      </c>
      <c r="O6" s="21" t="s">
        <v>157</v>
      </c>
      <c r="P6" s="21" t="s">
        <v>157</v>
      </c>
      <c r="Q6" s="21" t="s">
        <v>157</v>
      </c>
    </row>
    <row r="7" spans="1:17" ht="24.75">
      <c r="A7" s="21" t="s">
        <v>3</v>
      </c>
      <c r="C7" s="21" t="s">
        <v>7</v>
      </c>
      <c r="E7" s="21" t="s">
        <v>206</v>
      </c>
      <c r="G7" s="21" t="s">
        <v>207</v>
      </c>
      <c r="I7" s="21" t="s">
        <v>208</v>
      </c>
      <c r="K7" s="21" t="s">
        <v>7</v>
      </c>
      <c r="M7" s="21" t="s">
        <v>206</v>
      </c>
      <c r="O7" s="21" t="s">
        <v>207</v>
      </c>
      <c r="Q7" s="21" t="s">
        <v>208</v>
      </c>
    </row>
    <row r="8" spans="1:17">
      <c r="A8" s="1" t="s">
        <v>63</v>
      </c>
      <c r="C8" s="8">
        <v>10000000</v>
      </c>
      <c r="D8" s="8"/>
      <c r="E8" s="8">
        <v>151592625000</v>
      </c>
      <c r="F8" s="8"/>
      <c r="G8" s="8">
        <v>177040305000</v>
      </c>
      <c r="H8" s="8"/>
      <c r="I8" s="8">
        <f>E8-G8</f>
        <v>-25447680000</v>
      </c>
      <c r="J8" s="8"/>
      <c r="K8" s="8">
        <v>10000000</v>
      </c>
      <c r="L8" s="8"/>
      <c r="M8" s="8">
        <v>151592625000</v>
      </c>
      <c r="N8" s="8"/>
      <c r="O8" s="8">
        <v>178233165000</v>
      </c>
      <c r="P8" s="8"/>
      <c r="Q8" s="8">
        <f>M8-O8</f>
        <v>-26640540000</v>
      </c>
    </row>
    <row r="9" spans="1:17">
      <c r="A9" s="1" t="s">
        <v>45</v>
      </c>
      <c r="C9" s="8">
        <v>31790022</v>
      </c>
      <c r="D9" s="8"/>
      <c r="E9" s="8">
        <v>431983911615</v>
      </c>
      <c r="F9" s="8"/>
      <c r="G9" s="8">
        <v>437040051034</v>
      </c>
      <c r="H9" s="8"/>
      <c r="I9" s="8">
        <f t="shared" ref="I9:I72" si="0">E9-G9</f>
        <v>-5056139419</v>
      </c>
      <c r="J9" s="8"/>
      <c r="K9" s="8">
        <v>31790022</v>
      </c>
      <c r="L9" s="8"/>
      <c r="M9" s="8">
        <v>431983911615</v>
      </c>
      <c r="N9" s="8"/>
      <c r="O9" s="8">
        <v>373833136943</v>
      </c>
      <c r="P9" s="8"/>
      <c r="Q9" s="8">
        <f t="shared" ref="Q9:Q72" si="1">M9-O9</f>
        <v>58150774672</v>
      </c>
    </row>
    <row r="10" spans="1:17">
      <c r="A10" s="1" t="s">
        <v>34</v>
      </c>
      <c r="C10" s="8">
        <v>4877190</v>
      </c>
      <c r="D10" s="8"/>
      <c r="E10" s="8">
        <v>55123701080</v>
      </c>
      <c r="F10" s="8"/>
      <c r="G10" s="8">
        <v>60564340093</v>
      </c>
      <c r="H10" s="8"/>
      <c r="I10" s="8">
        <f t="shared" si="0"/>
        <v>-5440639013</v>
      </c>
      <c r="J10" s="8"/>
      <c r="K10" s="8">
        <v>4877190</v>
      </c>
      <c r="L10" s="8"/>
      <c r="M10" s="8">
        <v>55123701080</v>
      </c>
      <c r="N10" s="8"/>
      <c r="O10" s="8">
        <v>61653475063</v>
      </c>
      <c r="P10" s="8"/>
      <c r="Q10" s="8">
        <f t="shared" si="1"/>
        <v>-6529773983</v>
      </c>
    </row>
    <row r="11" spans="1:17">
      <c r="A11" s="1" t="s">
        <v>51</v>
      </c>
      <c r="C11" s="8">
        <v>791731</v>
      </c>
      <c r="D11" s="8"/>
      <c r="E11" s="8">
        <v>25113814599</v>
      </c>
      <c r="F11" s="8"/>
      <c r="G11" s="8">
        <v>24909873603</v>
      </c>
      <c r="H11" s="8"/>
      <c r="I11" s="8">
        <f t="shared" si="0"/>
        <v>203940996</v>
      </c>
      <c r="J11" s="8"/>
      <c r="K11" s="8">
        <v>791731</v>
      </c>
      <c r="L11" s="8"/>
      <c r="M11" s="8">
        <v>25113814599</v>
      </c>
      <c r="N11" s="8"/>
      <c r="O11" s="8">
        <v>21612999217</v>
      </c>
      <c r="P11" s="8"/>
      <c r="Q11" s="8">
        <f t="shared" si="1"/>
        <v>3500815382</v>
      </c>
    </row>
    <row r="12" spans="1:17">
      <c r="A12" s="1" t="s">
        <v>50</v>
      </c>
      <c r="C12" s="8">
        <v>19999263</v>
      </c>
      <c r="D12" s="8"/>
      <c r="E12" s="8">
        <v>152481650844</v>
      </c>
      <c r="F12" s="8"/>
      <c r="G12" s="8">
        <v>180059492612</v>
      </c>
      <c r="H12" s="8"/>
      <c r="I12" s="8">
        <f t="shared" si="0"/>
        <v>-27577841768</v>
      </c>
      <c r="J12" s="8"/>
      <c r="K12" s="8">
        <v>19999263</v>
      </c>
      <c r="L12" s="8"/>
      <c r="M12" s="8">
        <v>152481650844</v>
      </c>
      <c r="N12" s="8"/>
      <c r="O12" s="8">
        <v>145829746775</v>
      </c>
      <c r="P12" s="8"/>
      <c r="Q12" s="8">
        <f t="shared" si="1"/>
        <v>6651904069</v>
      </c>
    </row>
    <row r="13" spans="1:17">
      <c r="A13" s="1" t="s">
        <v>32</v>
      </c>
      <c r="C13" s="8">
        <v>19294410</v>
      </c>
      <c r="D13" s="8"/>
      <c r="E13" s="8">
        <v>598403777727</v>
      </c>
      <c r="F13" s="8"/>
      <c r="G13" s="8">
        <v>692000266038</v>
      </c>
      <c r="H13" s="8"/>
      <c r="I13" s="8">
        <f t="shared" si="0"/>
        <v>-93596488311</v>
      </c>
      <c r="J13" s="8"/>
      <c r="K13" s="8">
        <v>19294410</v>
      </c>
      <c r="L13" s="8"/>
      <c r="M13" s="8">
        <v>598403777727</v>
      </c>
      <c r="N13" s="8"/>
      <c r="O13" s="8">
        <v>537834142569</v>
      </c>
      <c r="P13" s="8"/>
      <c r="Q13" s="8">
        <f t="shared" si="1"/>
        <v>60569635158</v>
      </c>
    </row>
    <row r="14" spans="1:17">
      <c r="A14" s="1" t="s">
        <v>17</v>
      </c>
      <c r="C14" s="8">
        <v>15829799</v>
      </c>
      <c r="D14" s="8"/>
      <c r="E14" s="8">
        <v>415892217123</v>
      </c>
      <c r="F14" s="8"/>
      <c r="G14" s="8">
        <v>470180077474</v>
      </c>
      <c r="H14" s="8"/>
      <c r="I14" s="8">
        <f t="shared" si="0"/>
        <v>-54287860351</v>
      </c>
      <c r="J14" s="8"/>
      <c r="K14" s="8">
        <v>15829799</v>
      </c>
      <c r="L14" s="8"/>
      <c r="M14" s="8">
        <v>415892217123</v>
      </c>
      <c r="N14" s="8"/>
      <c r="O14" s="8">
        <v>571202704562</v>
      </c>
      <c r="P14" s="8"/>
      <c r="Q14" s="8">
        <f t="shared" si="1"/>
        <v>-155310487439</v>
      </c>
    </row>
    <row r="15" spans="1:17">
      <c r="A15" s="1" t="s">
        <v>29</v>
      </c>
      <c r="C15" s="8">
        <v>3097936</v>
      </c>
      <c r="D15" s="8"/>
      <c r="E15" s="8">
        <v>19739616029</v>
      </c>
      <c r="F15" s="8"/>
      <c r="G15" s="8">
        <v>24081715655</v>
      </c>
      <c r="H15" s="8"/>
      <c r="I15" s="8">
        <f t="shared" si="0"/>
        <v>-4342099626</v>
      </c>
      <c r="J15" s="8"/>
      <c r="K15" s="8">
        <v>3097936</v>
      </c>
      <c r="L15" s="8"/>
      <c r="M15" s="8">
        <v>19739616029</v>
      </c>
      <c r="N15" s="8"/>
      <c r="O15" s="8">
        <v>25108771280</v>
      </c>
      <c r="P15" s="8"/>
      <c r="Q15" s="8">
        <f t="shared" si="1"/>
        <v>-5369155251</v>
      </c>
    </row>
    <row r="16" spans="1:17">
      <c r="A16" s="1" t="s">
        <v>59</v>
      </c>
      <c r="C16" s="8">
        <v>1232675</v>
      </c>
      <c r="D16" s="8"/>
      <c r="E16" s="8">
        <v>10096806410</v>
      </c>
      <c r="F16" s="8"/>
      <c r="G16" s="8">
        <v>10807503948</v>
      </c>
      <c r="H16" s="8"/>
      <c r="I16" s="8">
        <f t="shared" si="0"/>
        <v>-710697538</v>
      </c>
      <c r="J16" s="8"/>
      <c r="K16" s="8">
        <v>1232675</v>
      </c>
      <c r="L16" s="8"/>
      <c r="M16" s="8">
        <v>10096806410</v>
      </c>
      <c r="N16" s="8"/>
      <c r="O16" s="8">
        <v>9971553009</v>
      </c>
      <c r="P16" s="8"/>
      <c r="Q16" s="8">
        <f t="shared" si="1"/>
        <v>125253401</v>
      </c>
    </row>
    <row r="17" spans="1:17">
      <c r="A17" s="1" t="s">
        <v>22</v>
      </c>
      <c r="C17" s="8">
        <v>3759913</v>
      </c>
      <c r="D17" s="8"/>
      <c r="E17" s="8">
        <v>251387042477</v>
      </c>
      <c r="F17" s="8"/>
      <c r="G17" s="8">
        <v>288911959314</v>
      </c>
      <c r="H17" s="8"/>
      <c r="I17" s="8">
        <f t="shared" si="0"/>
        <v>-37524916837</v>
      </c>
      <c r="J17" s="8"/>
      <c r="K17" s="8">
        <v>3759913</v>
      </c>
      <c r="L17" s="8"/>
      <c r="M17" s="8">
        <v>251387042477</v>
      </c>
      <c r="N17" s="8"/>
      <c r="O17" s="8">
        <v>286706809818</v>
      </c>
      <c r="P17" s="8"/>
      <c r="Q17" s="8">
        <f t="shared" si="1"/>
        <v>-35319767341</v>
      </c>
    </row>
    <row r="18" spans="1:17">
      <c r="A18" s="1" t="s">
        <v>66</v>
      </c>
      <c r="C18" s="8">
        <v>30485496</v>
      </c>
      <c r="D18" s="8"/>
      <c r="E18" s="8">
        <v>141095923583</v>
      </c>
      <c r="F18" s="8"/>
      <c r="G18" s="8">
        <v>158793522245</v>
      </c>
      <c r="H18" s="8"/>
      <c r="I18" s="8">
        <f t="shared" si="0"/>
        <v>-17697598662</v>
      </c>
      <c r="J18" s="8"/>
      <c r="K18" s="8">
        <v>30485496</v>
      </c>
      <c r="L18" s="8"/>
      <c r="M18" s="8">
        <v>141095923583</v>
      </c>
      <c r="N18" s="8"/>
      <c r="O18" s="8">
        <v>226977763668</v>
      </c>
      <c r="P18" s="8"/>
      <c r="Q18" s="8">
        <f t="shared" si="1"/>
        <v>-85881840085</v>
      </c>
    </row>
    <row r="19" spans="1:17">
      <c r="A19" s="1" t="s">
        <v>24</v>
      </c>
      <c r="C19" s="8">
        <v>94370022</v>
      </c>
      <c r="D19" s="8"/>
      <c r="E19" s="8">
        <v>530018140085</v>
      </c>
      <c r="F19" s="8"/>
      <c r="G19" s="8">
        <v>561913037010</v>
      </c>
      <c r="H19" s="8"/>
      <c r="I19" s="8">
        <f t="shared" si="0"/>
        <v>-31894896925</v>
      </c>
      <c r="J19" s="8"/>
      <c r="K19" s="8">
        <v>94370022</v>
      </c>
      <c r="L19" s="8"/>
      <c r="M19" s="8">
        <v>530018140085</v>
      </c>
      <c r="N19" s="8"/>
      <c r="O19" s="8">
        <v>427394473772</v>
      </c>
      <c r="P19" s="8"/>
      <c r="Q19" s="8">
        <f t="shared" si="1"/>
        <v>102623666313</v>
      </c>
    </row>
    <row r="20" spans="1:17">
      <c r="A20" s="1" t="s">
        <v>64</v>
      </c>
      <c r="C20" s="8">
        <v>46851062</v>
      </c>
      <c r="D20" s="8"/>
      <c r="E20" s="8">
        <v>638971931044</v>
      </c>
      <c r="F20" s="8"/>
      <c r="G20" s="8">
        <v>647820667699</v>
      </c>
      <c r="H20" s="8"/>
      <c r="I20" s="8">
        <f t="shared" si="0"/>
        <v>-8848736655</v>
      </c>
      <c r="J20" s="8"/>
      <c r="K20" s="8">
        <v>46851062</v>
      </c>
      <c r="L20" s="8"/>
      <c r="M20" s="8">
        <v>638971931044</v>
      </c>
      <c r="N20" s="8"/>
      <c r="O20" s="8">
        <v>569409498968</v>
      </c>
      <c r="P20" s="8"/>
      <c r="Q20" s="8">
        <f t="shared" si="1"/>
        <v>69562432076</v>
      </c>
    </row>
    <row r="21" spans="1:17">
      <c r="A21" s="1" t="s">
        <v>56</v>
      </c>
      <c r="C21" s="8">
        <v>11165712</v>
      </c>
      <c r="D21" s="8"/>
      <c r="E21" s="8">
        <v>145289523018</v>
      </c>
      <c r="F21" s="8"/>
      <c r="G21" s="8">
        <v>154612914869</v>
      </c>
      <c r="H21" s="8"/>
      <c r="I21" s="8">
        <f t="shared" si="0"/>
        <v>-9323391851</v>
      </c>
      <c r="J21" s="8"/>
      <c r="K21" s="8">
        <v>11165712</v>
      </c>
      <c r="L21" s="8"/>
      <c r="M21" s="8">
        <v>145289523018</v>
      </c>
      <c r="N21" s="8"/>
      <c r="O21" s="8">
        <v>152250204667</v>
      </c>
      <c r="P21" s="8"/>
      <c r="Q21" s="8">
        <f t="shared" si="1"/>
        <v>-6960681649</v>
      </c>
    </row>
    <row r="22" spans="1:17">
      <c r="A22" s="1" t="s">
        <v>46</v>
      </c>
      <c r="C22" s="8">
        <v>44507942</v>
      </c>
      <c r="D22" s="8"/>
      <c r="E22" s="8">
        <v>618076382839</v>
      </c>
      <c r="F22" s="8"/>
      <c r="G22" s="8">
        <v>649046566660</v>
      </c>
      <c r="H22" s="8"/>
      <c r="I22" s="8">
        <f t="shared" si="0"/>
        <v>-30970183821</v>
      </c>
      <c r="J22" s="8"/>
      <c r="K22" s="8">
        <v>44507942</v>
      </c>
      <c r="L22" s="8"/>
      <c r="M22" s="8">
        <v>618076382839</v>
      </c>
      <c r="N22" s="8"/>
      <c r="O22" s="8">
        <v>610555052482</v>
      </c>
      <c r="P22" s="8"/>
      <c r="Q22" s="8">
        <f t="shared" si="1"/>
        <v>7521330357</v>
      </c>
    </row>
    <row r="23" spans="1:17">
      <c r="A23" s="1" t="s">
        <v>42</v>
      </c>
      <c r="C23" s="8">
        <v>54555603</v>
      </c>
      <c r="D23" s="8"/>
      <c r="E23" s="8">
        <v>281458875271</v>
      </c>
      <c r="F23" s="8"/>
      <c r="G23" s="8">
        <v>351959171582</v>
      </c>
      <c r="H23" s="8"/>
      <c r="I23" s="8">
        <f t="shared" si="0"/>
        <v>-70500296311</v>
      </c>
      <c r="J23" s="8"/>
      <c r="K23" s="8">
        <v>54555603</v>
      </c>
      <c r="L23" s="8"/>
      <c r="M23" s="8">
        <v>281458875271</v>
      </c>
      <c r="N23" s="8"/>
      <c r="O23" s="8">
        <v>357924581270</v>
      </c>
      <c r="P23" s="8"/>
      <c r="Q23" s="8">
        <f t="shared" si="1"/>
        <v>-76465705999</v>
      </c>
    </row>
    <row r="24" spans="1:17">
      <c r="A24" s="1" t="s">
        <v>43</v>
      </c>
      <c r="C24" s="8">
        <v>159392381</v>
      </c>
      <c r="D24" s="8"/>
      <c r="E24" s="8">
        <v>656275032811</v>
      </c>
      <c r="F24" s="8"/>
      <c r="G24" s="8">
        <v>776850914020</v>
      </c>
      <c r="H24" s="8"/>
      <c r="I24" s="8">
        <f t="shared" si="0"/>
        <v>-120575881209</v>
      </c>
      <c r="J24" s="8"/>
      <c r="K24" s="8">
        <v>159392381</v>
      </c>
      <c r="L24" s="8"/>
      <c r="M24" s="8">
        <v>656275032811</v>
      </c>
      <c r="N24" s="8"/>
      <c r="O24" s="8">
        <v>716402526343</v>
      </c>
      <c r="P24" s="8"/>
      <c r="Q24" s="8">
        <f t="shared" si="1"/>
        <v>-60127493532</v>
      </c>
    </row>
    <row r="25" spans="1:17">
      <c r="A25" s="1" t="s">
        <v>44</v>
      </c>
      <c r="C25" s="8">
        <v>38729730</v>
      </c>
      <c r="D25" s="8"/>
      <c r="E25" s="8">
        <v>123736711974</v>
      </c>
      <c r="F25" s="8"/>
      <c r="G25" s="8">
        <v>151071206529</v>
      </c>
      <c r="H25" s="8"/>
      <c r="I25" s="8">
        <f t="shared" si="0"/>
        <v>-27334494555</v>
      </c>
      <c r="J25" s="8"/>
      <c r="K25" s="8">
        <v>38729730</v>
      </c>
      <c r="L25" s="8"/>
      <c r="M25" s="8">
        <v>123736711974</v>
      </c>
      <c r="N25" s="8"/>
      <c r="O25" s="8">
        <v>203784433399</v>
      </c>
      <c r="P25" s="8"/>
      <c r="Q25" s="8">
        <f t="shared" si="1"/>
        <v>-80047721425</v>
      </c>
    </row>
    <row r="26" spans="1:17">
      <c r="A26" s="1" t="s">
        <v>25</v>
      </c>
      <c r="C26" s="8">
        <v>47500560</v>
      </c>
      <c r="D26" s="8"/>
      <c r="E26" s="8">
        <v>171165002296</v>
      </c>
      <c r="F26" s="8"/>
      <c r="G26" s="8">
        <v>178955961021</v>
      </c>
      <c r="H26" s="8"/>
      <c r="I26" s="8">
        <f t="shared" si="0"/>
        <v>-7790958725</v>
      </c>
      <c r="J26" s="8"/>
      <c r="K26" s="8">
        <v>47500560</v>
      </c>
      <c r="L26" s="8"/>
      <c r="M26" s="8">
        <v>171165002296</v>
      </c>
      <c r="N26" s="8"/>
      <c r="O26" s="8">
        <v>181452139200</v>
      </c>
      <c r="P26" s="8"/>
      <c r="Q26" s="8">
        <f t="shared" si="1"/>
        <v>-10287136904</v>
      </c>
    </row>
    <row r="27" spans="1:17">
      <c r="A27" s="1" t="s">
        <v>49</v>
      </c>
      <c r="C27" s="8">
        <v>1585960</v>
      </c>
      <c r="D27" s="8"/>
      <c r="E27" s="8">
        <v>58489023259</v>
      </c>
      <c r="F27" s="8"/>
      <c r="G27" s="8">
        <v>62319975457</v>
      </c>
      <c r="H27" s="8"/>
      <c r="I27" s="8">
        <f t="shared" si="0"/>
        <v>-3830952198</v>
      </c>
      <c r="J27" s="8"/>
      <c r="K27" s="8">
        <v>1585960</v>
      </c>
      <c r="L27" s="8"/>
      <c r="M27" s="8">
        <v>58489023259</v>
      </c>
      <c r="N27" s="8"/>
      <c r="O27" s="8">
        <v>68493221623</v>
      </c>
      <c r="P27" s="8"/>
      <c r="Q27" s="8">
        <f t="shared" si="1"/>
        <v>-10004198364</v>
      </c>
    </row>
    <row r="28" spans="1:17">
      <c r="A28" s="1" t="s">
        <v>19</v>
      </c>
      <c r="C28" s="8">
        <v>86975360</v>
      </c>
      <c r="D28" s="8"/>
      <c r="E28" s="8">
        <v>1473241876600</v>
      </c>
      <c r="F28" s="8"/>
      <c r="G28" s="8">
        <v>1744201093356</v>
      </c>
      <c r="H28" s="8"/>
      <c r="I28" s="8">
        <f t="shared" si="0"/>
        <v>-270959216756</v>
      </c>
      <c r="J28" s="8"/>
      <c r="K28" s="8">
        <v>86975360</v>
      </c>
      <c r="L28" s="8"/>
      <c r="M28" s="8">
        <v>1473241876600</v>
      </c>
      <c r="N28" s="8"/>
      <c r="O28" s="8">
        <v>1141466398025</v>
      </c>
      <c r="P28" s="8"/>
      <c r="Q28" s="8">
        <f t="shared" si="1"/>
        <v>331775478575</v>
      </c>
    </row>
    <row r="29" spans="1:17">
      <c r="A29" s="1" t="s">
        <v>70</v>
      </c>
      <c r="C29" s="8">
        <v>68129</v>
      </c>
      <c r="D29" s="8"/>
      <c r="E29" s="8">
        <v>885147876</v>
      </c>
      <c r="F29" s="8"/>
      <c r="G29" s="8">
        <v>931199946</v>
      </c>
      <c r="H29" s="8"/>
      <c r="I29" s="8">
        <f t="shared" si="0"/>
        <v>-46052070</v>
      </c>
      <c r="J29" s="8"/>
      <c r="K29" s="8">
        <v>68129</v>
      </c>
      <c r="L29" s="8"/>
      <c r="M29" s="8">
        <v>885147876</v>
      </c>
      <c r="N29" s="8"/>
      <c r="O29" s="8">
        <v>890651598</v>
      </c>
      <c r="P29" s="8"/>
      <c r="Q29" s="8">
        <f t="shared" si="1"/>
        <v>-5503722</v>
      </c>
    </row>
    <row r="30" spans="1:17">
      <c r="A30" s="1" t="s">
        <v>62</v>
      </c>
      <c r="C30" s="8">
        <v>107105678</v>
      </c>
      <c r="D30" s="8"/>
      <c r="E30" s="8">
        <v>1170087707382</v>
      </c>
      <c r="F30" s="8"/>
      <c r="G30" s="8">
        <v>1232279057107</v>
      </c>
      <c r="H30" s="8"/>
      <c r="I30" s="8">
        <f t="shared" si="0"/>
        <v>-62191349725</v>
      </c>
      <c r="J30" s="8"/>
      <c r="K30" s="8">
        <v>107105678</v>
      </c>
      <c r="L30" s="8"/>
      <c r="M30" s="8">
        <v>1170087707382</v>
      </c>
      <c r="N30" s="8"/>
      <c r="O30" s="8">
        <v>1075330832084</v>
      </c>
      <c r="P30" s="8"/>
      <c r="Q30" s="8">
        <f t="shared" si="1"/>
        <v>94756875298</v>
      </c>
    </row>
    <row r="31" spans="1:17">
      <c r="A31" s="1" t="s">
        <v>15</v>
      </c>
      <c r="C31" s="8">
        <v>55000000</v>
      </c>
      <c r="D31" s="8"/>
      <c r="E31" s="8">
        <v>83430616500</v>
      </c>
      <c r="F31" s="8"/>
      <c r="G31" s="8">
        <v>96880113000</v>
      </c>
      <c r="H31" s="8"/>
      <c r="I31" s="8">
        <f t="shared" si="0"/>
        <v>-13449496500</v>
      </c>
      <c r="J31" s="8"/>
      <c r="K31" s="8">
        <v>55000000</v>
      </c>
      <c r="L31" s="8"/>
      <c r="M31" s="8">
        <v>83430616500</v>
      </c>
      <c r="N31" s="8"/>
      <c r="O31" s="8">
        <v>120476726654</v>
      </c>
      <c r="P31" s="8"/>
      <c r="Q31" s="8">
        <f t="shared" si="1"/>
        <v>-37046110154</v>
      </c>
    </row>
    <row r="32" spans="1:17">
      <c r="A32" s="1" t="s">
        <v>31</v>
      </c>
      <c r="C32" s="8">
        <v>20830000</v>
      </c>
      <c r="D32" s="8"/>
      <c r="E32" s="8">
        <v>76653839673</v>
      </c>
      <c r="F32" s="8"/>
      <c r="G32" s="8">
        <v>76571015427</v>
      </c>
      <c r="H32" s="8"/>
      <c r="I32" s="8">
        <f t="shared" si="0"/>
        <v>82824246</v>
      </c>
      <c r="J32" s="8"/>
      <c r="K32" s="8">
        <v>20830000</v>
      </c>
      <c r="L32" s="8"/>
      <c r="M32" s="8">
        <v>76653839673</v>
      </c>
      <c r="N32" s="8"/>
      <c r="O32" s="8">
        <v>103985168415</v>
      </c>
      <c r="P32" s="8"/>
      <c r="Q32" s="8">
        <f t="shared" si="1"/>
        <v>-27331328742</v>
      </c>
    </row>
    <row r="33" spans="1:17">
      <c r="A33" s="1" t="s">
        <v>16</v>
      </c>
      <c r="C33" s="8">
        <v>182552902</v>
      </c>
      <c r="D33" s="8"/>
      <c r="E33" s="8">
        <v>464010383180</v>
      </c>
      <c r="F33" s="8"/>
      <c r="G33" s="8">
        <v>565268808606</v>
      </c>
      <c r="H33" s="8"/>
      <c r="I33" s="8">
        <f t="shared" si="0"/>
        <v>-101258425426</v>
      </c>
      <c r="J33" s="8"/>
      <c r="K33" s="8">
        <v>182552902</v>
      </c>
      <c r="L33" s="8"/>
      <c r="M33" s="8">
        <v>464010383180</v>
      </c>
      <c r="N33" s="8"/>
      <c r="O33" s="8">
        <v>525053113869</v>
      </c>
      <c r="P33" s="8"/>
      <c r="Q33" s="8">
        <f t="shared" si="1"/>
        <v>-61042730689</v>
      </c>
    </row>
    <row r="34" spans="1:17">
      <c r="A34" s="1" t="s">
        <v>27</v>
      </c>
      <c r="C34" s="8">
        <v>83700997</v>
      </c>
      <c r="D34" s="8"/>
      <c r="E34" s="8">
        <v>241288630596</v>
      </c>
      <c r="F34" s="8"/>
      <c r="G34" s="8">
        <v>324741215592</v>
      </c>
      <c r="H34" s="8"/>
      <c r="I34" s="8">
        <f t="shared" si="0"/>
        <v>-83452584996</v>
      </c>
      <c r="J34" s="8"/>
      <c r="K34" s="8">
        <v>83700997</v>
      </c>
      <c r="L34" s="8"/>
      <c r="M34" s="8">
        <v>241288630596</v>
      </c>
      <c r="N34" s="8"/>
      <c r="O34" s="8">
        <v>288601037656</v>
      </c>
      <c r="P34" s="8"/>
      <c r="Q34" s="8">
        <f t="shared" si="1"/>
        <v>-47312407060</v>
      </c>
    </row>
    <row r="35" spans="1:17">
      <c r="A35" s="1" t="s">
        <v>55</v>
      </c>
      <c r="C35" s="8">
        <v>2874557</v>
      </c>
      <c r="D35" s="8"/>
      <c r="E35" s="8">
        <v>105440029937</v>
      </c>
      <c r="F35" s="8"/>
      <c r="G35" s="8">
        <v>135486357035</v>
      </c>
      <c r="H35" s="8"/>
      <c r="I35" s="8">
        <f t="shared" si="0"/>
        <v>-30046327098</v>
      </c>
      <c r="J35" s="8"/>
      <c r="K35" s="8">
        <v>2874557</v>
      </c>
      <c r="L35" s="8"/>
      <c r="M35" s="8">
        <v>105440029937</v>
      </c>
      <c r="N35" s="8"/>
      <c r="O35" s="8">
        <v>135465522732</v>
      </c>
      <c r="P35" s="8"/>
      <c r="Q35" s="8">
        <f t="shared" si="1"/>
        <v>-30025492795</v>
      </c>
    </row>
    <row r="36" spans="1:17">
      <c r="A36" s="1" t="s">
        <v>61</v>
      </c>
      <c r="C36" s="8">
        <v>78611772</v>
      </c>
      <c r="D36" s="8"/>
      <c r="E36" s="8">
        <v>359462547000</v>
      </c>
      <c r="F36" s="8"/>
      <c r="G36" s="8">
        <v>458705467585</v>
      </c>
      <c r="H36" s="8"/>
      <c r="I36" s="8">
        <f t="shared" si="0"/>
        <v>-99242920585</v>
      </c>
      <c r="J36" s="8"/>
      <c r="K36" s="8">
        <v>78611772</v>
      </c>
      <c r="L36" s="8"/>
      <c r="M36" s="8">
        <v>359462547000</v>
      </c>
      <c r="N36" s="8"/>
      <c r="O36" s="8">
        <v>521937013443</v>
      </c>
      <c r="P36" s="8"/>
      <c r="Q36" s="8">
        <f t="shared" si="1"/>
        <v>-162474466443</v>
      </c>
    </row>
    <row r="37" spans="1:17">
      <c r="A37" s="1" t="s">
        <v>18</v>
      </c>
      <c r="C37" s="8">
        <v>75671122</v>
      </c>
      <c r="D37" s="8"/>
      <c r="E37" s="8">
        <v>613050162416</v>
      </c>
      <c r="F37" s="8"/>
      <c r="G37" s="8">
        <v>690527667605</v>
      </c>
      <c r="H37" s="8"/>
      <c r="I37" s="8">
        <f t="shared" si="0"/>
        <v>-77477505189</v>
      </c>
      <c r="J37" s="8"/>
      <c r="K37" s="8">
        <v>75671122</v>
      </c>
      <c r="L37" s="8"/>
      <c r="M37" s="8">
        <v>613050162416</v>
      </c>
      <c r="N37" s="8"/>
      <c r="O37" s="8">
        <v>449068646358</v>
      </c>
      <c r="P37" s="8"/>
      <c r="Q37" s="8">
        <f t="shared" si="1"/>
        <v>163981516058</v>
      </c>
    </row>
    <row r="38" spans="1:17">
      <c r="A38" s="1" t="s">
        <v>65</v>
      </c>
      <c r="C38" s="8">
        <v>47100791</v>
      </c>
      <c r="D38" s="8"/>
      <c r="E38" s="8">
        <v>1393379308896</v>
      </c>
      <c r="F38" s="8"/>
      <c r="G38" s="8">
        <v>1445350109731</v>
      </c>
      <c r="H38" s="8"/>
      <c r="I38" s="8">
        <f t="shared" si="0"/>
        <v>-51970800835</v>
      </c>
      <c r="J38" s="8"/>
      <c r="K38" s="8">
        <v>47100791</v>
      </c>
      <c r="L38" s="8"/>
      <c r="M38" s="8">
        <v>1393379308896</v>
      </c>
      <c r="N38" s="8"/>
      <c r="O38" s="8">
        <v>1348899794667</v>
      </c>
      <c r="P38" s="8"/>
      <c r="Q38" s="8">
        <f t="shared" si="1"/>
        <v>44479514229</v>
      </c>
    </row>
    <row r="39" spans="1:17">
      <c r="A39" s="1" t="s">
        <v>20</v>
      </c>
      <c r="C39" s="8">
        <v>3921979</v>
      </c>
      <c r="D39" s="8"/>
      <c r="E39" s="8">
        <v>649202069818</v>
      </c>
      <c r="F39" s="8"/>
      <c r="G39" s="8">
        <v>652515916559</v>
      </c>
      <c r="H39" s="8"/>
      <c r="I39" s="8">
        <f t="shared" si="0"/>
        <v>-3313846741</v>
      </c>
      <c r="J39" s="8"/>
      <c r="K39" s="8">
        <v>3921979</v>
      </c>
      <c r="L39" s="8"/>
      <c r="M39" s="8">
        <v>649202069818</v>
      </c>
      <c r="N39" s="8"/>
      <c r="O39" s="8">
        <v>603431998357</v>
      </c>
      <c r="P39" s="8"/>
      <c r="Q39" s="8">
        <f t="shared" si="1"/>
        <v>45770071461</v>
      </c>
    </row>
    <row r="40" spans="1:17">
      <c r="A40" s="1" t="s">
        <v>54</v>
      </c>
      <c r="C40" s="8">
        <v>7691309</v>
      </c>
      <c r="D40" s="8"/>
      <c r="E40" s="8">
        <v>415841231245</v>
      </c>
      <c r="F40" s="8"/>
      <c r="G40" s="8">
        <v>492373143817</v>
      </c>
      <c r="H40" s="8"/>
      <c r="I40" s="8">
        <f t="shared" si="0"/>
        <v>-76531912572</v>
      </c>
      <c r="J40" s="8"/>
      <c r="K40" s="8">
        <v>7691309</v>
      </c>
      <c r="L40" s="8"/>
      <c r="M40" s="8">
        <v>415841231245</v>
      </c>
      <c r="N40" s="8"/>
      <c r="O40" s="8">
        <v>339332445707</v>
      </c>
      <c r="P40" s="8"/>
      <c r="Q40" s="8">
        <f t="shared" si="1"/>
        <v>76508785538</v>
      </c>
    </row>
    <row r="41" spans="1:17">
      <c r="A41" s="1" t="s">
        <v>53</v>
      </c>
      <c r="C41" s="8">
        <v>34111497</v>
      </c>
      <c r="D41" s="8"/>
      <c r="E41" s="8">
        <v>277032719453</v>
      </c>
      <c r="F41" s="8"/>
      <c r="G41" s="8">
        <v>290596132890</v>
      </c>
      <c r="H41" s="8"/>
      <c r="I41" s="8">
        <f t="shared" si="0"/>
        <v>-13563413437</v>
      </c>
      <c r="J41" s="8"/>
      <c r="K41" s="8">
        <v>34111497</v>
      </c>
      <c r="L41" s="8"/>
      <c r="M41" s="8">
        <v>277032719453</v>
      </c>
      <c r="N41" s="8"/>
      <c r="O41" s="8">
        <v>240560100000</v>
      </c>
      <c r="P41" s="8"/>
      <c r="Q41" s="8">
        <f t="shared" si="1"/>
        <v>36472619453</v>
      </c>
    </row>
    <row r="42" spans="1:17">
      <c r="A42" s="1" t="s">
        <v>38</v>
      </c>
      <c r="C42" s="8">
        <v>3898275</v>
      </c>
      <c r="D42" s="8"/>
      <c r="E42" s="8">
        <v>85329267407</v>
      </c>
      <c r="F42" s="8"/>
      <c r="G42" s="8">
        <v>82345455604</v>
      </c>
      <c r="H42" s="8"/>
      <c r="I42" s="8">
        <f t="shared" si="0"/>
        <v>2983811803</v>
      </c>
      <c r="J42" s="8"/>
      <c r="K42" s="8">
        <v>3898275</v>
      </c>
      <c r="L42" s="8"/>
      <c r="M42" s="8">
        <v>85329267407</v>
      </c>
      <c r="N42" s="8"/>
      <c r="O42" s="8">
        <v>79555397814</v>
      </c>
      <c r="P42" s="8"/>
      <c r="Q42" s="8">
        <f t="shared" si="1"/>
        <v>5773869593</v>
      </c>
    </row>
    <row r="43" spans="1:17">
      <c r="A43" s="1" t="s">
        <v>47</v>
      </c>
      <c r="C43" s="8">
        <v>5156472</v>
      </c>
      <c r="D43" s="8"/>
      <c r="E43" s="8">
        <v>116816776698</v>
      </c>
      <c r="F43" s="8"/>
      <c r="G43" s="8">
        <v>128144774790</v>
      </c>
      <c r="H43" s="8"/>
      <c r="I43" s="8">
        <f t="shared" si="0"/>
        <v>-11327998092</v>
      </c>
      <c r="J43" s="8"/>
      <c r="K43" s="8">
        <v>5156472</v>
      </c>
      <c r="L43" s="8"/>
      <c r="M43" s="8">
        <v>116816776698</v>
      </c>
      <c r="N43" s="8"/>
      <c r="O43" s="8">
        <v>117534387437</v>
      </c>
      <c r="P43" s="8"/>
      <c r="Q43" s="8">
        <f t="shared" si="1"/>
        <v>-717610739</v>
      </c>
    </row>
    <row r="44" spans="1:17">
      <c r="A44" s="1" t="s">
        <v>23</v>
      </c>
      <c r="C44" s="8">
        <v>32418809</v>
      </c>
      <c r="D44" s="8"/>
      <c r="E44" s="8">
        <v>594890429415</v>
      </c>
      <c r="F44" s="8"/>
      <c r="G44" s="8">
        <v>586189431802</v>
      </c>
      <c r="H44" s="8"/>
      <c r="I44" s="8">
        <f t="shared" si="0"/>
        <v>8700997613</v>
      </c>
      <c r="J44" s="8"/>
      <c r="K44" s="8">
        <v>32418809</v>
      </c>
      <c r="L44" s="8"/>
      <c r="M44" s="8">
        <v>594890429415</v>
      </c>
      <c r="N44" s="8"/>
      <c r="O44" s="8">
        <v>471919330976</v>
      </c>
      <c r="P44" s="8"/>
      <c r="Q44" s="8">
        <f t="shared" si="1"/>
        <v>122971098439</v>
      </c>
    </row>
    <row r="45" spans="1:17">
      <c r="A45" s="1" t="s">
        <v>68</v>
      </c>
      <c r="C45" s="8">
        <v>11589687</v>
      </c>
      <c r="D45" s="8"/>
      <c r="E45" s="8">
        <v>323041223280</v>
      </c>
      <c r="F45" s="8"/>
      <c r="G45" s="8">
        <v>372349940671</v>
      </c>
      <c r="H45" s="8"/>
      <c r="I45" s="8">
        <f t="shared" si="0"/>
        <v>-49308717391</v>
      </c>
      <c r="J45" s="8"/>
      <c r="K45" s="8">
        <v>11589687</v>
      </c>
      <c r="L45" s="8"/>
      <c r="M45" s="8">
        <v>323041223280</v>
      </c>
      <c r="N45" s="8"/>
      <c r="O45" s="8">
        <v>255875376927</v>
      </c>
      <c r="P45" s="8"/>
      <c r="Q45" s="8">
        <f t="shared" si="1"/>
        <v>67165846353</v>
      </c>
    </row>
    <row r="46" spans="1:17">
      <c r="A46" s="1" t="s">
        <v>71</v>
      </c>
      <c r="C46" s="8">
        <v>31075939</v>
      </c>
      <c r="D46" s="8"/>
      <c r="E46" s="8">
        <v>135271851736</v>
      </c>
      <c r="F46" s="8"/>
      <c r="G46" s="8">
        <v>155923294951</v>
      </c>
      <c r="H46" s="8"/>
      <c r="I46" s="8">
        <f t="shared" si="0"/>
        <v>-20651443215</v>
      </c>
      <c r="J46" s="8"/>
      <c r="K46" s="8">
        <v>31075939</v>
      </c>
      <c r="L46" s="8"/>
      <c r="M46" s="8">
        <v>135271851736</v>
      </c>
      <c r="N46" s="8"/>
      <c r="O46" s="8">
        <v>165000365304</v>
      </c>
      <c r="P46" s="8"/>
      <c r="Q46" s="8">
        <f t="shared" si="1"/>
        <v>-29728513568</v>
      </c>
    </row>
    <row r="47" spans="1:17">
      <c r="A47" s="1" t="s">
        <v>21</v>
      </c>
      <c r="C47" s="8">
        <v>2741383</v>
      </c>
      <c r="D47" s="8"/>
      <c r="E47" s="8">
        <v>116033556015</v>
      </c>
      <c r="F47" s="8"/>
      <c r="G47" s="8">
        <v>125871065109</v>
      </c>
      <c r="H47" s="8"/>
      <c r="I47" s="8">
        <f t="shared" si="0"/>
        <v>-9837509094</v>
      </c>
      <c r="J47" s="8"/>
      <c r="K47" s="8">
        <v>2741383</v>
      </c>
      <c r="L47" s="8"/>
      <c r="M47" s="8">
        <v>116033556015</v>
      </c>
      <c r="N47" s="8"/>
      <c r="O47" s="8">
        <v>128269128268</v>
      </c>
      <c r="P47" s="8"/>
      <c r="Q47" s="8">
        <f t="shared" si="1"/>
        <v>-12235572253</v>
      </c>
    </row>
    <row r="48" spans="1:17">
      <c r="A48" s="1" t="s">
        <v>69</v>
      </c>
      <c r="C48" s="8">
        <v>18769593</v>
      </c>
      <c r="D48" s="8"/>
      <c r="E48" s="8">
        <v>281174762799</v>
      </c>
      <c r="F48" s="8"/>
      <c r="G48" s="8">
        <v>328752443299</v>
      </c>
      <c r="H48" s="8"/>
      <c r="I48" s="8">
        <f t="shared" si="0"/>
        <v>-47577680500</v>
      </c>
      <c r="J48" s="8"/>
      <c r="K48" s="8">
        <v>18769593</v>
      </c>
      <c r="L48" s="8"/>
      <c r="M48" s="8">
        <v>281174762799</v>
      </c>
      <c r="N48" s="8"/>
      <c r="O48" s="8">
        <v>393681983746</v>
      </c>
      <c r="P48" s="8"/>
      <c r="Q48" s="8">
        <f t="shared" si="1"/>
        <v>-112507220947</v>
      </c>
    </row>
    <row r="49" spans="1:17">
      <c r="A49" s="1" t="s">
        <v>60</v>
      </c>
      <c r="C49" s="8">
        <v>5400000</v>
      </c>
      <c r="D49" s="8"/>
      <c r="E49" s="8">
        <v>323789918400</v>
      </c>
      <c r="F49" s="8"/>
      <c r="G49" s="8">
        <v>280578564900</v>
      </c>
      <c r="H49" s="8"/>
      <c r="I49" s="8">
        <f t="shared" si="0"/>
        <v>43211353500</v>
      </c>
      <c r="J49" s="8"/>
      <c r="K49" s="8">
        <v>5400000</v>
      </c>
      <c r="L49" s="8"/>
      <c r="M49" s="8">
        <v>323789918400</v>
      </c>
      <c r="N49" s="8"/>
      <c r="O49" s="8">
        <v>285248611795</v>
      </c>
      <c r="P49" s="8"/>
      <c r="Q49" s="8">
        <f t="shared" si="1"/>
        <v>38541306605</v>
      </c>
    </row>
    <row r="50" spans="1:17">
      <c r="A50" s="1" t="s">
        <v>40</v>
      </c>
      <c r="C50" s="8">
        <v>3583604</v>
      </c>
      <c r="D50" s="8"/>
      <c r="E50" s="8">
        <v>35658438377</v>
      </c>
      <c r="F50" s="8"/>
      <c r="G50" s="8">
        <v>39363211196</v>
      </c>
      <c r="H50" s="8"/>
      <c r="I50" s="8">
        <f t="shared" si="0"/>
        <v>-3704772819</v>
      </c>
      <c r="J50" s="8"/>
      <c r="K50" s="8">
        <v>3583604</v>
      </c>
      <c r="L50" s="8"/>
      <c r="M50" s="8">
        <v>35658438377</v>
      </c>
      <c r="N50" s="8"/>
      <c r="O50" s="8">
        <v>33521069443</v>
      </c>
      <c r="P50" s="8"/>
      <c r="Q50" s="8">
        <f t="shared" si="1"/>
        <v>2137368934</v>
      </c>
    </row>
    <row r="51" spans="1:17">
      <c r="A51" s="1" t="s">
        <v>57</v>
      </c>
      <c r="C51" s="8">
        <v>2362689</v>
      </c>
      <c r="D51" s="8"/>
      <c r="E51" s="8">
        <v>98548556778</v>
      </c>
      <c r="F51" s="8"/>
      <c r="G51" s="8">
        <v>96881028768</v>
      </c>
      <c r="H51" s="8"/>
      <c r="I51" s="8">
        <f t="shared" si="0"/>
        <v>1667528010</v>
      </c>
      <c r="J51" s="8"/>
      <c r="K51" s="8">
        <v>2362689</v>
      </c>
      <c r="L51" s="8"/>
      <c r="M51" s="8">
        <v>98548556778</v>
      </c>
      <c r="N51" s="8"/>
      <c r="O51" s="8">
        <v>103574627119</v>
      </c>
      <c r="P51" s="8"/>
      <c r="Q51" s="8">
        <f t="shared" si="1"/>
        <v>-5026070341</v>
      </c>
    </row>
    <row r="52" spans="1:17">
      <c r="A52" s="1" t="s">
        <v>41</v>
      </c>
      <c r="C52" s="8">
        <v>3245726</v>
      </c>
      <c r="D52" s="8"/>
      <c r="E52" s="8">
        <v>26908292178</v>
      </c>
      <c r="F52" s="8"/>
      <c r="G52" s="8">
        <v>28334569818</v>
      </c>
      <c r="H52" s="8"/>
      <c r="I52" s="8">
        <f t="shared" si="0"/>
        <v>-1426277640</v>
      </c>
      <c r="J52" s="8"/>
      <c r="K52" s="8">
        <v>3245726</v>
      </c>
      <c r="L52" s="8"/>
      <c r="M52" s="8">
        <v>26908292178</v>
      </c>
      <c r="N52" s="8"/>
      <c r="O52" s="8">
        <v>49802925422</v>
      </c>
      <c r="P52" s="8"/>
      <c r="Q52" s="8">
        <f t="shared" si="1"/>
        <v>-22894633244</v>
      </c>
    </row>
    <row r="53" spans="1:17">
      <c r="A53" s="1" t="s">
        <v>67</v>
      </c>
      <c r="C53" s="8">
        <v>4179296</v>
      </c>
      <c r="D53" s="8"/>
      <c r="E53" s="8">
        <v>70791473377</v>
      </c>
      <c r="F53" s="8"/>
      <c r="G53" s="8">
        <v>87035291505</v>
      </c>
      <c r="H53" s="8"/>
      <c r="I53" s="8">
        <f t="shared" si="0"/>
        <v>-16243818128</v>
      </c>
      <c r="J53" s="8"/>
      <c r="K53" s="8">
        <v>4179296</v>
      </c>
      <c r="L53" s="8"/>
      <c r="M53" s="8">
        <v>70791473377</v>
      </c>
      <c r="N53" s="8"/>
      <c r="O53" s="8">
        <v>83686821579</v>
      </c>
      <c r="P53" s="8"/>
      <c r="Q53" s="8">
        <f t="shared" si="1"/>
        <v>-12895348202</v>
      </c>
    </row>
    <row r="54" spans="1:17">
      <c r="A54" s="1" t="s">
        <v>37</v>
      </c>
      <c r="C54" s="8">
        <v>28258031</v>
      </c>
      <c r="D54" s="8"/>
      <c r="E54" s="8">
        <v>236236022967</v>
      </c>
      <c r="F54" s="8"/>
      <c r="G54" s="8">
        <v>214887702223</v>
      </c>
      <c r="H54" s="8"/>
      <c r="I54" s="8">
        <f t="shared" si="0"/>
        <v>21348320744</v>
      </c>
      <c r="J54" s="8"/>
      <c r="K54" s="8">
        <v>28258031</v>
      </c>
      <c r="L54" s="8"/>
      <c r="M54" s="8">
        <v>236236022967</v>
      </c>
      <c r="N54" s="8"/>
      <c r="O54" s="8">
        <v>232611553000</v>
      </c>
      <c r="P54" s="8"/>
      <c r="Q54" s="8">
        <f t="shared" si="1"/>
        <v>3624469967</v>
      </c>
    </row>
    <row r="55" spans="1:17">
      <c r="A55" s="1" t="s">
        <v>33</v>
      </c>
      <c r="C55" s="8">
        <v>2761729</v>
      </c>
      <c r="D55" s="8"/>
      <c r="E55" s="8">
        <v>109537338826</v>
      </c>
      <c r="F55" s="8"/>
      <c r="G55" s="8">
        <v>111321781689</v>
      </c>
      <c r="H55" s="8"/>
      <c r="I55" s="8">
        <f t="shared" si="0"/>
        <v>-1784442863</v>
      </c>
      <c r="J55" s="8"/>
      <c r="K55" s="8">
        <v>2761729</v>
      </c>
      <c r="L55" s="8"/>
      <c r="M55" s="8">
        <v>109537338826</v>
      </c>
      <c r="N55" s="8"/>
      <c r="O55" s="8">
        <v>28387460936</v>
      </c>
      <c r="P55" s="8"/>
      <c r="Q55" s="8">
        <f t="shared" si="1"/>
        <v>81149877890</v>
      </c>
    </row>
    <row r="56" spans="1:17">
      <c r="A56" s="1" t="s">
        <v>52</v>
      </c>
      <c r="C56" s="8">
        <v>9246875</v>
      </c>
      <c r="D56" s="8"/>
      <c r="E56" s="8">
        <v>115265875415</v>
      </c>
      <c r="F56" s="8"/>
      <c r="G56" s="8">
        <v>106074019321</v>
      </c>
      <c r="H56" s="8"/>
      <c r="I56" s="8">
        <f t="shared" si="0"/>
        <v>9191856094</v>
      </c>
      <c r="J56" s="8"/>
      <c r="K56" s="8">
        <v>9246875</v>
      </c>
      <c r="L56" s="8"/>
      <c r="M56" s="8">
        <v>115265875415</v>
      </c>
      <c r="N56" s="8"/>
      <c r="O56" s="8">
        <v>72693453388</v>
      </c>
      <c r="P56" s="8"/>
      <c r="Q56" s="8">
        <f t="shared" si="1"/>
        <v>42572422027</v>
      </c>
    </row>
    <row r="57" spans="1:17">
      <c r="A57" s="1" t="s">
        <v>36</v>
      </c>
      <c r="C57" s="8">
        <v>7825000</v>
      </c>
      <c r="D57" s="8"/>
      <c r="E57" s="8">
        <v>28383532121</v>
      </c>
      <c r="F57" s="8"/>
      <c r="G57" s="8">
        <v>32700567015</v>
      </c>
      <c r="H57" s="8"/>
      <c r="I57" s="8">
        <f t="shared" si="0"/>
        <v>-4317034894</v>
      </c>
      <c r="J57" s="8"/>
      <c r="K57" s="8">
        <v>7825000</v>
      </c>
      <c r="L57" s="8"/>
      <c r="M57" s="8">
        <v>28383532121</v>
      </c>
      <c r="N57" s="8"/>
      <c r="O57" s="8">
        <v>70138204751</v>
      </c>
      <c r="P57" s="8"/>
      <c r="Q57" s="8">
        <f t="shared" si="1"/>
        <v>-41754672630</v>
      </c>
    </row>
    <row r="58" spans="1:17">
      <c r="A58" s="1" t="s">
        <v>58</v>
      </c>
      <c r="C58" s="8">
        <v>250000</v>
      </c>
      <c r="D58" s="8"/>
      <c r="E58" s="8">
        <v>2659083750</v>
      </c>
      <c r="F58" s="8"/>
      <c r="G58" s="8">
        <v>2823102000</v>
      </c>
      <c r="H58" s="8"/>
      <c r="I58" s="8">
        <f t="shared" si="0"/>
        <v>-164018250</v>
      </c>
      <c r="J58" s="8"/>
      <c r="K58" s="8">
        <v>250000</v>
      </c>
      <c r="L58" s="8"/>
      <c r="M58" s="8">
        <v>2659083750</v>
      </c>
      <c r="N58" s="8"/>
      <c r="O58" s="8">
        <v>3138602124</v>
      </c>
      <c r="P58" s="8"/>
      <c r="Q58" s="8">
        <f t="shared" si="1"/>
        <v>-479518374</v>
      </c>
    </row>
    <row r="59" spans="1:17">
      <c r="A59" s="1" t="s">
        <v>48</v>
      </c>
      <c r="C59" s="8">
        <v>1014534</v>
      </c>
      <c r="D59" s="8"/>
      <c r="E59" s="8">
        <v>51282099029</v>
      </c>
      <c r="F59" s="8"/>
      <c r="G59" s="8">
        <v>59047529954</v>
      </c>
      <c r="H59" s="8"/>
      <c r="I59" s="8">
        <f t="shared" si="0"/>
        <v>-7765430925</v>
      </c>
      <c r="J59" s="8"/>
      <c r="K59" s="8">
        <v>1014534</v>
      </c>
      <c r="L59" s="8"/>
      <c r="M59" s="8">
        <v>51282099029</v>
      </c>
      <c r="N59" s="8"/>
      <c r="O59" s="8">
        <v>52896703563</v>
      </c>
      <c r="P59" s="8"/>
      <c r="Q59" s="8">
        <f t="shared" si="1"/>
        <v>-1614604534</v>
      </c>
    </row>
    <row r="60" spans="1:17">
      <c r="A60" s="1" t="s">
        <v>39</v>
      </c>
      <c r="C60" s="8">
        <v>16666666</v>
      </c>
      <c r="D60" s="8"/>
      <c r="E60" s="8">
        <v>75067339497</v>
      </c>
      <c r="F60" s="8"/>
      <c r="G60" s="8">
        <v>82610591352</v>
      </c>
      <c r="H60" s="8"/>
      <c r="I60" s="8">
        <f t="shared" si="0"/>
        <v>-7543251855</v>
      </c>
      <c r="J60" s="8"/>
      <c r="K60" s="8">
        <v>16666666</v>
      </c>
      <c r="L60" s="8"/>
      <c r="M60" s="8">
        <v>75067339497</v>
      </c>
      <c r="N60" s="8"/>
      <c r="O60" s="8">
        <v>73705398000</v>
      </c>
      <c r="P60" s="8"/>
      <c r="Q60" s="8">
        <f t="shared" si="1"/>
        <v>1361941497</v>
      </c>
    </row>
    <row r="61" spans="1:17">
      <c r="A61" s="1" t="s">
        <v>35</v>
      </c>
      <c r="C61" s="8">
        <v>7527460</v>
      </c>
      <c r="D61" s="8"/>
      <c r="E61" s="8">
        <v>133790168464</v>
      </c>
      <c r="F61" s="8"/>
      <c r="G61" s="8">
        <v>154891302389</v>
      </c>
      <c r="H61" s="8"/>
      <c r="I61" s="8">
        <f t="shared" si="0"/>
        <v>-21101133925</v>
      </c>
      <c r="J61" s="8"/>
      <c r="K61" s="8">
        <v>7527460</v>
      </c>
      <c r="L61" s="8"/>
      <c r="M61" s="8">
        <v>133790168464</v>
      </c>
      <c r="N61" s="8"/>
      <c r="O61" s="8">
        <v>154551338940</v>
      </c>
      <c r="P61" s="8"/>
      <c r="Q61" s="8">
        <f t="shared" si="1"/>
        <v>-20761170476</v>
      </c>
    </row>
    <row r="62" spans="1:17">
      <c r="A62" s="1" t="s">
        <v>94</v>
      </c>
      <c r="C62" s="8">
        <v>7729</v>
      </c>
      <c r="D62" s="8"/>
      <c r="E62" s="8">
        <v>7699625209</v>
      </c>
      <c r="F62" s="8"/>
      <c r="G62" s="8">
        <v>7582938463</v>
      </c>
      <c r="H62" s="8"/>
      <c r="I62" s="8">
        <f t="shared" si="0"/>
        <v>116686746</v>
      </c>
      <c r="J62" s="8"/>
      <c r="K62" s="8">
        <v>7729</v>
      </c>
      <c r="L62" s="8"/>
      <c r="M62" s="8">
        <v>7699625209</v>
      </c>
      <c r="N62" s="8"/>
      <c r="O62" s="8">
        <v>6534372811</v>
      </c>
      <c r="P62" s="8"/>
      <c r="Q62" s="8">
        <f t="shared" si="1"/>
        <v>1165252398</v>
      </c>
    </row>
    <row r="63" spans="1:17">
      <c r="A63" s="1" t="s">
        <v>97</v>
      </c>
      <c r="C63" s="8">
        <v>20000</v>
      </c>
      <c r="D63" s="8"/>
      <c r="E63" s="8">
        <v>19839403456</v>
      </c>
      <c r="F63" s="8"/>
      <c r="G63" s="8">
        <v>19511062978</v>
      </c>
      <c r="H63" s="8"/>
      <c r="I63" s="8">
        <f t="shared" si="0"/>
        <v>328340478</v>
      </c>
      <c r="J63" s="8"/>
      <c r="K63" s="8">
        <v>20000</v>
      </c>
      <c r="L63" s="8"/>
      <c r="M63" s="8">
        <v>19839403456</v>
      </c>
      <c r="N63" s="8"/>
      <c r="O63" s="8">
        <v>17002881206</v>
      </c>
      <c r="P63" s="8"/>
      <c r="Q63" s="8">
        <f t="shared" si="1"/>
        <v>2836522250</v>
      </c>
    </row>
    <row r="64" spans="1:17">
      <c r="A64" s="1" t="s">
        <v>100</v>
      </c>
      <c r="C64" s="8">
        <v>101150</v>
      </c>
      <c r="D64" s="8"/>
      <c r="E64" s="8">
        <v>98549775115</v>
      </c>
      <c r="F64" s="8"/>
      <c r="G64" s="8">
        <v>96832559416</v>
      </c>
      <c r="H64" s="8"/>
      <c r="I64" s="8">
        <f t="shared" si="0"/>
        <v>1717215699</v>
      </c>
      <c r="J64" s="8"/>
      <c r="K64" s="8">
        <v>101150</v>
      </c>
      <c r="L64" s="8"/>
      <c r="M64" s="8">
        <v>98549775115</v>
      </c>
      <c r="N64" s="8"/>
      <c r="O64" s="8">
        <v>84969062217</v>
      </c>
      <c r="P64" s="8"/>
      <c r="Q64" s="8">
        <f t="shared" si="1"/>
        <v>13580712898</v>
      </c>
    </row>
    <row r="65" spans="1:17">
      <c r="A65" s="1" t="s">
        <v>106</v>
      </c>
      <c r="C65" s="8">
        <v>100</v>
      </c>
      <c r="D65" s="8"/>
      <c r="E65" s="8">
        <v>76146196</v>
      </c>
      <c r="F65" s="8"/>
      <c r="G65" s="8">
        <v>75150376</v>
      </c>
      <c r="H65" s="8"/>
      <c r="I65" s="8">
        <f t="shared" si="0"/>
        <v>995820</v>
      </c>
      <c r="J65" s="8"/>
      <c r="K65" s="8">
        <v>100</v>
      </c>
      <c r="L65" s="8"/>
      <c r="M65" s="8">
        <v>76146196</v>
      </c>
      <c r="N65" s="8"/>
      <c r="O65" s="8">
        <v>73300282</v>
      </c>
      <c r="P65" s="8"/>
      <c r="Q65" s="8">
        <f t="shared" si="1"/>
        <v>2845914</v>
      </c>
    </row>
    <row r="66" spans="1:17">
      <c r="A66" s="1" t="s">
        <v>108</v>
      </c>
      <c r="C66" s="8">
        <v>223409</v>
      </c>
      <c r="D66" s="8"/>
      <c r="E66" s="8">
        <v>203316716234</v>
      </c>
      <c r="F66" s="8"/>
      <c r="G66" s="8">
        <v>199611032701</v>
      </c>
      <c r="H66" s="8"/>
      <c r="I66" s="8">
        <f t="shared" si="0"/>
        <v>3705683533</v>
      </c>
      <c r="J66" s="8"/>
      <c r="K66" s="8">
        <v>223409</v>
      </c>
      <c r="L66" s="8"/>
      <c r="M66" s="8">
        <v>203316716234</v>
      </c>
      <c r="N66" s="8"/>
      <c r="O66" s="8">
        <v>181753531244</v>
      </c>
      <c r="P66" s="8"/>
      <c r="Q66" s="8">
        <f t="shared" si="1"/>
        <v>21563184990</v>
      </c>
    </row>
    <row r="67" spans="1:17">
      <c r="A67" s="1" t="s">
        <v>111</v>
      </c>
      <c r="C67" s="8">
        <v>392486</v>
      </c>
      <c r="D67" s="8"/>
      <c r="E67" s="8">
        <v>353118437640</v>
      </c>
      <c r="F67" s="8"/>
      <c r="G67" s="8">
        <v>346796634215</v>
      </c>
      <c r="H67" s="8"/>
      <c r="I67" s="8">
        <f t="shared" si="0"/>
        <v>6321803425</v>
      </c>
      <c r="J67" s="8"/>
      <c r="K67" s="8">
        <v>392486</v>
      </c>
      <c r="L67" s="8"/>
      <c r="M67" s="8">
        <v>353118437640</v>
      </c>
      <c r="N67" s="8"/>
      <c r="O67" s="8">
        <v>315247530997</v>
      </c>
      <c r="P67" s="8"/>
      <c r="Q67" s="8">
        <f t="shared" si="1"/>
        <v>37870906643</v>
      </c>
    </row>
    <row r="68" spans="1:17">
      <c r="A68" s="1" t="s">
        <v>114</v>
      </c>
      <c r="C68" s="8">
        <v>533636</v>
      </c>
      <c r="D68" s="8"/>
      <c r="E68" s="8">
        <v>472182261450</v>
      </c>
      <c r="F68" s="8"/>
      <c r="G68" s="8">
        <v>462653249936</v>
      </c>
      <c r="H68" s="8"/>
      <c r="I68" s="8">
        <f t="shared" si="0"/>
        <v>9529011514</v>
      </c>
      <c r="J68" s="8"/>
      <c r="K68" s="8">
        <v>533636</v>
      </c>
      <c r="L68" s="8"/>
      <c r="M68" s="8">
        <v>472182261450</v>
      </c>
      <c r="N68" s="8"/>
      <c r="O68" s="8">
        <v>429679875242</v>
      </c>
      <c r="P68" s="8"/>
      <c r="Q68" s="8">
        <f t="shared" si="1"/>
        <v>42502386208</v>
      </c>
    </row>
    <row r="69" spans="1:17">
      <c r="A69" s="1" t="s">
        <v>120</v>
      </c>
      <c r="C69" s="8">
        <v>136625</v>
      </c>
      <c r="D69" s="8"/>
      <c r="E69" s="8">
        <v>109430449635</v>
      </c>
      <c r="F69" s="8"/>
      <c r="G69" s="8">
        <v>107873206936</v>
      </c>
      <c r="H69" s="8"/>
      <c r="I69" s="8">
        <f t="shared" si="0"/>
        <v>1557242699</v>
      </c>
      <c r="J69" s="8"/>
      <c r="K69" s="8">
        <v>136625</v>
      </c>
      <c r="L69" s="8"/>
      <c r="M69" s="8">
        <v>109430449635</v>
      </c>
      <c r="N69" s="8"/>
      <c r="O69" s="8">
        <v>105355966053</v>
      </c>
      <c r="P69" s="8"/>
      <c r="Q69" s="8">
        <f t="shared" si="1"/>
        <v>4074483582</v>
      </c>
    </row>
    <row r="70" spans="1:17">
      <c r="A70" s="1" t="s">
        <v>103</v>
      </c>
      <c r="C70" s="8">
        <v>11089</v>
      </c>
      <c r="D70" s="8"/>
      <c r="E70" s="8">
        <v>10755267374</v>
      </c>
      <c r="F70" s="8"/>
      <c r="G70" s="8">
        <v>10576988573</v>
      </c>
      <c r="H70" s="8"/>
      <c r="I70" s="8">
        <f t="shared" si="0"/>
        <v>178278801</v>
      </c>
      <c r="J70" s="8"/>
      <c r="K70" s="8">
        <v>11089</v>
      </c>
      <c r="L70" s="8"/>
      <c r="M70" s="8">
        <v>10755267374</v>
      </c>
      <c r="N70" s="8"/>
      <c r="O70" s="8">
        <v>9982509178</v>
      </c>
      <c r="P70" s="8"/>
      <c r="Q70" s="8">
        <f t="shared" si="1"/>
        <v>772758196</v>
      </c>
    </row>
    <row r="71" spans="1:17">
      <c r="A71" s="1" t="s">
        <v>117</v>
      </c>
      <c r="C71" s="8">
        <v>79244</v>
      </c>
      <c r="D71" s="8"/>
      <c r="E71" s="8">
        <v>67700140245</v>
      </c>
      <c r="F71" s="8"/>
      <c r="G71" s="8">
        <v>66507734207</v>
      </c>
      <c r="H71" s="8"/>
      <c r="I71" s="8">
        <f t="shared" si="0"/>
        <v>1192406038</v>
      </c>
      <c r="J71" s="8"/>
      <c r="K71" s="8">
        <v>79244</v>
      </c>
      <c r="L71" s="8"/>
      <c r="M71" s="8">
        <v>67700140245</v>
      </c>
      <c r="N71" s="8"/>
      <c r="O71" s="8">
        <v>57428652828</v>
      </c>
      <c r="P71" s="8"/>
      <c r="Q71" s="8">
        <f t="shared" si="1"/>
        <v>10271487417</v>
      </c>
    </row>
    <row r="72" spans="1:17">
      <c r="A72" s="1" t="s">
        <v>123</v>
      </c>
      <c r="C72" s="8">
        <v>36370</v>
      </c>
      <c r="D72" s="8"/>
      <c r="E72" s="8">
        <v>30486353946</v>
      </c>
      <c r="F72" s="8"/>
      <c r="G72" s="8">
        <v>30054356660</v>
      </c>
      <c r="H72" s="8"/>
      <c r="I72" s="8">
        <f t="shared" si="0"/>
        <v>431997286</v>
      </c>
      <c r="J72" s="8"/>
      <c r="K72" s="8">
        <v>36370</v>
      </c>
      <c r="L72" s="8"/>
      <c r="M72" s="8">
        <v>30486353946</v>
      </c>
      <c r="N72" s="8"/>
      <c r="O72" s="8">
        <v>29230363038</v>
      </c>
      <c r="P72" s="8"/>
      <c r="Q72" s="8">
        <f t="shared" si="1"/>
        <v>1255990908</v>
      </c>
    </row>
    <row r="73" spans="1:17">
      <c r="A73" s="1" t="s">
        <v>81</v>
      </c>
      <c r="C73" s="8">
        <v>56440</v>
      </c>
      <c r="D73" s="8"/>
      <c r="E73" s="8">
        <v>43832388339</v>
      </c>
      <c r="F73" s="8"/>
      <c r="G73" s="8">
        <v>43102187112</v>
      </c>
      <c r="H73" s="8"/>
      <c r="I73" s="8">
        <f t="shared" ref="I73:I76" si="2">E73-G73</f>
        <v>730201227</v>
      </c>
      <c r="J73" s="8"/>
      <c r="K73" s="8">
        <v>56440</v>
      </c>
      <c r="L73" s="8"/>
      <c r="M73" s="8">
        <v>43832388339</v>
      </c>
      <c r="N73" s="8"/>
      <c r="O73" s="8">
        <v>42209825120</v>
      </c>
      <c r="P73" s="8"/>
      <c r="Q73" s="8">
        <f t="shared" ref="Q73:Q75" si="3">M73-O73</f>
        <v>1622563219</v>
      </c>
    </row>
    <row r="74" spans="1:17">
      <c r="A74" s="1" t="s">
        <v>85</v>
      </c>
      <c r="C74" s="8">
        <v>402535</v>
      </c>
      <c r="D74" s="8"/>
      <c r="E74" s="8">
        <v>307871387145</v>
      </c>
      <c r="F74" s="8"/>
      <c r="G74" s="8">
        <v>302510592765</v>
      </c>
      <c r="H74" s="8"/>
      <c r="I74" s="8">
        <f t="shared" si="2"/>
        <v>5360794380</v>
      </c>
      <c r="J74" s="8"/>
      <c r="K74" s="8">
        <v>402535</v>
      </c>
      <c r="L74" s="8"/>
      <c r="M74" s="8">
        <v>307871387145</v>
      </c>
      <c r="N74" s="8"/>
      <c r="O74" s="8">
        <v>295274383988</v>
      </c>
      <c r="P74" s="8"/>
      <c r="Q74" s="8">
        <f t="shared" si="3"/>
        <v>12597003157</v>
      </c>
    </row>
    <row r="75" spans="1:17">
      <c r="A75" s="1" t="s">
        <v>88</v>
      </c>
      <c r="C75" s="8">
        <v>25400</v>
      </c>
      <c r="D75" s="8"/>
      <c r="E75" s="8">
        <v>18902047388</v>
      </c>
      <c r="F75" s="8"/>
      <c r="G75" s="8">
        <v>18586128653</v>
      </c>
      <c r="H75" s="8"/>
      <c r="I75" s="8">
        <f t="shared" si="2"/>
        <v>315918735</v>
      </c>
      <c r="J75" s="8"/>
      <c r="K75" s="8">
        <v>25400</v>
      </c>
      <c r="L75" s="8"/>
      <c r="M75" s="8">
        <v>18902047388</v>
      </c>
      <c r="N75" s="8"/>
      <c r="O75" s="8">
        <v>18176158826</v>
      </c>
      <c r="P75" s="8"/>
      <c r="Q75" s="8">
        <f t="shared" si="3"/>
        <v>725888562</v>
      </c>
    </row>
    <row r="76" spans="1:17">
      <c r="A76" s="1" t="s">
        <v>135</v>
      </c>
      <c r="C76" s="8">
        <v>200000</v>
      </c>
      <c r="D76" s="8"/>
      <c r="E76" s="8">
        <v>195760511975</v>
      </c>
      <c r="F76" s="8"/>
      <c r="G76" s="8">
        <v>193430934287</v>
      </c>
      <c r="H76" s="8"/>
      <c r="I76" s="8">
        <f t="shared" si="2"/>
        <v>2329577688</v>
      </c>
      <c r="J76" s="8"/>
      <c r="K76" s="8">
        <v>200000</v>
      </c>
      <c r="L76" s="8"/>
      <c r="M76" s="8">
        <v>195760511975</v>
      </c>
      <c r="N76" s="8"/>
      <c r="O76" s="8">
        <v>187186066375</v>
      </c>
      <c r="P76" s="8"/>
      <c r="Q76" s="8">
        <f>M76-O76</f>
        <v>8574445600</v>
      </c>
    </row>
    <row r="77" spans="1:17">
      <c r="A77" s="1" t="s">
        <v>126</v>
      </c>
      <c r="C77" s="8">
        <v>200000</v>
      </c>
      <c r="D77" s="8"/>
      <c r="E77" s="8">
        <v>195812502550</v>
      </c>
      <c r="F77" s="8"/>
      <c r="G77" s="8">
        <v>195812502550</v>
      </c>
      <c r="H77" s="8"/>
      <c r="I77" s="8">
        <f>E77-G77</f>
        <v>0</v>
      </c>
      <c r="J77" s="8"/>
      <c r="K77" s="8">
        <v>200000</v>
      </c>
      <c r="L77" s="8"/>
      <c r="M77" s="8">
        <v>195812502550</v>
      </c>
      <c r="N77" s="8"/>
      <c r="O77" s="8">
        <v>195760000000</v>
      </c>
      <c r="P77" s="8"/>
      <c r="Q77" s="8">
        <f>M77-O77</f>
        <v>52502550</v>
      </c>
    </row>
    <row r="78" spans="1:17" ht="24.75" thickBot="1">
      <c r="E78" s="18">
        <f>SUM(E8:E77)</f>
        <v>17895207400082</v>
      </c>
      <c r="G78" s="18">
        <f>SUM(G8:G77)</f>
        <v>19443009748303</v>
      </c>
      <c r="I78" s="18">
        <f>SUM(I8:I77)</f>
        <v>-1547802348221</v>
      </c>
      <c r="M78" s="18">
        <f>SUM(M8:M77)</f>
        <v>17895207400082</v>
      </c>
      <c r="N78" s="4"/>
      <c r="O78" s="18">
        <f>SUM(O8:O77)</f>
        <v>17452787069130</v>
      </c>
      <c r="P78" s="4"/>
      <c r="Q78" s="18">
        <f>SUM(Q8:Q77)</f>
        <v>442420330952</v>
      </c>
    </row>
    <row r="79" spans="1:17" ht="24.75" thickTop="1"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>
      <c r="G80" s="7"/>
      <c r="I80" s="7"/>
      <c r="O80" s="3"/>
      <c r="Q80" s="7"/>
    </row>
    <row r="81" spans="7:17"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</row>
    <row r="83" spans="7:17"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7:17">
      <c r="G84" s="7"/>
      <c r="I84" s="7"/>
      <c r="J84" s="4"/>
      <c r="K84" s="4"/>
      <c r="L84" s="4"/>
      <c r="M84" s="4"/>
      <c r="N84" s="4"/>
      <c r="O84" s="7"/>
      <c r="P84" s="4"/>
      <c r="Q84" s="7"/>
    </row>
    <row r="85" spans="7:17"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</row>
  </sheetData>
  <autoFilter ref="A7:A77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63"/>
  <sheetViews>
    <sheetView rightToLeft="1" workbookViewId="0">
      <selection activeCell="E18" sqref="E18"/>
    </sheetView>
  </sheetViews>
  <sheetFormatPr defaultRowHeight="24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21" style="1" bestFit="1" customWidth="1"/>
    <col min="20" max="20" width="15" style="1" bestFit="1" customWidth="1"/>
    <col min="21" max="16384" width="9.140625" style="1"/>
  </cols>
  <sheetData>
    <row r="2" spans="1:17" ht="24.7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4.75">
      <c r="A3" s="22" t="s">
        <v>154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4.7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4.75">
      <c r="A6" s="20" t="s">
        <v>3</v>
      </c>
      <c r="C6" s="21" t="s">
        <v>156</v>
      </c>
      <c r="D6" s="21" t="s">
        <v>156</v>
      </c>
      <c r="E6" s="21" t="s">
        <v>156</v>
      </c>
      <c r="F6" s="21" t="s">
        <v>156</v>
      </c>
      <c r="G6" s="21" t="s">
        <v>156</v>
      </c>
      <c r="H6" s="21" t="s">
        <v>156</v>
      </c>
      <c r="I6" s="21" t="s">
        <v>156</v>
      </c>
      <c r="K6" s="21" t="s">
        <v>157</v>
      </c>
      <c r="L6" s="21" t="s">
        <v>157</v>
      </c>
      <c r="M6" s="21" t="s">
        <v>157</v>
      </c>
      <c r="N6" s="21" t="s">
        <v>157</v>
      </c>
      <c r="O6" s="21" t="s">
        <v>157</v>
      </c>
      <c r="P6" s="21" t="s">
        <v>157</v>
      </c>
      <c r="Q6" s="21" t="s">
        <v>157</v>
      </c>
    </row>
    <row r="7" spans="1:17" ht="24.75">
      <c r="A7" s="21" t="s">
        <v>3</v>
      </c>
      <c r="C7" s="21" t="s">
        <v>7</v>
      </c>
      <c r="E7" s="21" t="s">
        <v>206</v>
      </c>
      <c r="G7" s="21" t="s">
        <v>207</v>
      </c>
      <c r="I7" s="21" t="s">
        <v>209</v>
      </c>
      <c r="K7" s="21" t="s">
        <v>7</v>
      </c>
      <c r="M7" s="21" t="s">
        <v>206</v>
      </c>
      <c r="O7" s="21" t="s">
        <v>207</v>
      </c>
      <c r="Q7" s="21" t="s">
        <v>209</v>
      </c>
    </row>
    <row r="8" spans="1:17">
      <c r="A8" s="1" t="s">
        <v>28</v>
      </c>
      <c r="C8" s="8">
        <v>237519</v>
      </c>
      <c r="D8" s="8"/>
      <c r="E8" s="8">
        <v>6795181071</v>
      </c>
      <c r="F8" s="8"/>
      <c r="G8" s="8">
        <v>6795181071</v>
      </c>
      <c r="H8" s="8"/>
      <c r="I8" s="8">
        <f>E8-G8</f>
        <v>0</v>
      </c>
      <c r="J8" s="8"/>
      <c r="K8" s="8">
        <v>237519</v>
      </c>
      <c r="L8" s="8"/>
      <c r="M8" s="8">
        <v>6795181071</v>
      </c>
      <c r="N8" s="8"/>
      <c r="O8" s="8">
        <v>6795181071</v>
      </c>
      <c r="P8" s="8"/>
      <c r="Q8" s="19">
        <f t="shared" ref="Q8:Q41" si="0">M8-O8</f>
        <v>0</v>
      </c>
    </row>
    <row r="9" spans="1:17">
      <c r="A9" s="1" t="s">
        <v>62</v>
      </c>
      <c r="C9" s="8">
        <v>1782361</v>
      </c>
      <c r="D9" s="8"/>
      <c r="E9" s="8">
        <v>20258994041</v>
      </c>
      <c r="F9" s="8"/>
      <c r="G9" s="8">
        <v>17894735082</v>
      </c>
      <c r="H9" s="8"/>
      <c r="I9" s="8">
        <f t="shared" ref="I9:I54" si="1">E9-G9</f>
        <v>2364258959</v>
      </c>
      <c r="J9" s="8"/>
      <c r="K9" s="8">
        <v>32173374</v>
      </c>
      <c r="L9" s="8"/>
      <c r="M9" s="8">
        <v>376412011581</v>
      </c>
      <c r="N9" s="8"/>
      <c r="O9" s="8">
        <v>323017618486</v>
      </c>
      <c r="P9" s="8"/>
      <c r="Q9" s="19">
        <f t="shared" si="0"/>
        <v>53394393095</v>
      </c>
    </row>
    <row r="10" spans="1:17">
      <c r="A10" s="1" t="s">
        <v>30</v>
      </c>
      <c r="C10" s="8">
        <v>15162560</v>
      </c>
      <c r="D10" s="8"/>
      <c r="E10" s="8">
        <v>192822275520</v>
      </c>
      <c r="F10" s="8"/>
      <c r="G10" s="8">
        <v>192822275520</v>
      </c>
      <c r="H10" s="8"/>
      <c r="I10" s="8">
        <f t="shared" si="1"/>
        <v>0</v>
      </c>
      <c r="J10" s="8"/>
      <c r="K10" s="8">
        <v>15162560</v>
      </c>
      <c r="L10" s="8"/>
      <c r="M10" s="8">
        <v>192822275520</v>
      </c>
      <c r="N10" s="8"/>
      <c r="O10" s="8">
        <v>192822275520</v>
      </c>
      <c r="P10" s="8"/>
      <c r="Q10" s="19">
        <f t="shared" si="0"/>
        <v>0</v>
      </c>
    </row>
    <row r="11" spans="1:17">
      <c r="A11" s="1" t="s">
        <v>26</v>
      </c>
      <c r="C11" s="8">
        <v>6666666</v>
      </c>
      <c r="D11" s="8"/>
      <c r="E11" s="8">
        <v>26479997352</v>
      </c>
      <c r="F11" s="8"/>
      <c r="G11" s="8">
        <v>26479997352</v>
      </c>
      <c r="H11" s="8"/>
      <c r="I11" s="8">
        <f t="shared" si="1"/>
        <v>0</v>
      </c>
      <c r="J11" s="8"/>
      <c r="K11" s="8">
        <v>6666666</v>
      </c>
      <c r="L11" s="8"/>
      <c r="M11" s="8">
        <v>26479997352</v>
      </c>
      <c r="N11" s="8"/>
      <c r="O11" s="8">
        <v>26479997352</v>
      </c>
      <c r="P11" s="8"/>
      <c r="Q11" s="19">
        <f t="shared" si="0"/>
        <v>0</v>
      </c>
    </row>
    <row r="12" spans="1:17">
      <c r="A12" s="1" t="s">
        <v>41</v>
      </c>
      <c r="C12" s="8">
        <v>690996</v>
      </c>
      <c r="D12" s="8"/>
      <c r="E12" s="8">
        <v>5761318637</v>
      </c>
      <c r="F12" s="8"/>
      <c r="G12" s="8">
        <v>10602750297</v>
      </c>
      <c r="H12" s="8"/>
      <c r="I12" s="8">
        <f t="shared" si="1"/>
        <v>-4841431660</v>
      </c>
      <c r="J12" s="8"/>
      <c r="K12" s="8">
        <v>4051429</v>
      </c>
      <c r="L12" s="8"/>
      <c r="M12" s="8">
        <v>28013359065</v>
      </c>
      <c r="N12" s="8"/>
      <c r="O12" s="8">
        <v>62165757794</v>
      </c>
      <c r="P12" s="8"/>
      <c r="Q12" s="19">
        <f t="shared" si="0"/>
        <v>-34152398729</v>
      </c>
    </row>
    <row r="13" spans="1:17">
      <c r="A13" s="1" t="s">
        <v>60</v>
      </c>
      <c r="C13" s="8">
        <v>0</v>
      </c>
      <c r="D13" s="8"/>
      <c r="E13" s="8">
        <v>0</v>
      </c>
      <c r="F13" s="8"/>
      <c r="G13" s="8">
        <v>0</v>
      </c>
      <c r="H13" s="8"/>
      <c r="I13" s="8">
        <f t="shared" si="1"/>
        <v>0</v>
      </c>
      <c r="J13" s="8"/>
      <c r="K13" s="8">
        <v>3729411</v>
      </c>
      <c r="L13" s="8"/>
      <c r="M13" s="8">
        <v>169869870056</v>
      </c>
      <c r="N13" s="8"/>
      <c r="O13" s="8">
        <v>197001724186</v>
      </c>
      <c r="P13" s="8"/>
      <c r="Q13" s="19">
        <f t="shared" si="0"/>
        <v>-27131854130</v>
      </c>
    </row>
    <row r="14" spans="1:17">
      <c r="A14" s="1" t="s">
        <v>200</v>
      </c>
      <c r="C14" s="8">
        <v>0</v>
      </c>
      <c r="D14" s="8"/>
      <c r="E14" s="8">
        <v>0</v>
      </c>
      <c r="F14" s="8"/>
      <c r="G14" s="8">
        <v>0</v>
      </c>
      <c r="H14" s="8"/>
      <c r="I14" s="8">
        <f t="shared" si="1"/>
        <v>0</v>
      </c>
      <c r="J14" s="8"/>
      <c r="K14" s="8">
        <v>585000</v>
      </c>
      <c r="L14" s="8"/>
      <c r="M14" s="8">
        <v>19835621672</v>
      </c>
      <c r="N14" s="8"/>
      <c r="O14" s="8">
        <v>13743722207</v>
      </c>
      <c r="P14" s="8"/>
      <c r="Q14" s="19">
        <f t="shared" si="0"/>
        <v>6091899465</v>
      </c>
    </row>
    <row r="15" spans="1:17">
      <c r="A15" s="1" t="s">
        <v>210</v>
      </c>
      <c r="C15" s="8">
        <v>0</v>
      </c>
      <c r="D15" s="8"/>
      <c r="E15" s="8">
        <v>0</v>
      </c>
      <c r="F15" s="8"/>
      <c r="G15" s="8">
        <v>0</v>
      </c>
      <c r="H15" s="8"/>
      <c r="I15" s="8">
        <f t="shared" si="1"/>
        <v>0</v>
      </c>
      <c r="J15" s="8"/>
      <c r="K15" s="8">
        <v>3226054</v>
      </c>
      <c r="L15" s="8"/>
      <c r="M15" s="8">
        <v>61265991514</v>
      </c>
      <c r="N15" s="8"/>
      <c r="O15" s="8">
        <v>61265991514</v>
      </c>
      <c r="P15" s="8"/>
      <c r="Q15" s="19">
        <f t="shared" si="0"/>
        <v>0</v>
      </c>
    </row>
    <row r="16" spans="1:17">
      <c r="A16" s="1" t="s">
        <v>211</v>
      </c>
      <c r="C16" s="8">
        <v>0</v>
      </c>
      <c r="D16" s="8"/>
      <c r="E16" s="8">
        <v>0</v>
      </c>
      <c r="F16" s="8"/>
      <c r="G16" s="8">
        <v>0</v>
      </c>
      <c r="H16" s="8"/>
      <c r="I16" s="8">
        <f t="shared" si="1"/>
        <v>0</v>
      </c>
      <c r="J16" s="8"/>
      <c r="K16" s="8">
        <v>1014855</v>
      </c>
      <c r="L16" s="8"/>
      <c r="M16" s="8">
        <v>34138354179</v>
      </c>
      <c r="N16" s="8"/>
      <c r="O16" s="8">
        <v>35934047746</v>
      </c>
      <c r="P16" s="8"/>
      <c r="Q16" s="19">
        <f t="shared" si="0"/>
        <v>-1795693567</v>
      </c>
    </row>
    <row r="17" spans="1:17">
      <c r="A17" s="1" t="s">
        <v>212</v>
      </c>
      <c r="C17" s="8">
        <v>0</v>
      </c>
      <c r="D17" s="8"/>
      <c r="E17" s="8">
        <v>0</v>
      </c>
      <c r="F17" s="8"/>
      <c r="G17" s="8">
        <v>0</v>
      </c>
      <c r="H17" s="8"/>
      <c r="I17" s="8">
        <f t="shared" si="1"/>
        <v>0</v>
      </c>
      <c r="J17" s="8"/>
      <c r="K17" s="8">
        <v>1889027</v>
      </c>
      <c r="L17" s="8"/>
      <c r="M17" s="8">
        <v>294113648724</v>
      </c>
      <c r="N17" s="8"/>
      <c r="O17" s="8">
        <v>453339162969</v>
      </c>
      <c r="P17" s="8"/>
      <c r="Q17" s="19">
        <f t="shared" si="0"/>
        <v>-159225514245</v>
      </c>
    </row>
    <row r="18" spans="1:17">
      <c r="A18" s="1" t="s">
        <v>189</v>
      </c>
      <c r="C18" s="8">
        <v>0</v>
      </c>
      <c r="D18" s="8"/>
      <c r="E18" s="8">
        <v>0</v>
      </c>
      <c r="F18" s="8"/>
      <c r="G18" s="8">
        <v>0</v>
      </c>
      <c r="H18" s="8"/>
      <c r="I18" s="8">
        <f t="shared" si="1"/>
        <v>0</v>
      </c>
      <c r="J18" s="8"/>
      <c r="K18" s="8">
        <v>19924849</v>
      </c>
      <c r="L18" s="8"/>
      <c r="M18" s="8">
        <v>74078304973</v>
      </c>
      <c r="N18" s="8"/>
      <c r="O18" s="8">
        <v>75957145729</v>
      </c>
      <c r="P18" s="8"/>
      <c r="Q18" s="19">
        <f t="shared" si="0"/>
        <v>-1878840756</v>
      </c>
    </row>
    <row r="19" spans="1:17">
      <c r="A19" s="1" t="s">
        <v>33</v>
      </c>
      <c r="C19" s="8">
        <v>0</v>
      </c>
      <c r="D19" s="8"/>
      <c r="E19" s="8">
        <v>0</v>
      </c>
      <c r="F19" s="8"/>
      <c r="G19" s="8">
        <v>0</v>
      </c>
      <c r="H19" s="8"/>
      <c r="I19" s="8">
        <f t="shared" si="1"/>
        <v>0</v>
      </c>
      <c r="J19" s="8"/>
      <c r="K19" s="8">
        <v>2210747</v>
      </c>
      <c r="L19" s="8"/>
      <c r="M19" s="8">
        <v>49642276388</v>
      </c>
      <c r="N19" s="8"/>
      <c r="O19" s="8">
        <v>31241339345</v>
      </c>
      <c r="P19" s="8"/>
      <c r="Q19" s="19">
        <f t="shared" si="0"/>
        <v>18400937043</v>
      </c>
    </row>
    <row r="20" spans="1:17">
      <c r="A20" s="1" t="s">
        <v>213</v>
      </c>
      <c r="C20" s="8">
        <v>0</v>
      </c>
      <c r="D20" s="8"/>
      <c r="E20" s="8">
        <v>0</v>
      </c>
      <c r="F20" s="8"/>
      <c r="G20" s="8">
        <v>0</v>
      </c>
      <c r="H20" s="8"/>
      <c r="I20" s="8">
        <f t="shared" si="1"/>
        <v>0</v>
      </c>
      <c r="J20" s="8"/>
      <c r="K20" s="8">
        <v>2761733</v>
      </c>
      <c r="L20" s="8"/>
      <c r="M20" s="8">
        <v>30525390641</v>
      </c>
      <c r="N20" s="8"/>
      <c r="O20" s="8">
        <v>30525434849</v>
      </c>
      <c r="P20" s="8"/>
      <c r="Q20" s="19">
        <f t="shared" si="0"/>
        <v>-44208</v>
      </c>
    </row>
    <row r="21" spans="1:17">
      <c r="A21" s="1" t="s">
        <v>214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1"/>
        <v>0</v>
      </c>
      <c r="J21" s="8"/>
      <c r="K21" s="8">
        <v>1394767</v>
      </c>
      <c r="L21" s="8"/>
      <c r="M21" s="8">
        <v>5800657896</v>
      </c>
      <c r="N21" s="8"/>
      <c r="O21" s="8">
        <v>6411028662</v>
      </c>
      <c r="P21" s="8"/>
      <c r="Q21" s="19">
        <f t="shared" si="0"/>
        <v>-610370766</v>
      </c>
    </row>
    <row r="22" spans="1:17">
      <c r="A22" s="1" t="s">
        <v>215</v>
      </c>
      <c r="C22" s="8">
        <v>0</v>
      </c>
      <c r="D22" s="8"/>
      <c r="E22" s="8">
        <v>0</v>
      </c>
      <c r="F22" s="8"/>
      <c r="G22" s="8">
        <v>0</v>
      </c>
      <c r="H22" s="8"/>
      <c r="I22" s="8">
        <f t="shared" si="1"/>
        <v>0</v>
      </c>
      <c r="J22" s="8"/>
      <c r="K22" s="8">
        <v>28760545</v>
      </c>
      <c r="L22" s="8"/>
      <c r="M22" s="8">
        <v>396293686278</v>
      </c>
      <c r="N22" s="8"/>
      <c r="O22" s="8">
        <v>506318623900</v>
      </c>
      <c r="P22" s="8"/>
      <c r="Q22" s="19">
        <f t="shared" si="0"/>
        <v>-110024937622</v>
      </c>
    </row>
    <row r="23" spans="1:17">
      <c r="A23" s="1" t="s">
        <v>70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1"/>
        <v>0</v>
      </c>
      <c r="J23" s="8"/>
      <c r="K23" s="8">
        <v>113548</v>
      </c>
      <c r="L23" s="8"/>
      <c r="M23" s="8">
        <v>1417932984</v>
      </c>
      <c r="N23" s="8"/>
      <c r="O23" s="8">
        <v>1484414878</v>
      </c>
      <c r="P23" s="8"/>
      <c r="Q23" s="19">
        <f t="shared" si="0"/>
        <v>-66481894</v>
      </c>
    </row>
    <row r="24" spans="1:17">
      <c r="A24" s="1" t="s">
        <v>216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1"/>
        <v>0</v>
      </c>
      <c r="J24" s="8"/>
      <c r="K24" s="8">
        <v>45419</v>
      </c>
      <c r="L24" s="8"/>
      <c r="M24" s="8">
        <v>440827626</v>
      </c>
      <c r="N24" s="8"/>
      <c r="O24" s="8">
        <v>37016485</v>
      </c>
      <c r="P24" s="8"/>
      <c r="Q24" s="19">
        <f t="shared" si="0"/>
        <v>403811141</v>
      </c>
    </row>
    <row r="25" spans="1:17">
      <c r="A25" s="1" t="s">
        <v>217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1"/>
        <v>0</v>
      </c>
      <c r="J25" s="8"/>
      <c r="K25" s="8">
        <v>4233000</v>
      </c>
      <c r="L25" s="8"/>
      <c r="M25" s="8">
        <v>113744879609</v>
      </c>
      <c r="N25" s="8"/>
      <c r="O25" s="8">
        <v>111128358496</v>
      </c>
      <c r="P25" s="8"/>
      <c r="Q25" s="19">
        <f t="shared" si="0"/>
        <v>2616521113</v>
      </c>
    </row>
    <row r="26" spans="1:17">
      <c r="A26" s="1" t="s">
        <v>23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1"/>
        <v>0</v>
      </c>
      <c r="J26" s="8"/>
      <c r="K26" s="8">
        <v>24409425</v>
      </c>
      <c r="L26" s="8"/>
      <c r="M26" s="8">
        <v>467113635072</v>
      </c>
      <c r="N26" s="8"/>
      <c r="O26" s="8">
        <v>355519960052</v>
      </c>
      <c r="P26" s="8"/>
      <c r="Q26" s="19">
        <f t="shared" si="0"/>
        <v>111593675020</v>
      </c>
    </row>
    <row r="27" spans="1:17">
      <c r="A27" s="1" t="s">
        <v>218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1"/>
        <v>0</v>
      </c>
      <c r="J27" s="8"/>
      <c r="K27" s="8">
        <v>32418809</v>
      </c>
      <c r="L27" s="8"/>
      <c r="M27" s="8">
        <v>335630967268</v>
      </c>
      <c r="N27" s="8"/>
      <c r="O27" s="8">
        <v>493950514990</v>
      </c>
      <c r="P27" s="8"/>
      <c r="Q27" s="19">
        <f t="shared" si="0"/>
        <v>-158319547722</v>
      </c>
    </row>
    <row r="28" spans="1:17">
      <c r="A28" s="1" t="s">
        <v>219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1"/>
        <v>0</v>
      </c>
      <c r="J28" s="8"/>
      <c r="K28" s="8">
        <v>650805</v>
      </c>
      <c r="L28" s="8"/>
      <c r="M28" s="8">
        <v>10043812932</v>
      </c>
      <c r="N28" s="8"/>
      <c r="O28" s="8">
        <v>6190507066</v>
      </c>
      <c r="P28" s="8"/>
      <c r="Q28" s="19">
        <f t="shared" si="0"/>
        <v>3853305866</v>
      </c>
    </row>
    <row r="29" spans="1:17">
      <c r="A29" s="1" t="s">
        <v>220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1"/>
        <v>0</v>
      </c>
      <c r="J29" s="8"/>
      <c r="K29" s="8">
        <v>10737027</v>
      </c>
      <c r="L29" s="8"/>
      <c r="M29" s="8">
        <v>25038746964</v>
      </c>
      <c r="N29" s="8"/>
      <c r="O29" s="8">
        <v>25038746964</v>
      </c>
      <c r="P29" s="8"/>
      <c r="Q29" s="19">
        <f t="shared" si="0"/>
        <v>0</v>
      </c>
    </row>
    <row r="30" spans="1:17">
      <c r="A30" s="1" t="s">
        <v>59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1"/>
        <v>0</v>
      </c>
      <c r="J30" s="8"/>
      <c r="K30" s="8">
        <v>832616</v>
      </c>
      <c r="L30" s="8"/>
      <c r="M30" s="8">
        <v>8315853461</v>
      </c>
      <c r="N30" s="8"/>
      <c r="O30" s="8">
        <v>6735331358</v>
      </c>
      <c r="P30" s="8"/>
      <c r="Q30" s="19">
        <f t="shared" si="0"/>
        <v>1580522103</v>
      </c>
    </row>
    <row r="31" spans="1:17">
      <c r="A31" s="1" t="s">
        <v>221</v>
      </c>
      <c r="C31" s="8">
        <v>0</v>
      </c>
      <c r="D31" s="8"/>
      <c r="E31" s="8">
        <v>0</v>
      </c>
      <c r="F31" s="8"/>
      <c r="G31" s="8">
        <v>0</v>
      </c>
      <c r="H31" s="8"/>
      <c r="I31" s="8">
        <f t="shared" si="1"/>
        <v>0</v>
      </c>
      <c r="J31" s="8"/>
      <c r="K31" s="8">
        <v>1155706</v>
      </c>
      <c r="L31" s="8"/>
      <c r="M31" s="8">
        <v>10957784830</v>
      </c>
      <c r="N31" s="8"/>
      <c r="O31" s="8">
        <v>10957784830</v>
      </c>
      <c r="P31" s="8"/>
      <c r="Q31" s="19">
        <f t="shared" si="0"/>
        <v>0</v>
      </c>
    </row>
    <row r="32" spans="1:17">
      <c r="A32" s="1" t="s">
        <v>222</v>
      </c>
      <c r="C32" s="8">
        <v>0</v>
      </c>
      <c r="D32" s="8"/>
      <c r="E32" s="8">
        <v>0</v>
      </c>
      <c r="F32" s="8"/>
      <c r="G32" s="8">
        <v>0</v>
      </c>
      <c r="H32" s="8"/>
      <c r="I32" s="8">
        <f t="shared" si="1"/>
        <v>0</v>
      </c>
      <c r="J32" s="8"/>
      <c r="K32" s="8">
        <v>8356206</v>
      </c>
      <c r="L32" s="8"/>
      <c r="M32" s="8">
        <v>56672655475</v>
      </c>
      <c r="N32" s="8"/>
      <c r="O32" s="8">
        <v>56672655475</v>
      </c>
      <c r="P32" s="8"/>
      <c r="Q32" s="19">
        <f t="shared" si="0"/>
        <v>0</v>
      </c>
    </row>
    <row r="33" spans="1:20">
      <c r="A33" s="1" t="s">
        <v>202</v>
      </c>
      <c r="C33" s="8">
        <v>0</v>
      </c>
      <c r="D33" s="8"/>
      <c r="E33" s="8">
        <v>0</v>
      </c>
      <c r="F33" s="8"/>
      <c r="G33" s="8">
        <v>0</v>
      </c>
      <c r="H33" s="8"/>
      <c r="I33" s="8">
        <f t="shared" si="1"/>
        <v>0</v>
      </c>
      <c r="J33" s="8"/>
      <c r="K33" s="8">
        <v>87532771</v>
      </c>
      <c r="L33" s="8"/>
      <c r="M33" s="8">
        <v>432253858914</v>
      </c>
      <c r="N33" s="8"/>
      <c r="O33" s="8">
        <v>476881374830</v>
      </c>
      <c r="P33" s="8"/>
      <c r="Q33" s="19">
        <f t="shared" si="0"/>
        <v>-44627515916</v>
      </c>
    </row>
    <row r="34" spans="1:20">
      <c r="A34" s="1" t="s">
        <v>18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1"/>
        <v>0</v>
      </c>
      <c r="J34" s="8"/>
      <c r="K34" s="8">
        <v>12491727</v>
      </c>
      <c r="L34" s="8"/>
      <c r="M34" s="8">
        <v>81391521226</v>
      </c>
      <c r="N34" s="8"/>
      <c r="O34" s="8">
        <v>74131885531</v>
      </c>
      <c r="P34" s="8"/>
      <c r="Q34" s="19">
        <f t="shared" si="0"/>
        <v>7259635695</v>
      </c>
    </row>
    <row r="35" spans="1:20">
      <c r="A35" s="1" t="s">
        <v>19</v>
      </c>
      <c r="C35" s="8">
        <v>0</v>
      </c>
      <c r="D35" s="8"/>
      <c r="E35" s="8">
        <v>0</v>
      </c>
      <c r="F35" s="8"/>
      <c r="G35" s="8">
        <v>0</v>
      </c>
      <c r="H35" s="8"/>
      <c r="I35" s="8">
        <f t="shared" si="1"/>
        <v>0</v>
      </c>
      <c r="J35" s="8"/>
      <c r="K35" s="8">
        <v>4500000</v>
      </c>
      <c r="L35" s="8"/>
      <c r="M35" s="8">
        <v>110851486283</v>
      </c>
      <c r="N35" s="8"/>
      <c r="O35" s="8">
        <v>71041272515</v>
      </c>
      <c r="P35" s="8"/>
      <c r="Q35" s="19">
        <f t="shared" si="0"/>
        <v>39810213768</v>
      </c>
    </row>
    <row r="36" spans="1:20">
      <c r="A36" s="1" t="s">
        <v>223</v>
      </c>
      <c r="C36" s="8">
        <v>0</v>
      </c>
      <c r="D36" s="8"/>
      <c r="E36" s="8">
        <v>0</v>
      </c>
      <c r="F36" s="8"/>
      <c r="G36" s="8">
        <v>0</v>
      </c>
      <c r="H36" s="8"/>
      <c r="I36" s="8">
        <f t="shared" si="1"/>
        <v>0</v>
      </c>
      <c r="J36" s="8"/>
      <c r="K36" s="8">
        <v>6000000</v>
      </c>
      <c r="L36" s="8"/>
      <c r="M36" s="8">
        <v>24322550330</v>
      </c>
      <c r="N36" s="8"/>
      <c r="O36" s="8">
        <v>24322550330</v>
      </c>
      <c r="P36" s="8"/>
      <c r="Q36" s="19">
        <f t="shared" si="0"/>
        <v>0</v>
      </c>
    </row>
    <row r="37" spans="1:20">
      <c r="A37" s="1" t="s">
        <v>224</v>
      </c>
      <c r="C37" s="8">
        <v>0</v>
      </c>
      <c r="D37" s="8"/>
      <c r="E37" s="8">
        <v>0</v>
      </c>
      <c r="F37" s="8"/>
      <c r="G37" s="8">
        <v>0</v>
      </c>
      <c r="H37" s="8"/>
      <c r="I37" s="8">
        <f t="shared" si="1"/>
        <v>0</v>
      </c>
      <c r="J37" s="8"/>
      <c r="K37" s="8">
        <v>5171912</v>
      </c>
      <c r="L37" s="8"/>
      <c r="M37" s="8">
        <v>67862352218</v>
      </c>
      <c r="N37" s="8"/>
      <c r="O37" s="8">
        <v>77348438114</v>
      </c>
      <c r="P37" s="8"/>
      <c r="Q37" s="19">
        <f t="shared" si="0"/>
        <v>-9486085896</v>
      </c>
    </row>
    <row r="38" spans="1:20">
      <c r="A38" s="1" t="s">
        <v>225</v>
      </c>
      <c r="C38" s="8">
        <v>0</v>
      </c>
      <c r="D38" s="8"/>
      <c r="E38" s="8">
        <v>0</v>
      </c>
      <c r="F38" s="8"/>
      <c r="G38" s="8">
        <v>0</v>
      </c>
      <c r="H38" s="8"/>
      <c r="I38" s="8">
        <f t="shared" si="1"/>
        <v>0</v>
      </c>
      <c r="J38" s="8"/>
      <c r="K38" s="8">
        <v>5765952</v>
      </c>
      <c r="L38" s="8"/>
      <c r="M38" s="8">
        <v>118409590272</v>
      </c>
      <c r="N38" s="8"/>
      <c r="O38" s="8">
        <v>161861643097</v>
      </c>
      <c r="P38" s="8"/>
      <c r="Q38" s="19">
        <f t="shared" si="0"/>
        <v>-43452052825</v>
      </c>
    </row>
    <row r="39" spans="1:20">
      <c r="A39" s="1" t="s">
        <v>32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1"/>
        <v>0</v>
      </c>
      <c r="J39" s="8"/>
      <c r="K39" s="8">
        <v>100000</v>
      </c>
      <c r="L39" s="8"/>
      <c r="M39" s="8">
        <v>3549752573</v>
      </c>
      <c r="N39" s="8"/>
      <c r="O39" s="8">
        <v>2787512769</v>
      </c>
      <c r="P39" s="8"/>
      <c r="Q39" s="19">
        <f t="shared" si="0"/>
        <v>762239804</v>
      </c>
    </row>
    <row r="40" spans="1:20">
      <c r="A40" s="1" t="s">
        <v>226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1"/>
        <v>0</v>
      </c>
      <c r="J40" s="8"/>
      <c r="K40" s="8">
        <v>200000</v>
      </c>
      <c r="L40" s="8"/>
      <c r="M40" s="8">
        <v>847406944</v>
      </c>
      <c r="N40" s="8"/>
      <c r="O40" s="8">
        <v>936395100</v>
      </c>
      <c r="P40" s="8"/>
      <c r="Q40" s="19">
        <f t="shared" si="0"/>
        <v>-88988156</v>
      </c>
    </row>
    <row r="41" spans="1:20">
      <c r="A41" s="1" t="s">
        <v>227</v>
      </c>
      <c r="C41" s="8">
        <v>0</v>
      </c>
      <c r="D41" s="8"/>
      <c r="E41" s="8">
        <v>0</v>
      </c>
      <c r="F41" s="8"/>
      <c r="G41" s="8">
        <v>0</v>
      </c>
      <c r="H41" s="8"/>
      <c r="I41" s="8">
        <f t="shared" si="1"/>
        <v>0</v>
      </c>
      <c r="J41" s="8"/>
      <c r="K41" s="8">
        <v>1315999</v>
      </c>
      <c r="L41" s="8"/>
      <c r="M41" s="8">
        <v>9393600862</v>
      </c>
      <c r="N41" s="8"/>
      <c r="O41" s="8">
        <v>9393600862</v>
      </c>
      <c r="P41" s="8"/>
      <c r="Q41" s="19">
        <f t="shared" si="0"/>
        <v>0</v>
      </c>
    </row>
    <row r="42" spans="1:20">
      <c r="A42" s="1" t="s">
        <v>91</v>
      </c>
      <c r="C42" s="8">
        <v>34851</v>
      </c>
      <c r="D42" s="8"/>
      <c r="E42" s="8">
        <v>34851000000</v>
      </c>
      <c r="F42" s="8"/>
      <c r="G42" s="8">
        <v>29902104315</v>
      </c>
      <c r="H42" s="8"/>
      <c r="I42" s="8">
        <f t="shared" si="1"/>
        <v>4948895685</v>
      </c>
      <c r="J42" s="8"/>
      <c r="K42" s="8">
        <v>34851</v>
      </c>
      <c r="L42" s="8"/>
      <c r="M42" s="8">
        <v>34851000000</v>
      </c>
      <c r="N42" s="8"/>
      <c r="O42" s="8">
        <v>29902104315</v>
      </c>
      <c r="P42" s="8"/>
      <c r="Q42" s="19">
        <f>M42-O42</f>
        <v>4948895685</v>
      </c>
      <c r="S42" s="3"/>
      <c r="T42" s="9"/>
    </row>
    <row r="43" spans="1:20">
      <c r="A43" s="1" t="s">
        <v>129</v>
      </c>
      <c r="C43" s="8">
        <v>25000</v>
      </c>
      <c r="D43" s="8"/>
      <c r="E43" s="8">
        <v>25000000000</v>
      </c>
      <c r="F43" s="8"/>
      <c r="G43" s="8">
        <v>24679472343</v>
      </c>
      <c r="H43" s="8"/>
      <c r="I43" s="8">
        <f t="shared" si="1"/>
        <v>320527657</v>
      </c>
      <c r="J43" s="8"/>
      <c r="K43" s="8">
        <v>25000</v>
      </c>
      <c r="L43" s="8"/>
      <c r="M43" s="8">
        <v>25000000000</v>
      </c>
      <c r="N43" s="8"/>
      <c r="O43" s="8">
        <v>24679472343</v>
      </c>
      <c r="P43" s="8"/>
      <c r="Q43" s="19">
        <f t="shared" ref="Q43:Q54" si="2">M43-O43</f>
        <v>320527657</v>
      </c>
      <c r="S43" s="3"/>
      <c r="T43" s="9"/>
    </row>
    <row r="44" spans="1:20">
      <c r="A44" s="1" t="s">
        <v>132</v>
      </c>
      <c r="C44" s="8">
        <v>200000</v>
      </c>
      <c r="D44" s="8"/>
      <c r="E44" s="8">
        <v>199981250000</v>
      </c>
      <c r="F44" s="8"/>
      <c r="G44" s="8">
        <v>200008000000</v>
      </c>
      <c r="H44" s="8"/>
      <c r="I44" s="8">
        <f t="shared" si="1"/>
        <v>-26750000</v>
      </c>
      <c r="J44" s="8"/>
      <c r="K44" s="8">
        <v>500000</v>
      </c>
      <c r="L44" s="8"/>
      <c r="M44" s="8">
        <f>499961875000+38125000</f>
        <v>500000000000</v>
      </c>
      <c r="N44" s="8"/>
      <c r="O44" s="8">
        <v>500020000000</v>
      </c>
      <c r="P44" s="8"/>
      <c r="Q44" s="19">
        <f t="shared" si="2"/>
        <v>-20000000</v>
      </c>
      <c r="S44" s="3"/>
      <c r="T44" s="9"/>
    </row>
    <row r="45" spans="1:20">
      <c r="A45" s="1" t="s">
        <v>228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1"/>
        <v>0</v>
      </c>
      <c r="J45" s="8"/>
      <c r="K45" s="8">
        <v>100332</v>
      </c>
      <c r="L45" s="8"/>
      <c r="M45" s="8">
        <v>100332000000</v>
      </c>
      <c r="N45" s="8"/>
      <c r="O45" s="8">
        <v>95505673366</v>
      </c>
      <c r="P45" s="8"/>
      <c r="Q45" s="19">
        <f t="shared" si="2"/>
        <v>4826326634</v>
      </c>
      <c r="S45" s="3"/>
      <c r="T45" s="9"/>
    </row>
    <row r="46" spans="1:20">
      <c r="A46" s="1" t="s">
        <v>229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1"/>
        <v>0</v>
      </c>
      <c r="J46" s="8"/>
      <c r="K46" s="8">
        <v>89598</v>
      </c>
      <c r="L46" s="8"/>
      <c r="M46" s="8">
        <v>89598000000</v>
      </c>
      <c r="N46" s="8"/>
      <c r="O46" s="8">
        <v>78931384873</v>
      </c>
      <c r="P46" s="8"/>
      <c r="Q46" s="19">
        <f t="shared" si="2"/>
        <v>10666615127</v>
      </c>
      <c r="S46" s="3"/>
      <c r="T46" s="9"/>
    </row>
    <row r="47" spans="1:20">
      <c r="A47" s="1" t="s">
        <v>230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1"/>
        <v>0</v>
      </c>
      <c r="J47" s="8"/>
      <c r="K47" s="8">
        <v>20000</v>
      </c>
      <c r="L47" s="8"/>
      <c r="M47" s="8">
        <v>20000000000</v>
      </c>
      <c r="N47" s="8"/>
      <c r="O47" s="8">
        <v>18876877945</v>
      </c>
      <c r="P47" s="8"/>
      <c r="Q47" s="19">
        <f t="shared" si="2"/>
        <v>1123122055</v>
      </c>
      <c r="S47" s="3"/>
      <c r="T47" s="9"/>
    </row>
    <row r="48" spans="1:20">
      <c r="A48" s="1" t="s">
        <v>231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1"/>
        <v>0</v>
      </c>
      <c r="J48" s="8"/>
      <c r="K48" s="8">
        <v>135853</v>
      </c>
      <c r="L48" s="8"/>
      <c r="M48" s="8">
        <v>135853000000</v>
      </c>
      <c r="N48" s="8"/>
      <c r="O48" s="8">
        <v>133674410246</v>
      </c>
      <c r="P48" s="8"/>
      <c r="Q48" s="19">
        <f>M48-O48</f>
        <v>2178589754</v>
      </c>
      <c r="S48" s="3"/>
      <c r="T48" s="9"/>
    </row>
    <row r="49" spans="1:20">
      <c r="A49" s="1" t="s">
        <v>232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1"/>
        <v>0</v>
      </c>
      <c r="J49" s="8"/>
      <c r="K49" s="8">
        <v>151016</v>
      </c>
      <c r="L49" s="8"/>
      <c r="M49" s="8">
        <v>151016000000</v>
      </c>
      <c r="N49" s="8"/>
      <c r="O49" s="8">
        <v>140499750315</v>
      </c>
      <c r="P49" s="8"/>
      <c r="Q49" s="19">
        <f t="shared" si="2"/>
        <v>10516249685</v>
      </c>
      <c r="S49" s="3"/>
      <c r="T49" s="9"/>
    </row>
    <row r="50" spans="1:20">
      <c r="A50" s="1" t="s">
        <v>233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1"/>
        <v>0</v>
      </c>
      <c r="J50" s="8"/>
      <c r="K50" s="8">
        <v>104664</v>
      </c>
      <c r="L50" s="8"/>
      <c r="M50" s="8">
        <v>104664000000</v>
      </c>
      <c r="N50" s="8"/>
      <c r="O50" s="8">
        <v>101857076770</v>
      </c>
      <c r="P50" s="8"/>
      <c r="Q50" s="19">
        <f t="shared" si="2"/>
        <v>2806923230</v>
      </c>
      <c r="S50" s="3"/>
      <c r="T50" s="9"/>
    </row>
    <row r="51" spans="1:20">
      <c r="A51" s="1" t="s">
        <v>234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1"/>
        <v>0</v>
      </c>
      <c r="J51" s="8"/>
      <c r="K51" s="8">
        <v>130923</v>
      </c>
      <c r="L51" s="8"/>
      <c r="M51" s="8">
        <v>130923000000</v>
      </c>
      <c r="N51" s="8"/>
      <c r="O51" s="8">
        <v>125094672968</v>
      </c>
      <c r="P51" s="8"/>
      <c r="Q51" s="19">
        <f t="shared" si="2"/>
        <v>5828327032</v>
      </c>
      <c r="S51" s="3"/>
      <c r="T51" s="9"/>
    </row>
    <row r="52" spans="1:20">
      <c r="A52" s="1" t="s">
        <v>235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1"/>
        <v>0</v>
      </c>
      <c r="J52" s="8"/>
      <c r="K52" s="8">
        <v>22020</v>
      </c>
      <c r="L52" s="8"/>
      <c r="M52" s="8">
        <v>22020000000</v>
      </c>
      <c r="N52" s="8"/>
      <c r="O52" s="8">
        <v>21326005140</v>
      </c>
      <c r="P52" s="8"/>
      <c r="Q52" s="19">
        <f t="shared" si="2"/>
        <v>693994860</v>
      </c>
      <c r="S52" s="3"/>
      <c r="T52" s="9"/>
    </row>
    <row r="53" spans="1:20">
      <c r="A53" s="1" t="s">
        <v>236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1"/>
        <v>0</v>
      </c>
      <c r="J53" s="8"/>
      <c r="K53" s="8">
        <v>82730</v>
      </c>
      <c r="L53" s="8"/>
      <c r="M53" s="8">
        <v>82730000000</v>
      </c>
      <c r="N53" s="8"/>
      <c r="O53" s="8">
        <v>81645831030</v>
      </c>
      <c r="P53" s="8"/>
      <c r="Q53" s="19">
        <f t="shared" si="2"/>
        <v>1084168970</v>
      </c>
      <c r="S53" s="3"/>
      <c r="T53" s="9"/>
    </row>
    <row r="54" spans="1:20">
      <c r="A54" s="1" t="s">
        <v>164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1"/>
        <v>0</v>
      </c>
      <c r="J54" s="8"/>
      <c r="K54" s="8">
        <v>200000</v>
      </c>
      <c r="L54" s="8"/>
      <c r="M54" s="8">
        <v>200000000000</v>
      </c>
      <c r="N54" s="8"/>
      <c r="O54" s="8">
        <v>195964475000</v>
      </c>
      <c r="P54" s="8"/>
      <c r="Q54" s="19">
        <f t="shared" si="2"/>
        <v>4035525000</v>
      </c>
      <c r="S54" s="3"/>
      <c r="T54" s="9"/>
    </row>
    <row r="55" spans="1:20" ht="24.75" thickBot="1">
      <c r="C55" s="8"/>
      <c r="D55" s="8"/>
      <c r="E55" s="18">
        <f>SUM(E8:E54)</f>
        <v>511950016621</v>
      </c>
      <c r="F55" s="8"/>
      <c r="G55" s="18">
        <f>SUM(G8:G54)</f>
        <v>509184515980</v>
      </c>
      <c r="H55" s="8"/>
      <c r="I55" s="18">
        <f>SUM(I8:I54)</f>
        <v>2765500641</v>
      </c>
      <c r="J55" s="8"/>
      <c r="K55" s="8"/>
      <c r="L55" s="8"/>
      <c r="M55" s="18">
        <f>SUM(M8:M54)</f>
        <v>5241332842753</v>
      </c>
      <c r="N55" s="8"/>
      <c r="O55" s="18">
        <f>SUM(O8:O54)</f>
        <v>5537416749383</v>
      </c>
      <c r="P55" s="8"/>
      <c r="Q55" s="18">
        <f>SUM(Q8:Q54)</f>
        <v>-296083906630</v>
      </c>
      <c r="S55" s="16"/>
    </row>
    <row r="56" spans="1:20" ht="24.75" thickTop="1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S56" s="3"/>
    </row>
    <row r="57" spans="1:20">
      <c r="G57" s="7"/>
      <c r="H57" s="4"/>
      <c r="I57" s="7"/>
      <c r="J57" s="4"/>
      <c r="K57" s="4"/>
      <c r="L57" s="4"/>
      <c r="M57" s="4"/>
      <c r="N57" s="4"/>
      <c r="O57" s="7"/>
      <c r="P57" s="4"/>
      <c r="Q57" s="7"/>
      <c r="S57" s="3"/>
    </row>
    <row r="58" spans="1:20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S58" s="17"/>
    </row>
    <row r="59" spans="1:20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S59" s="17"/>
    </row>
    <row r="60" spans="1:20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S60" s="3"/>
    </row>
    <row r="61" spans="1:20">
      <c r="G61" s="7"/>
      <c r="H61" s="4"/>
      <c r="I61" s="7"/>
      <c r="J61" s="4"/>
      <c r="K61" s="4"/>
      <c r="L61" s="4"/>
      <c r="M61" s="4"/>
      <c r="N61" s="4"/>
      <c r="O61" s="7"/>
      <c r="P61" s="4"/>
      <c r="Q61" s="7"/>
      <c r="S61" s="3"/>
    </row>
    <row r="62" spans="1:20">
      <c r="Q62" s="3"/>
      <c r="S62" s="17"/>
    </row>
    <row r="63" spans="1:20">
      <c r="Q63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2022-07-24T11:49:00Z</dcterms:created>
  <dcterms:modified xsi:type="dcterms:W3CDTF">2022-08-01T09:07:09Z</dcterms:modified>
</cp:coreProperties>
</file>