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ماهانه\"/>
    </mc:Choice>
  </mc:AlternateContent>
  <xr:revisionPtr revIDLastSave="0" documentId="13_ncr:1_{14A43AE1-8D07-4026-94FB-2508B8994E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سود اوراق بهادار و سپرده بانکی" sheetId="7" r:id="rId5"/>
    <sheet name="جمع درآمدها" sheetId="15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15" l="1"/>
  <c r="E11" i="15"/>
  <c r="E8" i="15"/>
  <c r="E9" i="15"/>
  <c r="E10" i="15"/>
  <c r="E7" i="15"/>
  <c r="C11" i="15"/>
  <c r="C10" i="15"/>
  <c r="C9" i="15"/>
  <c r="C8" i="15"/>
  <c r="C7" i="15"/>
  <c r="E9" i="14"/>
  <c r="C9" i="14"/>
  <c r="K9" i="13"/>
  <c r="G9" i="13"/>
  <c r="G10" i="13"/>
  <c r="G8" i="13"/>
  <c r="I11" i="13"/>
  <c r="G11" i="13"/>
  <c r="E11" i="13"/>
  <c r="Q9" i="12"/>
  <c r="Q10" i="12"/>
  <c r="Q11" i="12"/>
  <c r="Q12" i="12"/>
  <c r="Q25" i="12" s="1"/>
  <c r="Q13" i="12"/>
  <c r="Q14" i="12"/>
  <c r="Q15" i="12"/>
  <c r="Q16" i="12"/>
  <c r="Q17" i="12"/>
  <c r="Q18" i="12"/>
  <c r="Q19" i="12"/>
  <c r="Q20" i="12"/>
  <c r="Q21" i="12"/>
  <c r="Q22" i="12"/>
  <c r="Q23" i="12"/>
  <c r="Q24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8" i="12"/>
  <c r="C25" i="12"/>
  <c r="E25" i="12"/>
  <c r="G25" i="12"/>
  <c r="K25" i="12"/>
  <c r="M25" i="12"/>
  <c r="O25" i="12"/>
  <c r="U59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8" i="11"/>
  <c r="S9" i="11"/>
  <c r="S10" i="11"/>
  <c r="S59" i="11" s="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Q59" i="11"/>
  <c r="O59" i="11"/>
  <c r="M59" i="11"/>
  <c r="I59" i="11"/>
  <c r="K11" i="11" s="1"/>
  <c r="G59" i="11"/>
  <c r="E59" i="11"/>
  <c r="C59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8" i="11"/>
  <c r="I9" i="10"/>
  <c r="I10" i="10"/>
  <c r="I8" i="10"/>
  <c r="I11" i="10"/>
  <c r="E11" i="10"/>
  <c r="Q11" i="10"/>
  <c r="O11" i="10"/>
  <c r="M11" i="10"/>
  <c r="G11" i="10"/>
  <c r="E75" i="9"/>
  <c r="G75" i="9"/>
  <c r="I75" i="9"/>
  <c r="M75" i="9"/>
  <c r="O75" i="9"/>
  <c r="Q75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8" i="9"/>
  <c r="S9" i="8"/>
  <c r="S10" i="8"/>
  <c r="S8" i="8"/>
  <c r="M9" i="8"/>
  <c r="M11" i="8" s="1"/>
  <c r="M10" i="8"/>
  <c r="M8" i="8"/>
  <c r="I11" i="8"/>
  <c r="K11" i="8"/>
  <c r="Q11" i="8"/>
  <c r="S11" i="8"/>
  <c r="O11" i="8"/>
  <c r="I15" i="7"/>
  <c r="K15" i="7"/>
  <c r="M15" i="7"/>
  <c r="O15" i="7"/>
  <c r="Q15" i="7"/>
  <c r="S15" i="7"/>
  <c r="Q26" i="3"/>
  <c r="S26" i="3"/>
  <c r="W26" i="3"/>
  <c r="AA26" i="3"/>
  <c r="AG26" i="3"/>
  <c r="AI26" i="3"/>
  <c r="AK26" i="3"/>
  <c r="S11" i="6"/>
  <c r="K11" i="6"/>
  <c r="M11" i="6"/>
  <c r="O11" i="6"/>
  <c r="Q11" i="6"/>
  <c r="W55" i="1"/>
  <c r="Y60" i="1"/>
  <c r="W60" i="1"/>
  <c r="U60" i="1"/>
  <c r="K60" i="1"/>
  <c r="G60" i="1"/>
  <c r="E60" i="1"/>
  <c r="O60" i="1"/>
  <c r="K8" i="13" l="1"/>
  <c r="K10" i="13"/>
  <c r="I25" i="12"/>
  <c r="K8" i="11"/>
  <c r="K51" i="11"/>
  <c r="K43" i="11"/>
  <c r="K23" i="11"/>
  <c r="K58" i="11"/>
  <c r="K54" i="11"/>
  <c r="K50" i="11"/>
  <c r="K46" i="11"/>
  <c r="K42" i="11"/>
  <c r="K38" i="11"/>
  <c r="K34" i="11"/>
  <c r="K30" i="11"/>
  <c r="K26" i="11"/>
  <c r="K22" i="11"/>
  <c r="K18" i="11"/>
  <c r="K14" i="11"/>
  <c r="K10" i="11"/>
  <c r="K57" i="11"/>
  <c r="K49" i="11"/>
  <c r="K45" i="11"/>
  <c r="K41" i="11"/>
  <c r="K33" i="11"/>
  <c r="K29" i="11"/>
  <c r="K25" i="11"/>
  <c r="K21" i="11"/>
  <c r="K17" i="11"/>
  <c r="K13" i="11"/>
  <c r="K9" i="11"/>
  <c r="K53" i="11"/>
  <c r="K37" i="11"/>
  <c r="K56" i="11"/>
  <c r="K52" i="11"/>
  <c r="K48" i="11"/>
  <c r="K44" i="11"/>
  <c r="K40" i="11"/>
  <c r="K36" i="11"/>
  <c r="K32" i="11"/>
  <c r="K28" i="11"/>
  <c r="K24" i="11"/>
  <c r="K20" i="11"/>
  <c r="K16" i="11"/>
  <c r="K12" i="11"/>
  <c r="K55" i="11"/>
  <c r="K47" i="11"/>
  <c r="K39" i="11"/>
  <c r="K35" i="11"/>
  <c r="K31" i="11"/>
  <c r="K27" i="11"/>
  <c r="K19" i="11"/>
  <c r="K15" i="11"/>
  <c r="K11" i="13" l="1"/>
  <c r="K59" i="11"/>
</calcChain>
</file>

<file path=xl/sharedStrings.xml><?xml version="1.0" encoding="utf-8"?>
<sst xmlns="http://schemas.openxmlformats.org/spreadsheetml/2006/main" count="683" uniqueCount="184">
  <si>
    <t>صندوق سرمایه‌گذاری مشترک امید توسعه</t>
  </si>
  <si>
    <t>صورت وضعیت پورتفوی</t>
  </si>
  <si>
    <t>برای ماه منتهی به 1401/07/30</t>
  </si>
  <si>
    <t>نام شرکت</t>
  </si>
  <si>
    <t>1401/06/31</t>
  </si>
  <si>
    <t>تغییرات طی دوره</t>
  </si>
  <si>
    <t>1401/07/30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</si>
  <si>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</si>
  <si>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</si>
  <si>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</si>
  <si>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</si>
  <si>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</si>
  <si>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</si>
  <si>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</si>
  <si>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</si>
  <si>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</si>
  <si>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ملت</t>
  </si>
  <si>
    <t>پارس‌ دارو</t>
  </si>
  <si>
    <t>پالایش نفت بندرعباس</t>
  </si>
  <si>
    <t>پالایش نفت تبریز</t>
  </si>
  <si>
    <t>پتروشیمی پردیس</t>
  </si>
  <si>
    <t>پتروشیمی جم</t>
  </si>
  <si>
    <t>پتروشیمی‌شیراز</t>
  </si>
  <si>
    <t>توسعه معدنی و صنعتی صبانور</t>
  </si>
  <si>
    <t>توسعه‌معادن‌وفلزات‌</t>
  </si>
  <si>
    <t>حفاری شمال</t>
  </si>
  <si>
    <t>داروپخش‌ (هلدینگ‌</t>
  </si>
  <si>
    <t>دریایی و کشتیرانی خط دریابندر</t>
  </si>
  <si>
    <t>دوده‌ صنعتی‌ پارس‌</t>
  </si>
  <si>
    <t>زغال سنگ پروده طبس</t>
  </si>
  <si>
    <t>سخت آژند</t>
  </si>
  <si>
    <t>سرمایه گذاری پارس آریان</t>
  </si>
  <si>
    <t>سرمایه گذاری تامین اجتماعی</t>
  </si>
  <si>
    <t>سرمایه گذاری دارویی تامین</t>
  </si>
  <si>
    <t>سرمایه گذاری صبا تامین</t>
  </si>
  <si>
    <t>سرمایه گذاری صدرتامین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</si>
  <si>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</si>
  <si>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</si>
  <si>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</si>
  <si>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</si>
  <si>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</si>
  <si>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سیمان خوزستان</t>
  </si>
  <si>
    <t>سیمان ساوه</t>
  </si>
  <si>
    <t>سیمان‌ بجنورد</t>
  </si>
  <si>
    <t>سیمان‌ شمال‌</t>
  </si>
  <si>
    <t>سیمان‌ارومیه‌</t>
  </si>
  <si>
    <t>شیشه سازی مینا</t>
  </si>
  <si>
    <t>صنایع پتروشیمی خلیج فارس</t>
  </si>
  <si>
    <t>صنایع پتروشیمی کرمانشاه</t>
  </si>
  <si>
    <t>صنایع گلدیران</t>
  </si>
  <si>
    <t>صنایع‌ کاشی‌ و سرامیک‌ سینا</t>
  </si>
  <si>
    <t>صنایع‌خاک‌چینی‌ایران‌</t>
  </si>
  <si>
    <t>صنعت غذایی کورش</t>
  </si>
  <si>
    <t>فرابورس ایران</t>
  </si>
  <si>
    <t>فروشگاههای زنجیره ای افق کوروش</t>
  </si>
  <si>
    <t>فولاد مبارکه اصفهان</t>
  </si>
  <si>
    <t>گروه مپنا (سهامی عام)</t>
  </si>
  <si>
    <t>گروه مدیریت سرمایه گذاری امید</t>
  </si>
  <si>
    <t>گروه‌بهمن‌</t>
  </si>
  <si>
    <t>گسترش نفت و گاز پارسیان</t>
  </si>
  <si>
    <t>گلتاش‌</t>
  </si>
  <si>
    <t>م .صنایع و معادن احیاء سپاهان</t>
  </si>
  <si>
    <t>مبین انرژی خلیج فارس</t>
  </si>
  <si>
    <t>مدیریت صنعت شوینده ت.ص.بهشهر</t>
  </si>
  <si>
    <t>معدنی و صنعتی گل گهر</t>
  </si>
  <si>
    <t>کویر تایر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</si>
  <si>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</si>
  <si>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</si>
  <si>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</si>
  <si>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</si>
  <si>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</si>
  <si>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</si>
  <si>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</si>
  <si>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</si>
  <si>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</si>
  <si>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اسنادخزانه-م10بودجه99-020807</t>
  </si>
  <si>
    <t>بله</t>
  </si>
  <si>
    <t>1399/11/21</t>
  </si>
  <si>
    <t>اسنادخزانه-م11بودجه99-020906</t>
  </si>
  <si>
    <t>1400/01/11</t>
  </si>
  <si>
    <t>1402/09/06</t>
  </si>
  <si>
    <t>اسنادخزانه-م14بودجه99-021025</t>
  </si>
  <si>
    <t>1400/01/08</t>
  </si>
  <si>
    <t>1402/10/25</t>
  </si>
  <si>
    <t>اسنادخزانه-م21بودجه98-020906</t>
  </si>
  <si>
    <t>1399/01/27</t>
  </si>
  <si>
    <t>اسنادخزانه-م2بودجه99-011019</t>
  </si>
  <si>
    <t>1399/06/19</t>
  </si>
  <si>
    <t>1401/10/19</t>
  </si>
  <si>
    <t>اسنادخزانه-م3بودجه99-011110</t>
  </si>
  <si>
    <t>1399/06/22</t>
  </si>
  <si>
    <t>1401/11/10</t>
  </si>
  <si>
    <t>اسنادخزانه-م4بودجه00-030522</t>
  </si>
  <si>
    <t>1400/03/11</t>
  </si>
  <si>
    <t>1403/05/22</t>
  </si>
  <si>
    <t>اسنادخزانه-م4بودجه99-011215</t>
  </si>
  <si>
    <t>1399/07/23</t>
  </si>
  <si>
    <t>1401/12/15</t>
  </si>
  <si>
    <t>اسنادخزانه-م5بودجه00-030626</t>
  </si>
  <si>
    <t>1400/02/22</t>
  </si>
  <si>
    <t>1403/10/24</t>
  </si>
  <si>
    <t>اسنادخزانه-م5بودجه99-020218</t>
  </si>
  <si>
    <t>1399/09/05</t>
  </si>
  <si>
    <t>1402/02/18</t>
  </si>
  <si>
    <t>اسنادخزانه-م8بودجه99-020606</t>
  </si>
  <si>
    <t>1399/09/25</t>
  </si>
  <si>
    <t>1402/06/06</t>
  </si>
  <si>
    <t>اسنادخزانه-م9بودجه99-020316</t>
  </si>
  <si>
    <t>1399/10/15</t>
  </si>
  <si>
    <t>1402/03/16</t>
  </si>
  <si>
    <t>مرابحه عام دولت104-ش.خ020303</t>
  </si>
  <si>
    <t>1401/03/03</t>
  </si>
  <si>
    <t>1402/03/03</t>
  </si>
  <si>
    <t>مرابحه عام دولت107-ش.خ030724</t>
  </si>
  <si>
    <t>1401/03/24</t>
  </si>
  <si>
    <t>1403/07/24</t>
  </si>
  <si>
    <t>مرابحه عام دولت86-ش.خ020404</t>
  </si>
  <si>
    <t>1400/03/04</t>
  </si>
  <si>
    <t>1402/04/04</t>
  </si>
  <si>
    <t>منفعت دولتی4-شرایط خاص14010729</t>
  </si>
  <si>
    <t>1398/07/29</t>
  </si>
  <si>
    <t>1401/07/29</t>
  </si>
  <si>
    <t>اسنادخزانه-م20بودجه98-020806</t>
  </si>
  <si>
    <t>1399/02/20</t>
  </si>
  <si>
    <t>1402/08/06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</si>
  <si>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</si>
  <si>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</si>
  <si>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</si>
  <si>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</si>
  <si>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</si>
  <si>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</si>
  <si>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</si>
  <si>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</si>
  <si>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</si>
  <si>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</si>
  <si>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4491619461</t>
  </si>
  <si>
    <t>سپرده کوتاه مدت</t>
  </si>
  <si>
    <t>1391/11/11</t>
  </si>
  <si>
    <t>بانک پاسارگاد هفت تیر</t>
  </si>
  <si>
    <t>207-8100-15888888-1</t>
  </si>
  <si>
    <t>1399/04/16</t>
  </si>
  <si>
    <t xml:space="preserve">بانک خاورمیانه ظفر </t>
  </si>
  <si>
    <t>1009-10-810-707074687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</si>
  <si>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</si>
  <si>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</si>
  <si>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</si>
  <si>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</si>
  <si>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</si>
  <si>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</si>
  <si>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</si>
  <si>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</si>
  <si>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</si>
  <si>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</si>
  <si>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</si>
  <si>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</si>
  <si>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</si>
  <si>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</si>
  <si>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</si>
  <si>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</si>
  <si>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</si>
  <si>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1401/07/27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</si>
  <si>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</si>
  <si>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</si>
  <si>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</si>
  <si>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</si>
  <si>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</si>
  <si>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</si>
  <si>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</si>
  <si>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</si>
  <si>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</si>
  <si>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</si>
  <si>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</si>
  <si>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</si>
  <si>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</si>
  <si>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</si>
  <si>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</si>
  <si>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</si>
  <si>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</si>
  <si>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</si>
  <si>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</si>
  <si>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1401/07/01</t>
  </si>
  <si>
    <t>-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</si>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</sst>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/>
    <xf numFmtId="37" fontId="2" fillId="0" borderId="2" xfId="0" applyNumberFormat="1" applyFont="1" applyBorder="1" applyAlignment="1">
      <alignment horizontal="center"/>
    </xf>
    <xf numFmtId="10" fontId="2" fillId="0" borderId="0" xfId="2" applyNumberFormat="1" applyFont="1" applyAlignment="1">
      <alignment horizontal="center"/>
    </xf>
    <xf numFmtId="10" fontId="2" fillId="0" borderId="2" xfId="2" applyNumberFormat="1" applyFont="1" applyBorder="1" applyAlignment="1">
      <alignment horizontal="center"/>
    </xf>
    <xf numFmtId="3" fontId="2" fillId="0" borderId="2" xfId="0" applyNumberFormat="1" applyFont="1" applyBorder="1"/>
    <xf numFmtId="3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37" fontId="2" fillId="0" borderId="0" xfId="0" applyNumberFormat="1" applyFont="1"/>
    <xf numFmtId="37" fontId="2" fillId="0" borderId="0" xfId="1" applyNumberFormat="1" applyFont="1" applyAlignment="1">
      <alignment horizontal="center"/>
    </xf>
    <xf numFmtId="37" fontId="2" fillId="0" borderId="2" xfId="1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228600</xdr:colOff>
          <xdr:row>32</xdr:row>
          <xdr:rowOff>152400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8A96E012-7330-D775-0701-5881105FD7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E73F9-0FF5-4411-BBEA-787B76A92C51}">
  <dimension ref="A1"/>
  <sheetViews>
    <sheetView rightToLeft="1" tabSelected="1" view="pageBreakPreview" zoomScale="60" zoomScaleNormal="100" workbookViewId="0"/>
  </sheetViews>
  <sheetFormatPr defaultRowHeight="15" x14ac:dyDescent="0.2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3073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228600</xdr:colOff>
                <xdr:row>32</xdr:row>
                <xdr:rowOff>152400</xdr:rowOff>
              </to>
            </anchor>
          </objectPr>
        </oleObject>
      </mc:Choice>
      <mc:Fallback>
        <oleObject progId="Document" shapeId="3073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60"/>
  <sheetViews>
    <sheetView rightToLeft="1" workbookViewId="0">
      <selection activeCell="G63" sqref="G63"/>
    </sheetView>
  </sheetViews>
  <sheetFormatPr defaultRowHeight="24" x14ac:dyDescent="0.55000000000000004"/>
  <cols>
    <col min="1" max="1" width="32.4257812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8.1406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15.5703125" style="1" bestFit="1" customWidth="1"/>
    <col min="18" max="18" width="1" style="1" customWidth="1"/>
    <col min="19" max="19" width="18.1406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 x14ac:dyDescent="0.55000000000000004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ht="24.75" x14ac:dyDescent="0.55000000000000004">
      <c r="A3" s="19" t="s">
        <v>144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1" ht="24.75" x14ac:dyDescent="0.55000000000000004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</row>
    <row r="6" spans="1:21" ht="24.75" x14ac:dyDescent="0.55000000000000004">
      <c r="A6" s="19" t="s">
        <v>3</v>
      </c>
      <c r="C6" s="20" t="s">
        <v>146</v>
      </c>
      <c r="D6" s="20" t="s">
        <v>146</v>
      </c>
      <c r="E6" s="20" t="s">
        <v>146</v>
      </c>
      <c r="F6" s="20" t="s">
        <v>146</v>
      </c>
      <c r="G6" s="20" t="s">
        <v>146</v>
      </c>
      <c r="H6" s="20" t="s">
        <v>146</v>
      </c>
      <c r="I6" s="20" t="s">
        <v>146</v>
      </c>
      <c r="J6" s="20" t="s">
        <v>146</v>
      </c>
      <c r="K6" s="20" t="s">
        <v>146</v>
      </c>
      <c r="M6" s="20" t="s">
        <v>147</v>
      </c>
      <c r="N6" s="20" t="s">
        <v>147</v>
      </c>
      <c r="O6" s="20" t="s">
        <v>147</v>
      </c>
      <c r="P6" s="20" t="s">
        <v>147</v>
      </c>
      <c r="Q6" s="20" t="s">
        <v>147</v>
      </c>
      <c r="R6" s="20" t="s">
        <v>147</v>
      </c>
      <c r="S6" s="20" t="s">
        <v>147</v>
      </c>
      <c r="T6" s="20" t="s">
        <v>147</v>
      </c>
      <c r="U6" s="20" t="s">
        <v>147</v>
      </c>
    </row>
    <row r="7" spans="1:21" ht="24.75" x14ac:dyDescent="0.55000000000000004">
      <c r="A7" s="20" t="s">
        <v>3</v>
      </c>
      <c r="C7" s="20" t="s">
        <v>165</v>
      </c>
      <c r="E7" s="20" t="s">
        <v>166</v>
      </c>
      <c r="G7" s="20" t="s">
        <v>167</v>
      </c>
      <c r="I7" s="20" t="s">
        <v>131</v>
      </c>
      <c r="K7" s="20" t="s">
        <v>168</v>
      </c>
      <c r="M7" s="20" t="s">
        <v>165</v>
      </c>
      <c r="O7" s="20" t="s">
        <v>166</v>
      </c>
      <c r="Q7" s="20" t="s">
        <v>167</v>
      </c>
      <c r="S7" s="20" t="s">
        <v>131</v>
      </c>
      <c r="U7" s="20" t="s">
        <v>168</v>
      </c>
    </row>
    <row r="8" spans="1:21" x14ac:dyDescent="0.55000000000000004">
      <c r="A8" s="1" t="s">
        <v>24</v>
      </c>
      <c r="C8" s="7">
        <v>0</v>
      </c>
      <c r="D8" s="7"/>
      <c r="E8" s="7">
        <v>-24415328739</v>
      </c>
      <c r="F8" s="7"/>
      <c r="G8" s="7">
        <v>-1459338538</v>
      </c>
      <c r="H8" s="7"/>
      <c r="I8" s="7">
        <f>C8+E8+G8</f>
        <v>-25874667277</v>
      </c>
      <c r="J8" s="7"/>
      <c r="K8" s="10">
        <f>I8/$I$59</f>
        <v>8.7132822415041208E-2</v>
      </c>
      <c r="L8" s="7"/>
      <c r="M8" s="7">
        <v>0</v>
      </c>
      <c r="N8" s="7"/>
      <c r="O8" s="7">
        <v>-24415328739</v>
      </c>
      <c r="P8" s="7"/>
      <c r="Q8" s="7">
        <v>-1459338538</v>
      </c>
      <c r="R8" s="7"/>
      <c r="S8" s="7">
        <f>M8+O8+Q8</f>
        <v>-25874667277</v>
      </c>
      <c r="T8" s="7"/>
      <c r="U8" s="10">
        <f>S8/$S$59</f>
        <v>8.7132822424430628E-2</v>
      </c>
    </row>
    <row r="9" spans="1:21" x14ac:dyDescent="0.55000000000000004">
      <c r="A9" s="1" t="s">
        <v>47</v>
      </c>
      <c r="C9" s="7">
        <v>14901312318</v>
      </c>
      <c r="D9" s="7"/>
      <c r="E9" s="7">
        <v>-15441071184</v>
      </c>
      <c r="F9" s="7"/>
      <c r="G9" s="7">
        <v>115514429</v>
      </c>
      <c r="H9" s="7"/>
      <c r="I9" s="7">
        <f t="shared" ref="I9:I58" si="0">C9+E9+G9</f>
        <v>-424244437</v>
      </c>
      <c r="J9" s="7"/>
      <c r="K9" s="10">
        <f t="shared" ref="K9:K58" si="1">I9/$I$59</f>
        <v>1.4286411799601722E-3</v>
      </c>
      <c r="L9" s="7"/>
      <c r="M9" s="7">
        <v>14901312318</v>
      </c>
      <c r="N9" s="7"/>
      <c r="O9" s="7">
        <v>-15441071184</v>
      </c>
      <c r="P9" s="7"/>
      <c r="Q9" s="7">
        <v>115514429</v>
      </c>
      <c r="R9" s="7"/>
      <c r="S9" s="7">
        <f t="shared" ref="S9:S58" si="2">M9+O9+Q9</f>
        <v>-424244437</v>
      </c>
      <c r="T9" s="7"/>
      <c r="U9" s="10">
        <f t="shared" ref="U9:U58" si="3">S9/$S$59</f>
        <v>1.4286411801141224E-3</v>
      </c>
    </row>
    <row r="10" spans="1:21" x14ac:dyDescent="0.55000000000000004">
      <c r="A10" s="1" t="s">
        <v>56</v>
      </c>
      <c r="C10" s="7">
        <v>3244444444</v>
      </c>
      <c r="D10" s="7"/>
      <c r="E10" s="7">
        <v>-3479175000</v>
      </c>
      <c r="F10" s="7"/>
      <c r="G10" s="7">
        <v>0</v>
      </c>
      <c r="H10" s="7"/>
      <c r="I10" s="7">
        <f t="shared" si="0"/>
        <v>-234730556</v>
      </c>
      <c r="J10" s="7"/>
      <c r="K10" s="10">
        <f t="shared" si="1"/>
        <v>7.9045406197405783E-4</v>
      </c>
      <c r="L10" s="7"/>
      <c r="M10" s="7">
        <v>3244444444</v>
      </c>
      <c r="N10" s="7"/>
      <c r="O10" s="7">
        <v>-3479175000</v>
      </c>
      <c r="P10" s="7"/>
      <c r="Q10" s="7">
        <v>0</v>
      </c>
      <c r="R10" s="7"/>
      <c r="S10" s="7">
        <f t="shared" si="2"/>
        <v>-234730556</v>
      </c>
      <c r="T10" s="7"/>
      <c r="U10" s="10">
        <f t="shared" si="3"/>
        <v>7.9045406205923709E-4</v>
      </c>
    </row>
    <row r="11" spans="1:21" x14ac:dyDescent="0.55000000000000004">
      <c r="A11" s="1" t="s">
        <v>61</v>
      </c>
      <c r="C11" s="7">
        <v>4330289920</v>
      </c>
      <c r="D11" s="7"/>
      <c r="E11" s="7">
        <v>-10302984387</v>
      </c>
      <c r="F11" s="7"/>
      <c r="G11" s="7">
        <v>0</v>
      </c>
      <c r="H11" s="7"/>
      <c r="I11" s="7">
        <f t="shared" si="0"/>
        <v>-5972694467</v>
      </c>
      <c r="J11" s="7"/>
      <c r="K11" s="10">
        <f t="shared" si="1"/>
        <v>2.0113021000853978E-2</v>
      </c>
      <c r="L11" s="7"/>
      <c r="M11" s="7">
        <v>4330289920</v>
      </c>
      <c r="N11" s="7"/>
      <c r="O11" s="7">
        <v>-10302984387</v>
      </c>
      <c r="P11" s="7"/>
      <c r="Q11" s="7">
        <v>0</v>
      </c>
      <c r="R11" s="7"/>
      <c r="S11" s="7">
        <f t="shared" si="2"/>
        <v>-5972694467</v>
      </c>
      <c r="T11" s="7"/>
      <c r="U11" s="10">
        <f t="shared" si="3"/>
        <v>2.0113021003021352E-2</v>
      </c>
    </row>
    <row r="12" spans="1:21" x14ac:dyDescent="0.55000000000000004">
      <c r="A12" s="1" t="s">
        <v>37</v>
      </c>
      <c r="C12" s="7">
        <v>0</v>
      </c>
      <c r="D12" s="7"/>
      <c r="E12" s="7">
        <v>-50020923286</v>
      </c>
      <c r="F12" s="7"/>
      <c r="G12" s="7">
        <v>0</v>
      </c>
      <c r="H12" s="7"/>
      <c r="I12" s="7">
        <f t="shared" si="0"/>
        <v>-50020923286</v>
      </c>
      <c r="J12" s="7"/>
      <c r="K12" s="10">
        <f t="shared" si="1"/>
        <v>0.16844522787698521</v>
      </c>
      <c r="L12" s="7"/>
      <c r="M12" s="7">
        <v>0</v>
      </c>
      <c r="N12" s="7"/>
      <c r="O12" s="7">
        <v>-50020923286</v>
      </c>
      <c r="P12" s="7"/>
      <c r="Q12" s="7">
        <v>0</v>
      </c>
      <c r="R12" s="7"/>
      <c r="S12" s="7">
        <f t="shared" si="2"/>
        <v>-50020923286</v>
      </c>
      <c r="T12" s="7"/>
      <c r="U12" s="10">
        <f t="shared" si="3"/>
        <v>0.16844522789513686</v>
      </c>
    </row>
    <row r="13" spans="1:21" x14ac:dyDescent="0.55000000000000004">
      <c r="A13" s="1" t="s">
        <v>51</v>
      </c>
      <c r="C13" s="7">
        <v>0</v>
      </c>
      <c r="D13" s="7"/>
      <c r="E13" s="7">
        <v>-8213464249</v>
      </c>
      <c r="F13" s="7"/>
      <c r="G13" s="7">
        <v>0</v>
      </c>
      <c r="H13" s="7"/>
      <c r="I13" s="7">
        <f t="shared" si="0"/>
        <v>-8213464249</v>
      </c>
      <c r="J13" s="7"/>
      <c r="K13" s="10">
        <f t="shared" si="1"/>
        <v>2.7658802880783678E-2</v>
      </c>
      <c r="L13" s="7"/>
      <c r="M13" s="7">
        <v>0</v>
      </c>
      <c r="N13" s="7"/>
      <c r="O13" s="7">
        <v>-8213464249</v>
      </c>
      <c r="P13" s="7"/>
      <c r="Q13" s="7">
        <v>0</v>
      </c>
      <c r="R13" s="7"/>
      <c r="S13" s="7">
        <f t="shared" si="2"/>
        <v>-8213464249</v>
      </c>
      <c r="T13" s="7"/>
      <c r="U13" s="10">
        <f t="shared" si="3"/>
        <v>2.7658802883764187E-2</v>
      </c>
    </row>
    <row r="14" spans="1:21" x14ac:dyDescent="0.55000000000000004">
      <c r="A14" s="1" t="s">
        <v>26</v>
      </c>
      <c r="C14" s="7">
        <v>0</v>
      </c>
      <c r="D14" s="7"/>
      <c r="E14" s="7">
        <v>-1342572578</v>
      </c>
      <c r="F14" s="7"/>
      <c r="G14" s="7">
        <v>0</v>
      </c>
      <c r="H14" s="7"/>
      <c r="I14" s="7">
        <f t="shared" si="0"/>
        <v>-1342572578</v>
      </c>
      <c r="J14" s="7"/>
      <c r="K14" s="10">
        <f t="shared" si="1"/>
        <v>4.5211069485775962E-3</v>
      </c>
      <c r="L14" s="7"/>
      <c r="M14" s="7">
        <v>0</v>
      </c>
      <c r="N14" s="7"/>
      <c r="O14" s="7">
        <v>-1342572578</v>
      </c>
      <c r="P14" s="7"/>
      <c r="Q14" s="7">
        <v>0</v>
      </c>
      <c r="R14" s="7"/>
      <c r="S14" s="7">
        <f t="shared" si="2"/>
        <v>-1342572578</v>
      </c>
      <c r="T14" s="7"/>
      <c r="U14" s="10">
        <f t="shared" si="3"/>
        <v>4.5211069490647907E-3</v>
      </c>
    </row>
    <row r="15" spans="1:21" x14ac:dyDescent="0.55000000000000004">
      <c r="A15" s="1" t="s">
        <v>44</v>
      </c>
      <c r="C15" s="7">
        <v>0</v>
      </c>
      <c r="D15" s="7"/>
      <c r="E15" s="7">
        <v>2593263385</v>
      </c>
      <c r="F15" s="7"/>
      <c r="G15" s="7">
        <v>0</v>
      </c>
      <c r="H15" s="7"/>
      <c r="I15" s="7">
        <f t="shared" si="0"/>
        <v>2593263385</v>
      </c>
      <c r="J15" s="7"/>
      <c r="K15" s="10">
        <f t="shared" si="1"/>
        <v>-8.7328024581590693E-3</v>
      </c>
      <c r="L15" s="7"/>
      <c r="M15" s="7">
        <v>0</v>
      </c>
      <c r="N15" s="7"/>
      <c r="O15" s="7">
        <v>2593263385</v>
      </c>
      <c r="P15" s="7"/>
      <c r="Q15" s="7">
        <v>0</v>
      </c>
      <c r="R15" s="7"/>
      <c r="S15" s="7">
        <f t="shared" si="2"/>
        <v>2593263385</v>
      </c>
      <c r="T15" s="7"/>
      <c r="U15" s="10">
        <f t="shared" si="3"/>
        <v>-8.7328024591001151E-3</v>
      </c>
    </row>
    <row r="16" spans="1:21" x14ac:dyDescent="0.55000000000000004">
      <c r="A16" s="1" t="s">
        <v>45</v>
      </c>
      <c r="C16" s="7">
        <v>0</v>
      </c>
      <c r="D16" s="7"/>
      <c r="E16" s="7">
        <v>-1511078784</v>
      </c>
      <c r="F16" s="7"/>
      <c r="G16" s="7">
        <v>0</v>
      </c>
      <c r="H16" s="7"/>
      <c r="I16" s="7">
        <f t="shared" si="0"/>
        <v>-1511078784</v>
      </c>
      <c r="J16" s="7"/>
      <c r="K16" s="10">
        <f t="shared" si="1"/>
        <v>5.0885508181372861E-3</v>
      </c>
      <c r="L16" s="7"/>
      <c r="M16" s="7">
        <v>0</v>
      </c>
      <c r="N16" s="7"/>
      <c r="O16" s="7">
        <v>-1511078784</v>
      </c>
      <c r="P16" s="7"/>
      <c r="Q16" s="7">
        <v>0</v>
      </c>
      <c r="R16" s="7"/>
      <c r="S16" s="7">
        <f t="shared" si="2"/>
        <v>-1511078784</v>
      </c>
      <c r="T16" s="7"/>
      <c r="U16" s="10">
        <f t="shared" si="3"/>
        <v>5.0885508186856278E-3</v>
      </c>
    </row>
    <row r="17" spans="1:21" x14ac:dyDescent="0.55000000000000004">
      <c r="A17" s="1" t="s">
        <v>17</v>
      </c>
      <c r="C17" s="7">
        <v>0</v>
      </c>
      <c r="D17" s="7"/>
      <c r="E17" s="7">
        <v>-31628579508</v>
      </c>
      <c r="F17" s="7"/>
      <c r="G17" s="7">
        <v>0</v>
      </c>
      <c r="H17" s="7"/>
      <c r="I17" s="7">
        <f t="shared" si="0"/>
        <v>-31628579508</v>
      </c>
      <c r="J17" s="7"/>
      <c r="K17" s="10">
        <f t="shared" si="1"/>
        <v>0.10650909524777868</v>
      </c>
      <c r="L17" s="7"/>
      <c r="M17" s="7">
        <v>0</v>
      </c>
      <c r="N17" s="7"/>
      <c r="O17" s="7">
        <v>-31628579508</v>
      </c>
      <c r="P17" s="7"/>
      <c r="Q17" s="7">
        <v>0</v>
      </c>
      <c r="R17" s="7"/>
      <c r="S17" s="7">
        <f t="shared" si="2"/>
        <v>-31628579508</v>
      </c>
      <c r="T17" s="7"/>
      <c r="U17" s="10">
        <f t="shared" si="3"/>
        <v>0.10650909525925609</v>
      </c>
    </row>
    <row r="18" spans="1:21" x14ac:dyDescent="0.55000000000000004">
      <c r="A18" s="1" t="s">
        <v>57</v>
      </c>
      <c r="C18" s="7">
        <v>0</v>
      </c>
      <c r="D18" s="7"/>
      <c r="E18" s="7">
        <v>-36792115562</v>
      </c>
      <c r="F18" s="7"/>
      <c r="G18" s="7">
        <v>0</v>
      </c>
      <c r="H18" s="7"/>
      <c r="I18" s="7">
        <f t="shared" si="0"/>
        <v>-36792115562</v>
      </c>
      <c r="J18" s="7"/>
      <c r="K18" s="10">
        <f t="shared" si="1"/>
        <v>0.12389727903427215</v>
      </c>
      <c r="L18" s="7"/>
      <c r="M18" s="7">
        <v>0</v>
      </c>
      <c r="N18" s="7"/>
      <c r="O18" s="7">
        <v>-36792115562</v>
      </c>
      <c r="P18" s="7"/>
      <c r="Q18" s="7">
        <v>0</v>
      </c>
      <c r="R18" s="7"/>
      <c r="S18" s="7">
        <f t="shared" si="2"/>
        <v>-36792115562</v>
      </c>
      <c r="T18" s="7"/>
      <c r="U18" s="10">
        <f t="shared" si="3"/>
        <v>0.12389727904762331</v>
      </c>
    </row>
    <row r="19" spans="1:21" x14ac:dyDescent="0.55000000000000004">
      <c r="A19" s="1" t="s">
        <v>58</v>
      </c>
      <c r="C19" s="7">
        <v>0</v>
      </c>
      <c r="D19" s="7"/>
      <c r="E19" s="7">
        <v>-3673213560</v>
      </c>
      <c r="F19" s="7"/>
      <c r="G19" s="7">
        <v>0</v>
      </c>
      <c r="H19" s="7"/>
      <c r="I19" s="7">
        <f t="shared" si="0"/>
        <v>-3673213560</v>
      </c>
      <c r="J19" s="7"/>
      <c r="K19" s="10">
        <f t="shared" si="1"/>
        <v>1.2369529678957476E-2</v>
      </c>
      <c r="L19" s="7"/>
      <c r="M19" s="7">
        <v>0</v>
      </c>
      <c r="N19" s="7"/>
      <c r="O19" s="7">
        <v>-3673213560</v>
      </c>
      <c r="P19" s="7"/>
      <c r="Q19" s="7">
        <v>0</v>
      </c>
      <c r="R19" s="7"/>
      <c r="S19" s="7">
        <f t="shared" si="2"/>
        <v>-3673213560</v>
      </c>
      <c r="T19" s="7"/>
      <c r="U19" s="10">
        <f t="shared" si="3"/>
        <v>1.2369529680290415E-2</v>
      </c>
    </row>
    <row r="20" spans="1:21" x14ac:dyDescent="0.55000000000000004">
      <c r="A20" s="1" t="s">
        <v>40</v>
      </c>
      <c r="C20" s="7">
        <v>0</v>
      </c>
      <c r="D20" s="7"/>
      <c r="E20" s="7">
        <v>6601500762</v>
      </c>
      <c r="F20" s="7"/>
      <c r="G20" s="7">
        <v>0</v>
      </c>
      <c r="H20" s="7"/>
      <c r="I20" s="7">
        <f t="shared" si="0"/>
        <v>6601500762</v>
      </c>
      <c r="J20" s="7"/>
      <c r="K20" s="10">
        <f t="shared" si="1"/>
        <v>-2.2230523291768365E-2</v>
      </c>
      <c r="L20" s="7"/>
      <c r="M20" s="7">
        <v>0</v>
      </c>
      <c r="N20" s="7"/>
      <c r="O20" s="7">
        <v>6601500762</v>
      </c>
      <c r="P20" s="7"/>
      <c r="Q20" s="7">
        <v>0</v>
      </c>
      <c r="R20" s="7"/>
      <c r="S20" s="7">
        <f t="shared" si="2"/>
        <v>6601500762</v>
      </c>
      <c r="T20" s="7"/>
      <c r="U20" s="10">
        <f t="shared" si="3"/>
        <v>-2.2230523294163921E-2</v>
      </c>
    </row>
    <row r="21" spans="1:21" x14ac:dyDescent="0.55000000000000004">
      <c r="A21" s="1" t="s">
        <v>43</v>
      </c>
      <c r="C21" s="7">
        <v>0</v>
      </c>
      <c r="D21" s="7"/>
      <c r="E21" s="7">
        <v>-2585498602</v>
      </c>
      <c r="F21" s="7"/>
      <c r="G21" s="7">
        <v>0</v>
      </c>
      <c r="H21" s="7"/>
      <c r="I21" s="7">
        <f t="shared" si="0"/>
        <v>-2585498602</v>
      </c>
      <c r="J21" s="7"/>
      <c r="K21" s="10">
        <f t="shared" si="1"/>
        <v>8.7066545873096639E-3</v>
      </c>
      <c r="L21" s="7"/>
      <c r="M21" s="7">
        <v>0</v>
      </c>
      <c r="N21" s="7"/>
      <c r="O21" s="7">
        <v>-2585498602</v>
      </c>
      <c r="P21" s="7"/>
      <c r="Q21" s="7">
        <v>0</v>
      </c>
      <c r="R21" s="7"/>
      <c r="S21" s="7">
        <f t="shared" si="2"/>
        <v>-2585498602</v>
      </c>
      <c r="T21" s="7"/>
      <c r="U21" s="10">
        <f t="shared" si="3"/>
        <v>8.7066545882478925E-3</v>
      </c>
    </row>
    <row r="22" spans="1:21" x14ac:dyDescent="0.55000000000000004">
      <c r="A22" s="1" t="s">
        <v>19</v>
      </c>
      <c r="C22" s="7">
        <v>0</v>
      </c>
      <c r="D22" s="7"/>
      <c r="E22" s="7">
        <v>23343621285</v>
      </c>
      <c r="F22" s="7"/>
      <c r="G22" s="7">
        <v>0</v>
      </c>
      <c r="H22" s="7"/>
      <c r="I22" s="7">
        <f t="shared" si="0"/>
        <v>23343621285</v>
      </c>
      <c r="J22" s="7"/>
      <c r="K22" s="10">
        <f t="shared" si="1"/>
        <v>-7.8609536740126523E-2</v>
      </c>
      <c r="L22" s="7"/>
      <c r="M22" s="7">
        <v>0</v>
      </c>
      <c r="N22" s="7"/>
      <c r="O22" s="7">
        <v>23343621285</v>
      </c>
      <c r="P22" s="7"/>
      <c r="Q22" s="7">
        <v>0</v>
      </c>
      <c r="R22" s="7"/>
      <c r="S22" s="7">
        <f t="shared" si="2"/>
        <v>23343621285</v>
      </c>
      <c r="T22" s="7"/>
      <c r="U22" s="10">
        <f t="shared" si="3"/>
        <v>-7.8609536748597469E-2</v>
      </c>
    </row>
    <row r="23" spans="1:21" x14ac:dyDescent="0.55000000000000004">
      <c r="A23" s="1" t="s">
        <v>64</v>
      </c>
      <c r="C23" s="7">
        <v>0</v>
      </c>
      <c r="D23" s="7"/>
      <c r="E23" s="7">
        <v>-60274032</v>
      </c>
      <c r="F23" s="7"/>
      <c r="G23" s="7">
        <v>0</v>
      </c>
      <c r="H23" s="7"/>
      <c r="I23" s="7">
        <f t="shared" si="0"/>
        <v>-60274032</v>
      </c>
      <c r="J23" s="7"/>
      <c r="K23" s="10">
        <f t="shared" si="1"/>
        <v>2.0297252406267186E-4</v>
      </c>
      <c r="L23" s="7"/>
      <c r="M23" s="7">
        <v>0</v>
      </c>
      <c r="N23" s="7"/>
      <c r="O23" s="7">
        <v>-60274032</v>
      </c>
      <c r="P23" s="7"/>
      <c r="Q23" s="7">
        <v>0</v>
      </c>
      <c r="R23" s="7"/>
      <c r="S23" s="7">
        <f t="shared" si="2"/>
        <v>-60274032</v>
      </c>
      <c r="T23" s="7"/>
      <c r="U23" s="10">
        <f t="shared" si="3"/>
        <v>2.0297252408454415E-4</v>
      </c>
    </row>
    <row r="24" spans="1:21" x14ac:dyDescent="0.55000000000000004">
      <c r="A24" s="1" t="s">
        <v>28</v>
      </c>
      <c r="C24" s="7">
        <v>0</v>
      </c>
      <c r="D24" s="7"/>
      <c r="E24" s="7">
        <v>-3795088960</v>
      </c>
      <c r="F24" s="7"/>
      <c r="G24" s="7">
        <v>0</v>
      </c>
      <c r="H24" s="7"/>
      <c r="I24" s="7">
        <f t="shared" si="0"/>
        <v>-3795088960</v>
      </c>
      <c r="J24" s="7"/>
      <c r="K24" s="10">
        <f t="shared" si="1"/>
        <v>1.2779944524925433E-2</v>
      </c>
      <c r="L24" s="7"/>
      <c r="M24" s="7">
        <v>0</v>
      </c>
      <c r="N24" s="7"/>
      <c r="O24" s="7">
        <v>-3795088960</v>
      </c>
      <c r="P24" s="7"/>
      <c r="Q24" s="7">
        <v>0</v>
      </c>
      <c r="R24" s="7"/>
      <c r="S24" s="7">
        <f t="shared" si="2"/>
        <v>-3795088960</v>
      </c>
      <c r="T24" s="7"/>
      <c r="U24" s="10">
        <f t="shared" si="3"/>
        <v>1.2779944526302598E-2</v>
      </c>
    </row>
    <row r="25" spans="1:21" x14ac:dyDescent="0.55000000000000004">
      <c r="A25" s="1" t="s">
        <v>55</v>
      </c>
      <c r="C25" s="7">
        <v>0</v>
      </c>
      <c r="D25" s="7"/>
      <c r="E25" s="7">
        <v>-25963503590</v>
      </c>
      <c r="F25" s="7"/>
      <c r="G25" s="7">
        <v>0</v>
      </c>
      <c r="H25" s="7"/>
      <c r="I25" s="7">
        <f t="shared" si="0"/>
        <v>-25963503590</v>
      </c>
      <c r="J25" s="7"/>
      <c r="K25" s="10">
        <f t="shared" si="1"/>
        <v>8.7431978288304027E-2</v>
      </c>
      <c r="L25" s="7"/>
      <c r="M25" s="7">
        <v>0</v>
      </c>
      <c r="N25" s="7"/>
      <c r="O25" s="7">
        <v>-25963503590</v>
      </c>
      <c r="P25" s="7"/>
      <c r="Q25" s="7">
        <v>0</v>
      </c>
      <c r="R25" s="7"/>
      <c r="S25" s="7">
        <f t="shared" si="2"/>
        <v>-25963503590</v>
      </c>
      <c r="T25" s="7"/>
      <c r="U25" s="10">
        <f t="shared" si="3"/>
        <v>8.7431978297725685E-2</v>
      </c>
    </row>
    <row r="26" spans="1:21" x14ac:dyDescent="0.55000000000000004">
      <c r="A26" s="1" t="s">
        <v>22</v>
      </c>
      <c r="C26" s="7">
        <v>0</v>
      </c>
      <c r="D26" s="7"/>
      <c r="E26" s="7">
        <v>934385380</v>
      </c>
      <c r="F26" s="7"/>
      <c r="G26" s="7">
        <v>0</v>
      </c>
      <c r="H26" s="7"/>
      <c r="I26" s="7">
        <f t="shared" si="0"/>
        <v>934385380</v>
      </c>
      <c r="J26" s="7"/>
      <c r="K26" s="10">
        <f t="shared" si="1"/>
        <v>-3.1465384467038609E-3</v>
      </c>
      <c r="L26" s="7"/>
      <c r="M26" s="7">
        <v>0</v>
      </c>
      <c r="N26" s="7"/>
      <c r="O26" s="7">
        <v>934385380</v>
      </c>
      <c r="P26" s="7"/>
      <c r="Q26" s="7">
        <v>0</v>
      </c>
      <c r="R26" s="7"/>
      <c r="S26" s="7">
        <f t="shared" si="2"/>
        <v>934385380</v>
      </c>
      <c r="T26" s="7"/>
      <c r="U26" s="10">
        <f t="shared" si="3"/>
        <v>-3.1465384470429313E-3</v>
      </c>
    </row>
    <row r="27" spans="1:21" x14ac:dyDescent="0.55000000000000004">
      <c r="A27" s="1" t="s">
        <v>60</v>
      </c>
      <c r="C27" s="7">
        <v>0</v>
      </c>
      <c r="D27" s="7"/>
      <c r="E27" s="7">
        <v>-6532358285</v>
      </c>
      <c r="F27" s="7"/>
      <c r="G27" s="7">
        <v>0</v>
      </c>
      <c r="H27" s="7"/>
      <c r="I27" s="7">
        <f t="shared" si="0"/>
        <v>-6532358285</v>
      </c>
      <c r="J27" s="7"/>
      <c r="K27" s="10">
        <f t="shared" si="1"/>
        <v>2.1997686320174441E-2</v>
      </c>
      <c r="L27" s="7"/>
      <c r="M27" s="7">
        <v>0</v>
      </c>
      <c r="N27" s="7"/>
      <c r="O27" s="7">
        <v>-6532358285</v>
      </c>
      <c r="P27" s="7"/>
      <c r="Q27" s="7">
        <v>0</v>
      </c>
      <c r="R27" s="7"/>
      <c r="S27" s="7">
        <f t="shared" si="2"/>
        <v>-6532358285</v>
      </c>
      <c r="T27" s="7"/>
      <c r="U27" s="10">
        <f t="shared" si="3"/>
        <v>2.1997686322544906E-2</v>
      </c>
    </row>
    <row r="28" spans="1:21" x14ac:dyDescent="0.55000000000000004">
      <c r="A28" s="1" t="s">
        <v>50</v>
      </c>
      <c r="C28" s="7">
        <v>0</v>
      </c>
      <c r="D28" s="7"/>
      <c r="E28" s="7">
        <v>-8629509224</v>
      </c>
      <c r="F28" s="7"/>
      <c r="G28" s="7">
        <v>0</v>
      </c>
      <c r="H28" s="7"/>
      <c r="I28" s="7">
        <f t="shared" si="0"/>
        <v>-8629509224</v>
      </c>
      <c r="J28" s="7"/>
      <c r="K28" s="10">
        <f t="shared" si="1"/>
        <v>2.9059832410371831E-2</v>
      </c>
      <c r="L28" s="7"/>
      <c r="M28" s="7">
        <v>0</v>
      </c>
      <c r="N28" s="7"/>
      <c r="O28" s="7">
        <v>-8629509224</v>
      </c>
      <c r="P28" s="7"/>
      <c r="Q28" s="7">
        <v>0</v>
      </c>
      <c r="R28" s="7"/>
      <c r="S28" s="7">
        <f t="shared" si="2"/>
        <v>-8629509224</v>
      </c>
      <c r="T28" s="7"/>
      <c r="U28" s="10">
        <f t="shared" si="3"/>
        <v>2.9059832413503316E-2</v>
      </c>
    </row>
    <row r="29" spans="1:21" x14ac:dyDescent="0.55000000000000004">
      <c r="A29" s="1" t="s">
        <v>39</v>
      </c>
      <c r="C29" s="7">
        <v>0</v>
      </c>
      <c r="D29" s="7"/>
      <c r="E29" s="7">
        <v>0</v>
      </c>
      <c r="F29" s="7"/>
      <c r="G29" s="7">
        <v>0</v>
      </c>
      <c r="H29" s="7"/>
      <c r="I29" s="7">
        <f t="shared" si="0"/>
        <v>0</v>
      </c>
      <c r="J29" s="7"/>
      <c r="K29" s="10">
        <f t="shared" si="1"/>
        <v>0</v>
      </c>
      <c r="L29" s="7"/>
      <c r="M29" s="7">
        <v>0</v>
      </c>
      <c r="N29" s="7"/>
      <c r="O29" s="7">
        <v>0</v>
      </c>
      <c r="P29" s="7"/>
      <c r="Q29" s="7">
        <v>0</v>
      </c>
      <c r="R29" s="7"/>
      <c r="S29" s="7">
        <f t="shared" si="2"/>
        <v>0</v>
      </c>
      <c r="T29" s="7"/>
      <c r="U29" s="10">
        <f t="shared" si="3"/>
        <v>0</v>
      </c>
    </row>
    <row r="30" spans="1:21" x14ac:dyDescent="0.55000000000000004">
      <c r="A30" s="1" t="s">
        <v>36</v>
      </c>
      <c r="C30" s="7">
        <v>0</v>
      </c>
      <c r="D30" s="7"/>
      <c r="E30" s="7">
        <v>10358120458</v>
      </c>
      <c r="F30" s="7"/>
      <c r="G30" s="7">
        <v>0</v>
      </c>
      <c r="H30" s="7"/>
      <c r="I30" s="7">
        <f t="shared" si="0"/>
        <v>10358120458</v>
      </c>
      <c r="J30" s="7"/>
      <c r="K30" s="10">
        <f t="shared" si="1"/>
        <v>-3.4880922748049423E-2</v>
      </c>
      <c r="L30" s="7"/>
      <c r="M30" s="7">
        <v>0</v>
      </c>
      <c r="N30" s="7"/>
      <c r="O30" s="7">
        <v>10358120458</v>
      </c>
      <c r="P30" s="7"/>
      <c r="Q30" s="7">
        <v>0</v>
      </c>
      <c r="R30" s="7"/>
      <c r="S30" s="7">
        <f t="shared" si="2"/>
        <v>10358120458</v>
      </c>
      <c r="T30" s="7"/>
      <c r="U30" s="10">
        <f t="shared" si="3"/>
        <v>-3.4880922751808187E-2</v>
      </c>
    </row>
    <row r="31" spans="1:21" x14ac:dyDescent="0.55000000000000004">
      <c r="A31" s="1" t="s">
        <v>38</v>
      </c>
      <c r="C31" s="7">
        <v>0</v>
      </c>
      <c r="D31" s="7"/>
      <c r="E31" s="7">
        <v>-8854836263</v>
      </c>
      <c r="F31" s="7"/>
      <c r="G31" s="7">
        <v>0</v>
      </c>
      <c r="H31" s="7"/>
      <c r="I31" s="7">
        <f t="shared" si="0"/>
        <v>-8854836263</v>
      </c>
      <c r="J31" s="7"/>
      <c r="K31" s="10">
        <f t="shared" si="1"/>
        <v>2.9818620172328725E-2</v>
      </c>
      <c r="L31" s="7"/>
      <c r="M31" s="7">
        <v>0</v>
      </c>
      <c r="N31" s="7"/>
      <c r="O31" s="7">
        <v>-8854836263</v>
      </c>
      <c r="P31" s="7"/>
      <c r="Q31" s="7">
        <v>0</v>
      </c>
      <c r="R31" s="7"/>
      <c r="S31" s="7">
        <f t="shared" si="2"/>
        <v>-8854836263</v>
      </c>
      <c r="T31" s="7"/>
      <c r="U31" s="10">
        <f t="shared" si="3"/>
        <v>2.9818620175541974E-2</v>
      </c>
    </row>
    <row r="32" spans="1:21" x14ac:dyDescent="0.55000000000000004">
      <c r="A32" s="1" t="s">
        <v>16</v>
      </c>
      <c r="C32" s="7">
        <v>0</v>
      </c>
      <c r="D32" s="7"/>
      <c r="E32" s="7">
        <v>-15243203827</v>
      </c>
      <c r="F32" s="7"/>
      <c r="G32" s="7">
        <v>0</v>
      </c>
      <c r="H32" s="7"/>
      <c r="I32" s="7">
        <f t="shared" si="0"/>
        <v>-15243203827</v>
      </c>
      <c r="J32" s="7"/>
      <c r="K32" s="10">
        <f t="shared" si="1"/>
        <v>5.1331418405325353E-2</v>
      </c>
      <c r="L32" s="7"/>
      <c r="M32" s="7">
        <v>0</v>
      </c>
      <c r="N32" s="7"/>
      <c r="O32" s="7">
        <v>-15243203827</v>
      </c>
      <c r="P32" s="7"/>
      <c r="Q32" s="7">
        <v>0</v>
      </c>
      <c r="R32" s="7"/>
      <c r="S32" s="7">
        <f t="shared" si="2"/>
        <v>-15243203827</v>
      </c>
      <c r="T32" s="7"/>
      <c r="U32" s="10">
        <f t="shared" si="3"/>
        <v>5.1331418410856824E-2</v>
      </c>
    </row>
    <row r="33" spans="1:21" x14ac:dyDescent="0.55000000000000004">
      <c r="A33" s="1" t="s">
        <v>15</v>
      </c>
      <c r="C33" s="7">
        <v>0</v>
      </c>
      <c r="D33" s="7"/>
      <c r="E33" s="7">
        <v>-4155129000</v>
      </c>
      <c r="F33" s="7"/>
      <c r="G33" s="7">
        <v>0</v>
      </c>
      <c r="H33" s="7"/>
      <c r="I33" s="7">
        <f t="shared" si="0"/>
        <v>-4155129000</v>
      </c>
      <c r="J33" s="7"/>
      <c r="K33" s="10">
        <f t="shared" si="1"/>
        <v>1.3992377694858803E-2</v>
      </c>
      <c r="L33" s="7"/>
      <c r="M33" s="7">
        <v>0</v>
      </c>
      <c r="N33" s="7"/>
      <c r="O33" s="7">
        <v>-4155129000</v>
      </c>
      <c r="P33" s="7"/>
      <c r="Q33" s="7">
        <v>0</v>
      </c>
      <c r="R33" s="7"/>
      <c r="S33" s="7">
        <f t="shared" si="2"/>
        <v>-4155129000</v>
      </c>
      <c r="T33" s="7"/>
      <c r="U33" s="10">
        <f t="shared" si="3"/>
        <v>1.3992377696366619E-2</v>
      </c>
    </row>
    <row r="34" spans="1:21" x14ac:dyDescent="0.55000000000000004">
      <c r="A34" s="1" t="s">
        <v>25</v>
      </c>
      <c r="C34" s="7">
        <v>0</v>
      </c>
      <c r="D34" s="7"/>
      <c r="E34" s="7">
        <v>-5963345711</v>
      </c>
      <c r="F34" s="7"/>
      <c r="G34" s="7">
        <v>0</v>
      </c>
      <c r="H34" s="7"/>
      <c r="I34" s="7">
        <f t="shared" si="0"/>
        <v>-5963345711</v>
      </c>
      <c r="J34" s="7"/>
      <c r="K34" s="10">
        <f t="shared" si="1"/>
        <v>2.0081539108251105E-2</v>
      </c>
      <c r="L34" s="7"/>
      <c r="M34" s="7">
        <v>0</v>
      </c>
      <c r="N34" s="7"/>
      <c r="O34" s="7">
        <v>-5963345711</v>
      </c>
      <c r="P34" s="7"/>
      <c r="Q34" s="7">
        <v>0</v>
      </c>
      <c r="R34" s="7"/>
      <c r="S34" s="7">
        <f t="shared" si="2"/>
        <v>-5963345711</v>
      </c>
      <c r="T34" s="7"/>
      <c r="U34" s="10">
        <f t="shared" si="3"/>
        <v>2.0081539110415089E-2</v>
      </c>
    </row>
    <row r="35" spans="1:21" x14ac:dyDescent="0.55000000000000004">
      <c r="A35" s="1" t="s">
        <v>18</v>
      </c>
      <c r="C35" s="7">
        <v>0</v>
      </c>
      <c r="D35" s="7"/>
      <c r="E35" s="7">
        <v>24070681223</v>
      </c>
      <c r="F35" s="7"/>
      <c r="G35" s="7">
        <v>0</v>
      </c>
      <c r="H35" s="7"/>
      <c r="I35" s="7">
        <f t="shared" si="0"/>
        <v>24070681223</v>
      </c>
      <c r="J35" s="7"/>
      <c r="K35" s="10">
        <f t="shared" si="1"/>
        <v>-8.1057907719534528E-2</v>
      </c>
      <c r="L35" s="7"/>
      <c r="M35" s="7">
        <v>0</v>
      </c>
      <c r="N35" s="7"/>
      <c r="O35" s="7">
        <v>24070681223</v>
      </c>
      <c r="P35" s="7"/>
      <c r="Q35" s="7">
        <v>0</v>
      </c>
      <c r="R35" s="7"/>
      <c r="S35" s="7">
        <f t="shared" si="2"/>
        <v>24070681223</v>
      </c>
      <c r="T35" s="7"/>
      <c r="U35" s="10">
        <f t="shared" si="3"/>
        <v>-8.1057907728269318E-2</v>
      </c>
    </row>
    <row r="36" spans="1:21" x14ac:dyDescent="0.55000000000000004">
      <c r="A36" s="1" t="s">
        <v>59</v>
      </c>
      <c r="C36" s="7">
        <v>0</v>
      </c>
      <c r="D36" s="7"/>
      <c r="E36" s="7">
        <v>-22473859820</v>
      </c>
      <c r="F36" s="7"/>
      <c r="G36" s="7">
        <v>0</v>
      </c>
      <c r="H36" s="7"/>
      <c r="I36" s="7">
        <f t="shared" si="0"/>
        <v>-22473859820</v>
      </c>
      <c r="J36" s="7"/>
      <c r="K36" s="10">
        <f t="shared" si="1"/>
        <v>7.5680619028374682E-2</v>
      </c>
      <c r="L36" s="7"/>
      <c r="M36" s="7">
        <v>0</v>
      </c>
      <c r="N36" s="7"/>
      <c r="O36" s="7">
        <v>-22473859820</v>
      </c>
      <c r="P36" s="7"/>
      <c r="Q36" s="7">
        <v>0</v>
      </c>
      <c r="R36" s="7"/>
      <c r="S36" s="7">
        <f t="shared" si="2"/>
        <v>-22473859820</v>
      </c>
      <c r="T36" s="7"/>
      <c r="U36" s="10">
        <f t="shared" si="3"/>
        <v>7.568061903653002E-2</v>
      </c>
    </row>
    <row r="37" spans="1:21" x14ac:dyDescent="0.55000000000000004">
      <c r="A37" s="1" t="s">
        <v>20</v>
      </c>
      <c r="C37" s="7">
        <v>0</v>
      </c>
      <c r="D37" s="7"/>
      <c r="E37" s="7">
        <v>-5731005540</v>
      </c>
      <c r="F37" s="7"/>
      <c r="G37" s="7">
        <v>0</v>
      </c>
      <c r="H37" s="7"/>
      <c r="I37" s="7">
        <f t="shared" si="0"/>
        <v>-5731005540</v>
      </c>
      <c r="J37" s="7"/>
      <c r="K37" s="10">
        <f t="shared" si="1"/>
        <v>1.9299134656711795E-2</v>
      </c>
      <c r="L37" s="7"/>
      <c r="M37" s="7">
        <v>0</v>
      </c>
      <c r="N37" s="7"/>
      <c r="O37" s="7">
        <v>-5731005540</v>
      </c>
      <c r="P37" s="7"/>
      <c r="Q37" s="7">
        <v>0</v>
      </c>
      <c r="R37" s="7"/>
      <c r="S37" s="7">
        <f t="shared" si="2"/>
        <v>-5731005540</v>
      </c>
      <c r="T37" s="7"/>
      <c r="U37" s="10">
        <f t="shared" si="3"/>
        <v>1.9299134658791468E-2</v>
      </c>
    </row>
    <row r="38" spans="1:21" x14ac:dyDescent="0.55000000000000004">
      <c r="A38" s="1" t="s">
        <v>48</v>
      </c>
      <c r="C38" s="7">
        <v>0</v>
      </c>
      <c r="D38" s="7"/>
      <c r="E38" s="7">
        <v>-27294598189</v>
      </c>
      <c r="F38" s="7"/>
      <c r="G38" s="7">
        <v>0</v>
      </c>
      <c r="H38" s="7"/>
      <c r="I38" s="7">
        <f t="shared" si="0"/>
        <v>-27294598189</v>
      </c>
      <c r="J38" s="7"/>
      <c r="K38" s="10">
        <f t="shared" si="1"/>
        <v>9.1914433195671441E-2</v>
      </c>
      <c r="L38" s="7"/>
      <c r="M38" s="7">
        <v>0</v>
      </c>
      <c r="N38" s="7"/>
      <c r="O38" s="7">
        <v>-27294598189</v>
      </c>
      <c r="P38" s="7"/>
      <c r="Q38" s="7">
        <v>0</v>
      </c>
      <c r="R38" s="7"/>
      <c r="S38" s="7">
        <f t="shared" si="2"/>
        <v>-27294598189</v>
      </c>
      <c r="T38" s="7"/>
      <c r="U38" s="10">
        <f t="shared" si="3"/>
        <v>9.1914433205576129E-2</v>
      </c>
    </row>
    <row r="39" spans="1:21" x14ac:dyDescent="0.55000000000000004">
      <c r="A39" s="1" t="s">
        <v>33</v>
      </c>
      <c r="C39" s="7">
        <v>0</v>
      </c>
      <c r="D39" s="7"/>
      <c r="E39" s="7">
        <v>-3913831066</v>
      </c>
      <c r="F39" s="7"/>
      <c r="G39" s="7">
        <v>0</v>
      </c>
      <c r="H39" s="7"/>
      <c r="I39" s="7">
        <f t="shared" si="0"/>
        <v>-3913831066</v>
      </c>
      <c r="J39" s="7"/>
      <c r="K39" s="10">
        <f t="shared" si="1"/>
        <v>1.3179808017836234E-2</v>
      </c>
      <c r="L39" s="7"/>
      <c r="M39" s="7">
        <v>0</v>
      </c>
      <c r="N39" s="7"/>
      <c r="O39" s="7">
        <v>-3913831066</v>
      </c>
      <c r="P39" s="7"/>
      <c r="Q39" s="7">
        <v>0</v>
      </c>
      <c r="R39" s="7"/>
      <c r="S39" s="7">
        <f t="shared" si="2"/>
        <v>-3913831066</v>
      </c>
      <c r="T39" s="7"/>
      <c r="U39" s="10">
        <f t="shared" si="3"/>
        <v>1.3179808019256488E-2</v>
      </c>
    </row>
    <row r="40" spans="1:21" x14ac:dyDescent="0.55000000000000004">
      <c r="A40" s="1" t="s">
        <v>41</v>
      </c>
      <c r="C40" s="7">
        <v>0</v>
      </c>
      <c r="D40" s="7"/>
      <c r="E40" s="7">
        <v>-2767927135</v>
      </c>
      <c r="F40" s="7"/>
      <c r="G40" s="7">
        <v>0</v>
      </c>
      <c r="H40" s="7"/>
      <c r="I40" s="7">
        <f t="shared" si="0"/>
        <v>-2767927135</v>
      </c>
      <c r="J40" s="7"/>
      <c r="K40" s="10">
        <f t="shared" si="1"/>
        <v>9.3209818286672762E-3</v>
      </c>
      <c r="L40" s="7"/>
      <c r="M40" s="7">
        <v>0</v>
      </c>
      <c r="N40" s="7"/>
      <c r="O40" s="7">
        <v>-2767927135</v>
      </c>
      <c r="P40" s="7"/>
      <c r="Q40" s="7">
        <v>0</v>
      </c>
      <c r="R40" s="7"/>
      <c r="S40" s="7">
        <f t="shared" si="2"/>
        <v>-2767927135</v>
      </c>
      <c r="T40" s="7"/>
      <c r="U40" s="10">
        <f t="shared" si="3"/>
        <v>9.3209818296717036E-3</v>
      </c>
    </row>
    <row r="41" spans="1:21" x14ac:dyDescent="0.55000000000000004">
      <c r="A41" s="1" t="s">
        <v>23</v>
      </c>
      <c r="C41" s="7">
        <v>0</v>
      </c>
      <c r="D41" s="7"/>
      <c r="E41" s="7">
        <v>-1133</v>
      </c>
      <c r="F41" s="7"/>
      <c r="G41" s="7">
        <v>0</v>
      </c>
      <c r="H41" s="7"/>
      <c r="I41" s="7">
        <f t="shared" si="0"/>
        <v>-1133</v>
      </c>
      <c r="J41" s="7"/>
      <c r="K41" s="10">
        <f t="shared" si="1"/>
        <v>3.8153722611921368E-9</v>
      </c>
      <c r="L41" s="7"/>
      <c r="M41" s="7">
        <v>0</v>
      </c>
      <c r="N41" s="7"/>
      <c r="O41" s="7">
        <v>-1133</v>
      </c>
      <c r="P41" s="7"/>
      <c r="Q41" s="7">
        <v>0</v>
      </c>
      <c r="R41" s="7"/>
      <c r="S41" s="7">
        <f t="shared" si="2"/>
        <v>-1133</v>
      </c>
      <c r="T41" s="7"/>
      <c r="U41" s="10">
        <f t="shared" si="3"/>
        <v>3.8153722616032811E-9</v>
      </c>
    </row>
    <row r="42" spans="1:21" x14ac:dyDescent="0.55000000000000004">
      <c r="A42" s="1" t="s">
        <v>62</v>
      </c>
      <c r="C42" s="7">
        <v>0</v>
      </c>
      <c r="D42" s="7"/>
      <c r="E42" s="7">
        <v>-9562204540</v>
      </c>
      <c r="F42" s="7"/>
      <c r="G42" s="7">
        <v>0</v>
      </c>
      <c r="H42" s="7"/>
      <c r="I42" s="7">
        <f t="shared" si="0"/>
        <v>-9562204540</v>
      </c>
      <c r="J42" s="7"/>
      <c r="K42" s="10">
        <f t="shared" si="1"/>
        <v>3.2200679574370276E-2</v>
      </c>
      <c r="L42" s="7"/>
      <c r="M42" s="7">
        <v>0</v>
      </c>
      <c r="N42" s="7"/>
      <c r="O42" s="7">
        <v>-9562204540</v>
      </c>
      <c r="P42" s="7"/>
      <c r="Q42" s="7">
        <v>0</v>
      </c>
      <c r="R42" s="7"/>
      <c r="S42" s="7">
        <f t="shared" si="2"/>
        <v>-9562204540</v>
      </c>
      <c r="T42" s="7"/>
      <c r="U42" s="10">
        <f t="shared" si="3"/>
        <v>3.2200679577840216E-2</v>
      </c>
    </row>
    <row r="43" spans="1:21" x14ac:dyDescent="0.55000000000000004">
      <c r="A43" s="1" t="s">
        <v>65</v>
      </c>
      <c r="C43" s="7">
        <v>0</v>
      </c>
      <c r="D43" s="7"/>
      <c r="E43" s="7">
        <v>2243218689</v>
      </c>
      <c r="F43" s="7"/>
      <c r="G43" s="7">
        <v>0</v>
      </c>
      <c r="H43" s="7"/>
      <c r="I43" s="7">
        <f t="shared" si="0"/>
        <v>2243218689</v>
      </c>
      <c r="J43" s="7"/>
      <c r="K43" s="10">
        <f t="shared" si="1"/>
        <v>-7.5540285629288537E-3</v>
      </c>
      <c r="L43" s="7"/>
      <c r="M43" s="7">
        <v>0</v>
      </c>
      <c r="N43" s="7"/>
      <c r="O43" s="7">
        <v>2243218689</v>
      </c>
      <c r="P43" s="7"/>
      <c r="Q43" s="7">
        <v>0</v>
      </c>
      <c r="R43" s="7"/>
      <c r="S43" s="7">
        <f t="shared" si="2"/>
        <v>2243218689</v>
      </c>
      <c r="T43" s="7"/>
      <c r="U43" s="10">
        <f t="shared" si="3"/>
        <v>-7.5540285637428753E-3</v>
      </c>
    </row>
    <row r="44" spans="1:21" x14ac:dyDescent="0.55000000000000004">
      <c r="A44" s="1" t="s">
        <v>21</v>
      </c>
      <c r="C44" s="7">
        <v>0</v>
      </c>
      <c r="D44" s="7"/>
      <c r="E44" s="7">
        <v>-490512918</v>
      </c>
      <c r="F44" s="7"/>
      <c r="G44" s="7">
        <v>0</v>
      </c>
      <c r="H44" s="7"/>
      <c r="I44" s="7">
        <f t="shared" si="0"/>
        <v>-490512918</v>
      </c>
      <c r="J44" s="7"/>
      <c r="K44" s="10">
        <f t="shared" si="1"/>
        <v>1.6517999833129862E-3</v>
      </c>
      <c r="L44" s="7"/>
      <c r="M44" s="7">
        <v>0</v>
      </c>
      <c r="N44" s="7"/>
      <c r="O44" s="7">
        <v>-490512918</v>
      </c>
      <c r="P44" s="7"/>
      <c r="Q44" s="7">
        <v>0</v>
      </c>
      <c r="R44" s="7"/>
      <c r="S44" s="7">
        <f t="shared" si="2"/>
        <v>-490512918</v>
      </c>
      <c r="T44" s="7"/>
      <c r="U44" s="10">
        <f t="shared" si="3"/>
        <v>1.651799983490984E-3</v>
      </c>
    </row>
    <row r="45" spans="1:21" x14ac:dyDescent="0.55000000000000004">
      <c r="A45" s="1" t="s">
        <v>63</v>
      </c>
      <c r="C45" s="7">
        <v>0</v>
      </c>
      <c r="D45" s="7"/>
      <c r="E45" s="7">
        <v>2798687089</v>
      </c>
      <c r="F45" s="7"/>
      <c r="G45" s="7">
        <v>0</v>
      </c>
      <c r="H45" s="7"/>
      <c r="I45" s="7">
        <f t="shared" si="0"/>
        <v>2798687089</v>
      </c>
      <c r="J45" s="7"/>
      <c r="K45" s="10">
        <f t="shared" si="1"/>
        <v>-9.4245658315332478E-3</v>
      </c>
      <c r="L45" s="7"/>
      <c r="M45" s="7">
        <v>0</v>
      </c>
      <c r="N45" s="7"/>
      <c r="O45" s="7">
        <v>2798687089</v>
      </c>
      <c r="P45" s="7"/>
      <c r="Q45" s="7">
        <v>0</v>
      </c>
      <c r="R45" s="7"/>
      <c r="S45" s="7">
        <f t="shared" si="2"/>
        <v>2798687089</v>
      </c>
      <c r="T45" s="7"/>
      <c r="U45" s="10">
        <f t="shared" si="3"/>
        <v>-9.4245658325488382E-3</v>
      </c>
    </row>
    <row r="46" spans="1:21" x14ac:dyDescent="0.55000000000000004">
      <c r="A46" s="1" t="s">
        <v>54</v>
      </c>
      <c r="C46" s="7">
        <v>0</v>
      </c>
      <c r="D46" s="7"/>
      <c r="E46" s="7">
        <v>-1096561405</v>
      </c>
      <c r="F46" s="7"/>
      <c r="G46" s="7">
        <v>0</v>
      </c>
      <c r="H46" s="7"/>
      <c r="I46" s="7">
        <f t="shared" si="0"/>
        <v>-1096561405</v>
      </c>
      <c r="J46" s="7"/>
      <c r="K46" s="10">
        <f t="shared" si="1"/>
        <v>3.6926654610157784E-3</v>
      </c>
      <c r="L46" s="7"/>
      <c r="M46" s="7">
        <v>0</v>
      </c>
      <c r="N46" s="7"/>
      <c r="O46" s="7">
        <v>-1096561405</v>
      </c>
      <c r="P46" s="7"/>
      <c r="Q46" s="7">
        <v>0</v>
      </c>
      <c r="R46" s="7"/>
      <c r="S46" s="7">
        <f t="shared" si="2"/>
        <v>-1096561405</v>
      </c>
      <c r="T46" s="7"/>
      <c r="U46" s="10">
        <f t="shared" si="3"/>
        <v>3.6926654614136993E-3</v>
      </c>
    </row>
    <row r="47" spans="1:21" x14ac:dyDescent="0.55000000000000004">
      <c r="A47" s="1" t="s">
        <v>35</v>
      </c>
      <c r="C47" s="7">
        <v>0</v>
      </c>
      <c r="D47" s="7"/>
      <c r="E47" s="7">
        <v>-890570388</v>
      </c>
      <c r="F47" s="7"/>
      <c r="G47" s="7">
        <v>0</v>
      </c>
      <c r="H47" s="7"/>
      <c r="I47" s="7">
        <f t="shared" si="0"/>
        <v>-890570388</v>
      </c>
      <c r="J47" s="7"/>
      <c r="K47" s="10">
        <f t="shared" si="1"/>
        <v>2.998991663737263E-3</v>
      </c>
      <c r="L47" s="7"/>
      <c r="M47" s="7">
        <v>0</v>
      </c>
      <c r="N47" s="7"/>
      <c r="O47" s="7">
        <v>-890570388</v>
      </c>
      <c r="P47" s="7"/>
      <c r="Q47" s="7">
        <v>0</v>
      </c>
      <c r="R47" s="7"/>
      <c r="S47" s="7">
        <f t="shared" si="2"/>
        <v>-890570388</v>
      </c>
      <c r="T47" s="7"/>
      <c r="U47" s="10">
        <f t="shared" si="3"/>
        <v>2.9989916640604337E-3</v>
      </c>
    </row>
    <row r="48" spans="1:21" x14ac:dyDescent="0.55000000000000004">
      <c r="A48" s="1" t="s">
        <v>32</v>
      </c>
      <c r="C48" s="7">
        <v>0</v>
      </c>
      <c r="D48" s="7"/>
      <c r="E48" s="7">
        <v>-7554780000</v>
      </c>
      <c r="F48" s="7"/>
      <c r="G48" s="7">
        <v>0</v>
      </c>
      <c r="H48" s="7"/>
      <c r="I48" s="7">
        <f t="shared" si="0"/>
        <v>-7554780000</v>
      </c>
      <c r="J48" s="7"/>
      <c r="K48" s="10">
        <f t="shared" si="1"/>
        <v>2.5440686717925095E-2</v>
      </c>
      <c r="L48" s="7"/>
      <c r="M48" s="7">
        <v>0</v>
      </c>
      <c r="N48" s="7"/>
      <c r="O48" s="7">
        <v>-7554780000</v>
      </c>
      <c r="P48" s="7"/>
      <c r="Q48" s="7">
        <v>0</v>
      </c>
      <c r="R48" s="7"/>
      <c r="S48" s="7">
        <f t="shared" si="2"/>
        <v>-7554780000</v>
      </c>
      <c r="T48" s="7"/>
      <c r="U48" s="10">
        <f t="shared" si="3"/>
        <v>2.5440686720666579E-2</v>
      </c>
    </row>
    <row r="49" spans="1:21" x14ac:dyDescent="0.55000000000000004">
      <c r="A49" s="1" t="s">
        <v>52</v>
      </c>
      <c r="C49" s="7">
        <v>0</v>
      </c>
      <c r="D49" s="7"/>
      <c r="E49" s="7">
        <v>0</v>
      </c>
      <c r="F49" s="7"/>
      <c r="G49" s="7">
        <v>0</v>
      </c>
      <c r="H49" s="7"/>
      <c r="I49" s="7">
        <f t="shared" si="0"/>
        <v>0</v>
      </c>
      <c r="J49" s="7"/>
      <c r="K49" s="10">
        <f t="shared" si="1"/>
        <v>0</v>
      </c>
      <c r="L49" s="7"/>
      <c r="M49" s="7">
        <v>0</v>
      </c>
      <c r="N49" s="7"/>
      <c r="O49" s="7">
        <v>0</v>
      </c>
      <c r="P49" s="7"/>
      <c r="Q49" s="7">
        <v>0</v>
      </c>
      <c r="R49" s="7"/>
      <c r="S49" s="7">
        <f t="shared" si="2"/>
        <v>0</v>
      </c>
      <c r="T49" s="7"/>
      <c r="U49" s="10">
        <f t="shared" si="3"/>
        <v>0</v>
      </c>
    </row>
    <row r="50" spans="1:21" x14ac:dyDescent="0.55000000000000004">
      <c r="A50" s="1" t="s">
        <v>31</v>
      </c>
      <c r="C50" s="7">
        <v>0</v>
      </c>
      <c r="D50" s="7"/>
      <c r="E50" s="7">
        <v>-1404494784</v>
      </c>
      <c r="F50" s="7"/>
      <c r="G50" s="7">
        <v>0</v>
      </c>
      <c r="H50" s="7"/>
      <c r="I50" s="7">
        <f t="shared" si="0"/>
        <v>-1404494784</v>
      </c>
      <c r="J50" s="7"/>
      <c r="K50" s="10">
        <f t="shared" si="1"/>
        <v>4.7296296909643794E-3</v>
      </c>
      <c r="L50" s="7"/>
      <c r="M50" s="7">
        <v>0</v>
      </c>
      <c r="N50" s="7"/>
      <c r="O50" s="7">
        <v>-1404494784</v>
      </c>
      <c r="P50" s="7"/>
      <c r="Q50" s="7">
        <v>0</v>
      </c>
      <c r="R50" s="7"/>
      <c r="S50" s="7">
        <f t="shared" si="2"/>
        <v>-1404494784</v>
      </c>
      <c r="T50" s="7"/>
      <c r="U50" s="10">
        <f t="shared" si="3"/>
        <v>4.7296296914740438E-3</v>
      </c>
    </row>
    <row r="51" spans="1:21" x14ac:dyDescent="0.55000000000000004">
      <c r="A51" s="1" t="s">
        <v>27</v>
      </c>
      <c r="C51" s="7">
        <v>0</v>
      </c>
      <c r="D51" s="7"/>
      <c r="E51" s="7">
        <v>-24433140740</v>
      </c>
      <c r="F51" s="7"/>
      <c r="G51" s="7">
        <v>0</v>
      </c>
      <c r="H51" s="7"/>
      <c r="I51" s="7">
        <f t="shared" si="0"/>
        <v>-24433140740</v>
      </c>
      <c r="J51" s="7"/>
      <c r="K51" s="10">
        <f t="shared" si="1"/>
        <v>8.2278488467078137E-2</v>
      </c>
      <c r="L51" s="7"/>
      <c r="M51" s="7">
        <v>0</v>
      </c>
      <c r="N51" s="7"/>
      <c r="O51" s="7">
        <v>-24433140740</v>
      </c>
      <c r="P51" s="7"/>
      <c r="Q51" s="7">
        <v>0</v>
      </c>
      <c r="R51" s="7"/>
      <c r="S51" s="7">
        <f t="shared" si="2"/>
        <v>-24433140740</v>
      </c>
      <c r="T51" s="7"/>
      <c r="U51" s="10">
        <f t="shared" si="3"/>
        <v>8.2278488475944447E-2</v>
      </c>
    </row>
    <row r="52" spans="1:21" x14ac:dyDescent="0.55000000000000004">
      <c r="A52" s="1" t="s">
        <v>46</v>
      </c>
      <c r="C52" s="7">
        <v>0</v>
      </c>
      <c r="D52" s="7"/>
      <c r="E52" s="7">
        <v>6057088355</v>
      </c>
      <c r="F52" s="7"/>
      <c r="G52" s="7">
        <v>0</v>
      </c>
      <c r="H52" s="7"/>
      <c r="I52" s="7">
        <f t="shared" si="0"/>
        <v>6057088355</v>
      </c>
      <c r="J52" s="7"/>
      <c r="K52" s="10">
        <f t="shared" si="1"/>
        <v>-2.0397217028470353E-2</v>
      </c>
      <c r="L52" s="7"/>
      <c r="M52" s="7">
        <v>0</v>
      </c>
      <c r="N52" s="7"/>
      <c r="O52" s="7">
        <v>6057088355</v>
      </c>
      <c r="P52" s="7"/>
      <c r="Q52" s="7">
        <v>0</v>
      </c>
      <c r="R52" s="7"/>
      <c r="S52" s="7">
        <f t="shared" si="2"/>
        <v>6057088355</v>
      </c>
      <c r="T52" s="7"/>
      <c r="U52" s="10">
        <f t="shared" si="3"/>
        <v>-2.0397217030668355E-2</v>
      </c>
    </row>
    <row r="53" spans="1:21" x14ac:dyDescent="0.55000000000000004">
      <c r="A53" s="1" t="s">
        <v>30</v>
      </c>
      <c r="C53" s="7">
        <v>0</v>
      </c>
      <c r="D53" s="7"/>
      <c r="E53" s="7">
        <v>5206212619</v>
      </c>
      <c r="F53" s="7"/>
      <c r="G53" s="7">
        <v>0</v>
      </c>
      <c r="H53" s="7"/>
      <c r="I53" s="7">
        <f t="shared" si="0"/>
        <v>5206212619</v>
      </c>
      <c r="J53" s="7"/>
      <c r="K53" s="10">
        <f t="shared" si="1"/>
        <v>-1.7531896921801474E-2</v>
      </c>
      <c r="L53" s="7"/>
      <c r="M53" s="7">
        <v>0</v>
      </c>
      <c r="N53" s="7"/>
      <c r="O53" s="7">
        <v>5206212619</v>
      </c>
      <c r="P53" s="7"/>
      <c r="Q53" s="7">
        <v>0</v>
      </c>
      <c r="R53" s="7"/>
      <c r="S53" s="7">
        <f t="shared" si="2"/>
        <v>5206212619</v>
      </c>
      <c r="T53" s="7"/>
      <c r="U53" s="10">
        <f t="shared" si="3"/>
        <v>-1.7531896923690705E-2</v>
      </c>
    </row>
    <row r="54" spans="1:21" x14ac:dyDescent="0.55000000000000004">
      <c r="A54" s="1" t="s">
        <v>53</v>
      </c>
      <c r="C54" s="7">
        <v>0</v>
      </c>
      <c r="D54" s="7"/>
      <c r="E54" s="7">
        <v>125250300</v>
      </c>
      <c r="F54" s="7"/>
      <c r="G54" s="7">
        <v>0</v>
      </c>
      <c r="H54" s="7"/>
      <c r="I54" s="7">
        <f t="shared" si="0"/>
        <v>125250300</v>
      </c>
      <c r="J54" s="7"/>
      <c r="K54" s="10">
        <f t="shared" si="1"/>
        <v>-4.217798061129687E-4</v>
      </c>
      <c r="L54" s="7"/>
      <c r="M54" s="7">
        <v>0</v>
      </c>
      <c r="N54" s="7"/>
      <c r="O54" s="7">
        <v>125250300</v>
      </c>
      <c r="P54" s="7"/>
      <c r="Q54" s="7">
        <v>0</v>
      </c>
      <c r="R54" s="7"/>
      <c r="S54" s="7">
        <f t="shared" si="2"/>
        <v>125250300</v>
      </c>
      <c r="T54" s="7"/>
      <c r="U54" s="10">
        <f t="shared" si="3"/>
        <v>-4.2177980615841964E-4</v>
      </c>
    </row>
    <row r="55" spans="1:21" x14ac:dyDescent="0.55000000000000004">
      <c r="A55" s="1" t="s">
        <v>42</v>
      </c>
      <c r="C55" s="7">
        <v>0</v>
      </c>
      <c r="D55" s="7"/>
      <c r="E55" s="7">
        <v>100849720</v>
      </c>
      <c r="F55" s="7"/>
      <c r="G55" s="7">
        <v>0</v>
      </c>
      <c r="H55" s="7"/>
      <c r="I55" s="7">
        <f t="shared" si="0"/>
        <v>100849720</v>
      </c>
      <c r="J55" s="7"/>
      <c r="K55" s="10">
        <f t="shared" si="1"/>
        <v>-3.3961096578728501E-4</v>
      </c>
      <c r="L55" s="7"/>
      <c r="M55" s="7">
        <v>0</v>
      </c>
      <c r="N55" s="7"/>
      <c r="O55" s="7">
        <v>100849752</v>
      </c>
      <c r="P55" s="7"/>
      <c r="Q55" s="7">
        <v>0</v>
      </c>
      <c r="R55" s="7"/>
      <c r="S55" s="7">
        <f t="shared" si="2"/>
        <v>100849752</v>
      </c>
      <c r="T55" s="7"/>
      <c r="U55" s="10">
        <f t="shared" si="3"/>
        <v>-3.3961107358373348E-4</v>
      </c>
    </row>
    <row r="56" spans="1:21" x14ac:dyDescent="0.55000000000000004">
      <c r="A56" s="1" t="s">
        <v>34</v>
      </c>
      <c r="C56" s="7">
        <v>0</v>
      </c>
      <c r="D56" s="7"/>
      <c r="E56" s="7">
        <v>-4754872309</v>
      </c>
      <c r="F56" s="7"/>
      <c r="G56" s="7">
        <v>0</v>
      </c>
      <c r="H56" s="7"/>
      <c r="I56" s="7">
        <f t="shared" si="0"/>
        <v>-4754872309</v>
      </c>
      <c r="J56" s="7"/>
      <c r="K56" s="10">
        <f t="shared" si="1"/>
        <v>1.6012010514800713E-2</v>
      </c>
      <c r="L56" s="7"/>
      <c r="M56" s="7">
        <v>0</v>
      </c>
      <c r="N56" s="7"/>
      <c r="O56" s="7">
        <v>-4754872309</v>
      </c>
      <c r="P56" s="7"/>
      <c r="Q56" s="7">
        <v>0</v>
      </c>
      <c r="R56" s="7"/>
      <c r="S56" s="7">
        <f t="shared" si="2"/>
        <v>-4754872309</v>
      </c>
      <c r="T56" s="7"/>
      <c r="U56" s="10">
        <f t="shared" si="3"/>
        <v>1.6012010516526166E-2</v>
      </c>
    </row>
    <row r="57" spans="1:21" x14ac:dyDescent="0.55000000000000004">
      <c r="A57" s="1" t="s">
        <v>29</v>
      </c>
      <c r="C57" s="7">
        <v>0</v>
      </c>
      <c r="D57" s="7"/>
      <c r="E57" s="7">
        <v>-21550094245</v>
      </c>
      <c r="F57" s="7"/>
      <c r="G57" s="7">
        <v>0</v>
      </c>
      <c r="H57" s="7"/>
      <c r="I57" s="7">
        <f t="shared" si="0"/>
        <v>-21550094245</v>
      </c>
      <c r="J57" s="7"/>
      <c r="K57" s="10">
        <f t="shared" si="1"/>
        <v>7.2569842725904068E-2</v>
      </c>
      <c r="L57" s="7"/>
      <c r="M57" s="7">
        <v>0</v>
      </c>
      <c r="N57" s="7"/>
      <c r="O57" s="7">
        <v>-21550094245</v>
      </c>
      <c r="P57" s="7"/>
      <c r="Q57" s="7">
        <v>0</v>
      </c>
      <c r="R57" s="7"/>
      <c r="S57" s="7">
        <f t="shared" si="2"/>
        <v>-21550094245</v>
      </c>
      <c r="T57" s="7"/>
      <c r="U57" s="10">
        <f t="shared" si="3"/>
        <v>7.2569842733724188E-2</v>
      </c>
    </row>
    <row r="58" spans="1:21" x14ac:dyDescent="0.55000000000000004">
      <c r="A58" s="1" t="s">
        <v>49</v>
      </c>
      <c r="C58" s="7">
        <v>0</v>
      </c>
      <c r="D58" s="7"/>
      <c r="E58" s="7">
        <v>0</v>
      </c>
      <c r="F58" s="7"/>
      <c r="G58" s="7">
        <v>0</v>
      </c>
      <c r="H58" s="7"/>
      <c r="I58" s="7">
        <f t="shared" si="0"/>
        <v>0</v>
      </c>
      <c r="J58" s="7"/>
      <c r="K58" s="10">
        <f t="shared" si="1"/>
        <v>0</v>
      </c>
      <c r="L58" s="7"/>
      <c r="M58" s="7">
        <v>0</v>
      </c>
      <c r="N58" s="7"/>
      <c r="O58" s="7">
        <v>0</v>
      </c>
      <c r="P58" s="7"/>
      <c r="Q58" s="7">
        <v>0</v>
      </c>
      <c r="R58" s="7"/>
      <c r="S58" s="7">
        <f t="shared" si="2"/>
        <v>0</v>
      </c>
      <c r="T58" s="7"/>
      <c r="U58" s="10">
        <f t="shared" si="3"/>
        <v>0</v>
      </c>
    </row>
    <row r="59" spans="1:21" ht="24.75" thickBot="1" x14ac:dyDescent="0.6">
      <c r="C59" s="9">
        <f>SUM(C8:C58)</f>
        <v>22476046682</v>
      </c>
      <c r="D59" s="4"/>
      <c r="E59" s="9">
        <f>SUM(E8:E58)</f>
        <v>-318088829278</v>
      </c>
      <c r="F59" s="4"/>
      <c r="G59" s="9">
        <f>SUM(G8:G58)</f>
        <v>-1343824109</v>
      </c>
      <c r="H59" s="4"/>
      <c r="I59" s="9">
        <f>SUM(I8:I58)</f>
        <v>-296956606705</v>
      </c>
      <c r="J59" s="4"/>
      <c r="K59" s="15">
        <f>SUM(K8:K58)</f>
        <v>0.99999999999999967</v>
      </c>
      <c r="L59" s="4"/>
      <c r="M59" s="9">
        <f>SUM(M8:M58)</f>
        <v>22476046682</v>
      </c>
      <c r="N59" s="4"/>
      <c r="O59" s="9">
        <f>SUM(O8:O58)</f>
        <v>-318088829246</v>
      </c>
      <c r="P59" s="4"/>
      <c r="Q59" s="9">
        <f>SUM(Q8:Q58)</f>
        <v>-1343824109</v>
      </c>
      <c r="R59" s="4"/>
      <c r="S59" s="9">
        <f>SUM(S8:S58)</f>
        <v>-296956606673</v>
      </c>
      <c r="T59" s="4"/>
      <c r="U59" s="15">
        <f>SUM(U8:U58)</f>
        <v>0.99999999999999978</v>
      </c>
    </row>
    <row r="60" spans="1:21" ht="24.75" thickTop="1" x14ac:dyDescent="0.55000000000000004">
      <c r="C60" s="16"/>
      <c r="E60" s="16"/>
      <c r="G60" s="16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6"/>
  <sheetViews>
    <sheetView rightToLeft="1" workbookViewId="0">
      <selection activeCell="M50" sqref="M50"/>
    </sheetView>
  </sheetViews>
  <sheetFormatPr defaultRowHeight="24" x14ac:dyDescent="0.55000000000000004"/>
  <cols>
    <col min="1" max="1" width="34.855468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15" style="1" bestFit="1" customWidth="1"/>
    <col min="16" max="16" width="1" style="1" customWidth="1"/>
    <col min="17" max="17" width="16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4.75" x14ac:dyDescent="0.55000000000000004">
      <c r="A3" s="19" t="s">
        <v>144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4.75" x14ac:dyDescent="0.55000000000000004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24.75" x14ac:dyDescent="0.55000000000000004">
      <c r="A6" s="19" t="s">
        <v>148</v>
      </c>
      <c r="C6" s="20" t="s">
        <v>146</v>
      </c>
      <c r="D6" s="20" t="s">
        <v>146</v>
      </c>
      <c r="E6" s="20" t="s">
        <v>146</v>
      </c>
      <c r="F6" s="20" t="s">
        <v>146</v>
      </c>
      <c r="G6" s="20" t="s">
        <v>146</v>
      </c>
      <c r="H6" s="20" t="s">
        <v>146</v>
      </c>
      <c r="I6" s="20" t="s">
        <v>146</v>
      </c>
      <c r="K6" s="20" t="s">
        <v>147</v>
      </c>
      <c r="L6" s="20" t="s">
        <v>147</v>
      </c>
      <c r="M6" s="20" t="s">
        <v>147</v>
      </c>
      <c r="N6" s="20" t="s">
        <v>147</v>
      </c>
      <c r="O6" s="20" t="s">
        <v>147</v>
      </c>
      <c r="P6" s="20" t="s">
        <v>147</v>
      </c>
      <c r="Q6" s="20" t="s">
        <v>147</v>
      </c>
    </row>
    <row r="7" spans="1:17" ht="24.75" x14ac:dyDescent="0.55000000000000004">
      <c r="A7" s="20" t="s">
        <v>148</v>
      </c>
      <c r="C7" s="20" t="s">
        <v>169</v>
      </c>
      <c r="E7" s="20" t="s">
        <v>166</v>
      </c>
      <c r="G7" s="20" t="s">
        <v>167</v>
      </c>
      <c r="I7" s="20" t="s">
        <v>170</v>
      </c>
      <c r="K7" s="20" t="s">
        <v>169</v>
      </c>
      <c r="M7" s="20" t="s">
        <v>166</v>
      </c>
      <c r="O7" s="20" t="s">
        <v>167</v>
      </c>
      <c r="Q7" s="20" t="s">
        <v>170</v>
      </c>
    </row>
    <row r="8" spans="1:17" x14ac:dyDescent="0.55000000000000004">
      <c r="A8" s="1" t="s">
        <v>119</v>
      </c>
      <c r="C8" s="7">
        <v>3060426025</v>
      </c>
      <c r="D8" s="7"/>
      <c r="E8" s="7">
        <v>0</v>
      </c>
      <c r="F8" s="7"/>
      <c r="G8" s="7">
        <v>1006074188</v>
      </c>
      <c r="H8" s="7"/>
      <c r="I8" s="7">
        <f>C8+E8+G8</f>
        <v>4066500213</v>
      </c>
      <c r="J8" s="7"/>
      <c r="K8" s="7">
        <v>3060426025</v>
      </c>
      <c r="L8" s="7"/>
      <c r="M8" s="7">
        <v>0</v>
      </c>
      <c r="N8" s="7"/>
      <c r="O8" s="7">
        <v>1006074188</v>
      </c>
      <c r="P8" s="7"/>
      <c r="Q8" s="7">
        <f>K8+M8+O8</f>
        <v>4066500213</v>
      </c>
    </row>
    <row r="9" spans="1:17" x14ac:dyDescent="0.55000000000000004">
      <c r="A9" s="1" t="s">
        <v>113</v>
      </c>
      <c r="C9" s="7">
        <v>756460813</v>
      </c>
      <c r="D9" s="7"/>
      <c r="E9" s="7">
        <v>499909375</v>
      </c>
      <c r="F9" s="7"/>
      <c r="G9" s="7">
        <v>0</v>
      </c>
      <c r="H9" s="7"/>
      <c r="I9" s="7">
        <f t="shared" ref="I9:I24" si="0">C9+E9+G9</f>
        <v>1256370188</v>
      </c>
      <c r="J9" s="7"/>
      <c r="K9" s="7">
        <v>756460813</v>
      </c>
      <c r="L9" s="7"/>
      <c r="M9" s="7">
        <v>499909375</v>
      </c>
      <c r="N9" s="7"/>
      <c r="O9" s="7">
        <v>0</v>
      </c>
      <c r="P9" s="7"/>
      <c r="Q9" s="7">
        <f t="shared" ref="Q9:Q24" si="1">K9+M9+O9</f>
        <v>1256370188</v>
      </c>
    </row>
    <row r="10" spans="1:17" x14ac:dyDescent="0.55000000000000004">
      <c r="A10" s="1" t="s">
        <v>110</v>
      </c>
      <c r="C10" s="7">
        <v>3086961600</v>
      </c>
      <c r="D10" s="7"/>
      <c r="E10" s="7">
        <v>1471733200</v>
      </c>
      <c r="F10" s="7"/>
      <c r="G10" s="7">
        <v>0</v>
      </c>
      <c r="H10" s="7"/>
      <c r="I10" s="7">
        <f t="shared" si="0"/>
        <v>4558694800</v>
      </c>
      <c r="J10" s="7"/>
      <c r="K10" s="7">
        <v>3086961600</v>
      </c>
      <c r="L10" s="7"/>
      <c r="M10" s="7">
        <v>1471733200</v>
      </c>
      <c r="N10" s="7"/>
      <c r="O10" s="7">
        <v>0</v>
      </c>
      <c r="P10" s="7"/>
      <c r="Q10" s="7">
        <f t="shared" si="1"/>
        <v>4558694800</v>
      </c>
    </row>
    <row r="11" spans="1:17" x14ac:dyDescent="0.55000000000000004">
      <c r="A11" s="1" t="s">
        <v>116</v>
      </c>
      <c r="C11" s="7">
        <v>2729018640</v>
      </c>
      <c r="D11" s="7"/>
      <c r="E11" s="7">
        <v>-1967643299</v>
      </c>
      <c r="F11" s="7"/>
      <c r="G11" s="7">
        <v>0</v>
      </c>
      <c r="H11" s="7"/>
      <c r="I11" s="7">
        <f t="shared" si="0"/>
        <v>761375341</v>
      </c>
      <c r="J11" s="7"/>
      <c r="K11" s="7">
        <v>2729018640</v>
      </c>
      <c r="L11" s="7"/>
      <c r="M11" s="7">
        <v>-1967643299</v>
      </c>
      <c r="N11" s="7"/>
      <c r="O11" s="7">
        <v>0</v>
      </c>
      <c r="P11" s="7"/>
      <c r="Q11" s="7">
        <f t="shared" si="1"/>
        <v>761375341</v>
      </c>
    </row>
    <row r="12" spans="1:17" x14ac:dyDescent="0.55000000000000004">
      <c r="A12" s="1" t="s">
        <v>122</v>
      </c>
      <c r="C12" s="7">
        <v>0</v>
      </c>
      <c r="D12" s="7"/>
      <c r="E12" s="7">
        <v>-39826625</v>
      </c>
      <c r="F12" s="7"/>
      <c r="G12" s="7">
        <v>0</v>
      </c>
      <c r="H12" s="7"/>
      <c r="I12" s="7">
        <f t="shared" si="0"/>
        <v>-39826625</v>
      </c>
      <c r="J12" s="7"/>
      <c r="K12" s="7">
        <v>0</v>
      </c>
      <c r="L12" s="7"/>
      <c r="M12" s="7">
        <v>-39826625</v>
      </c>
      <c r="N12" s="7"/>
      <c r="O12" s="7">
        <v>0</v>
      </c>
      <c r="P12" s="7"/>
      <c r="Q12" s="7">
        <f t="shared" si="1"/>
        <v>-39826625</v>
      </c>
    </row>
    <row r="13" spans="1:17" x14ac:dyDescent="0.55000000000000004">
      <c r="A13" s="1" t="s">
        <v>84</v>
      </c>
      <c r="C13" s="7">
        <v>0</v>
      </c>
      <c r="D13" s="7"/>
      <c r="E13" s="7">
        <v>213962</v>
      </c>
      <c r="F13" s="7"/>
      <c r="G13" s="7">
        <v>0</v>
      </c>
      <c r="H13" s="7"/>
      <c r="I13" s="7">
        <f t="shared" si="0"/>
        <v>213962</v>
      </c>
      <c r="J13" s="7"/>
      <c r="K13" s="7">
        <v>0</v>
      </c>
      <c r="L13" s="7"/>
      <c r="M13" s="7">
        <v>213962</v>
      </c>
      <c r="N13" s="7"/>
      <c r="O13" s="7">
        <v>0</v>
      </c>
      <c r="P13" s="7"/>
      <c r="Q13" s="7">
        <f t="shared" si="1"/>
        <v>213962</v>
      </c>
    </row>
    <row r="14" spans="1:17" x14ac:dyDescent="0.55000000000000004">
      <c r="A14" s="1" t="s">
        <v>86</v>
      </c>
      <c r="C14" s="7">
        <v>0</v>
      </c>
      <c r="D14" s="7"/>
      <c r="E14" s="7">
        <v>3492976149</v>
      </c>
      <c r="F14" s="7"/>
      <c r="G14" s="7">
        <v>0</v>
      </c>
      <c r="H14" s="7"/>
      <c r="I14" s="7">
        <f t="shared" si="0"/>
        <v>3492976149</v>
      </c>
      <c r="J14" s="7"/>
      <c r="K14" s="7">
        <v>0</v>
      </c>
      <c r="L14" s="7"/>
      <c r="M14" s="7">
        <v>3492976149</v>
      </c>
      <c r="N14" s="7"/>
      <c r="O14" s="7">
        <v>0</v>
      </c>
      <c r="P14" s="7"/>
      <c r="Q14" s="7">
        <f t="shared" si="1"/>
        <v>3492976149</v>
      </c>
    </row>
    <row r="15" spans="1:17" x14ac:dyDescent="0.55000000000000004">
      <c r="A15" s="1" t="s">
        <v>89</v>
      </c>
      <c r="C15" s="7">
        <v>0</v>
      </c>
      <c r="D15" s="7"/>
      <c r="E15" s="7">
        <v>5560518594</v>
      </c>
      <c r="F15" s="7"/>
      <c r="G15" s="7">
        <v>0</v>
      </c>
      <c r="H15" s="7"/>
      <c r="I15" s="7">
        <f t="shared" si="0"/>
        <v>5560518594</v>
      </c>
      <c r="J15" s="7"/>
      <c r="K15" s="7">
        <v>0</v>
      </c>
      <c r="L15" s="7"/>
      <c r="M15" s="7">
        <v>5560518594</v>
      </c>
      <c r="N15" s="7"/>
      <c r="O15" s="7">
        <v>0</v>
      </c>
      <c r="P15" s="7"/>
      <c r="Q15" s="7">
        <f t="shared" si="1"/>
        <v>5560518594</v>
      </c>
    </row>
    <row r="16" spans="1:17" x14ac:dyDescent="0.55000000000000004">
      <c r="A16" s="1" t="s">
        <v>95</v>
      </c>
      <c r="C16" s="7">
        <v>0</v>
      </c>
      <c r="D16" s="7"/>
      <c r="E16" s="7">
        <v>6317105057</v>
      </c>
      <c r="F16" s="7"/>
      <c r="G16" s="7">
        <v>0</v>
      </c>
      <c r="H16" s="7"/>
      <c r="I16" s="7">
        <f t="shared" si="0"/>
        <v>6317105057</v>
      </c>
      <c r="J16" s="7"/>
      <c r="K16" s="7">
        <v>0</v>
      </c>
      <c r="L16" s="7"/>
      <c r="M16" s="7">
        <v>6317105057</v>
      </c>
      <c r="N16" s="7"/>
      <c r="O16" s="7">
        <v>0</v>
      </c>
      <c r="P16" s="7"/>
      <c r="Q16" s="7">
        <f t="shared" si="1"/>
        <v>6317105057</v>
      </c>
    </row>
    <row r="17" spans="1:17" x14ac:dyDescent="0.55000000000000004">
      <c r="A17" s="1" t="s">
        <v>104</v>
      </c>
      <c r="C17" s="7">
        <v>0</v>
      </c>
      <c r="D17" s="7"/>
      <c r="E17" s="7">
        <v>976691693</v>
      </c>
      <c r="F17" s="7"/>
      <c r="G17" s="7">
        <v>0</v>
      </c>
      <c r="H17" s="7"/>
      <c r="I17" s="7">
        <f t="shared" si="0"/>
        <v>976691693</v>
      </c>
      <c r="J17" s="7"/>
      <c r="K17" s="7">
        <v>0</v>
      </c>
      <c r="L17" s="7"/>
      <c r="M17" s="7">
        <v>976691693</v>
      </c>
      <c r="N17" s="7"/>
      <c r="O17" s="7">
        <v>0</v>
      </c>
      <c r="P17" s="7"/>
      <c r="Q17" s="7">
        <f t="shared" si="1"/>
        <v>976691693</v>
      </c>
    </row>
    <row r="18" spans="1:17" x14ac:dyDescent="0.55000000000000004">
      <c r="A18" s="1" t="s">
        <v>101</v>
      </c>
      <c r="C18" s="7">
        <v>0</v>
      </c>
      <c r="D18" s="7"/>
      <c r="E18" s="7">
        <v>1060918834</v>
      </c>
      <c r="F18" s="7"/>
      <c r="G18" s="7">
        <v>0</v>
      </c>
      <c r="H18" s="7"/>
      <c r="I18" s="7">
        <f t="shared" si="0"/>
        <v>1060918834</v>
      </c>
      <c r="J18" s="7"/>
      <c r="K18" s="7">
        <v>0</v>
      </c>
      <c r="L18" s="7"/>
      <c r="M18" s="7">
        <v>1060918834</v>
      </c>
      <c r="N18" s="7"/>
      <c r="O18" s="7">
        <v>0</v>
      </c>
      <c r="P18" s="7"/>
      <c r="Q18" s="7">
        <f t="shared" si="1"/>
        <v>1060918834</v>
      </c>
    </row>
    <row r="19" spans="1:17" x14ac:dyDescent="0.55000000000000004">
      <c r="A19" s="1" t="s">
        <v>107</v>
      </c>
      <c r="C19" s="7">
        <v>0</v>
      </c>
      <c r="D19" s="7"/>
      <c r="E19" s="7">
        <v>333088816</v>
      </c>
      <c r="F19" s="7"/>
      <c r="G19" s="7">
        <v>0</v>
      </c>
      <c r="H19" s="7"/>
      <c r="I19" s="7">
        <f t="shared" si="0"/>
        <v>333088816</v>
      </c>
      <c r="J19" s="7"/>
      <c r="K19" s="7">
        <v>0</v>
      </c>
      <c r="L19" s="7"/>
      <c r="M19" s="7">
        <v>333088816</v>
      </c>
      <c r="N19" s="7"/>
      <c r="O19" s="7">
        <v>0</v>
      </c>
      <c r="P19" s="7"/>
      <c r="Q19" s="7">
        <f t="shared" si="1"/>
        <v>333088816</v>
      </c>
    </row>
    <row r="20" spans="1:17" x14ac:dyDescent="0.55000000000000004">
      <c r="A20" s="1" t="s">
        <v>75</v>
      </c>
      <c r="C20" s="7">
        <v>0</v>
      </c>
      <c r="D20" s="7"/>
      <c r="E20" s="7">
        <v>138817235</v>
      </c>
      <c r="F20" s="7"/>
      <c r="G20" s="7">
        <v>0</v>
      </c>
      <c r="H20" s="7"/>
      <c r="I20" s="7">
        <f t="shared" si="0"/>
        <v>138817235</v>
      </c>
      <c r="J20" s="7"/>
      <c r="K20" s="7">
        <v>0</v>
      </c>
      <c r="L20" s="7"/>
      <c r="M20" s="7">
        <v>138817235</v>
      </c>
      <c r="N20" s="7"/>
      <c r="O20" s="7">
        <v>0</v>
      </c>
      <c r="P20" s="7"/>
      <c r="Q20" s="7">
        <f t="shared" si="1"/>
        <v>138817235</v>
      </c>
    </row>
    <row r="21" spans="1:17" x14ac:dyDescent="0.55000000000000004">
      <c r="A21" s="1" t="s">
        <v>78</v>
      </c>
      <c r="C21" s="7">
        <v>0</v>
      </c>
      <c r="D21" s="7"/>
      <c r="E21" s="7">
        <v>613778795</v>
      </c>
      <c r="F21" s="7"/>
      <c r="G21" s="7">
        <v>0</v>
      </c>
      <c r="H21" s="7"/>
      <c r="I21" s="7">
        <f t="shared" si="0"/>
        <v>613778795</v>
      </c>
      <c r="J21" s="7"/>
      <c r="K21" s="7">
        <v>0</v>
      </c>
      <c r="L21" s="7"/>
      <c r="M21" s="7">
        <v>613778795</v>
      </c>
      <c r="N21" s="7"/>
      <c r="O21" s="7">
        <v>0</v>
      </c>
      <c r="P21" s="7"/>
      <c r="Q21" s="7">
        <f t="shared" si="1"/>
        <v>613778795</v>
      </c>
    </row>
    <row r="22" spans="1:17" x14ac:dyDescent="0.55000000000000004">
      <c r="A22" s="1" t="s">
        <v>81</v>
      </c>
      <c r="C22" s="7">
        <v>0</v>
      </c>
      <c r="D22" s="7"/>
      <c r="E22" s="7">
        <v>253950</v>
      </c>
      <c r="F22" s="7"/>
      <c r="G22" s="7">
        <v>0</v>
      </c>
      <c r="H22" s="7"/>
      <c r="I22" s="7">
        <f t="shared" si="0"/>
        <v>253950</v>
      </c>
      <c r="J22" s="7"/>
      <c r="K22" s="7">
        <v>0</v>
      </c>
      <c r="L22" s="7"/>
      <c r="M22" s="7">
        <v>253950</v>
      </c>
      <c r="N22" s="7"/>
      <c r="O22" s="7">
        <v>0</v>
      </c>
      <c r="P22" s="7"/>
      <c r="Q22" s="7">
        <f t="shared" si="1"/>
        <v>253950</v>
      </c>
    </row>
    <row r="23" spans="1:17" x14ac:dyDescent="0.55000000000000004">
      <c r="A23" s="1" t="s">
        <v>92</v>
      </c>
      <c r="C23" s="7">
        <v>0</v>
      </c>
      <c r="D23" s="7"/>
      <c r="E23" s="7">
        <v>-39570825</v>
      </c>
      <c r="F23" s="7"/>
      <c r="G23" s="7">
        <v>0</v>
      </c>
      <c r="H23" s="7"/>
      <c r="I23" s="7">
        <f t="shared" si="0"/>
        <v>-39570825</v>
      </c>
      <c r="J23" s="7"/>
      <c r="K23" s="7">
        <v>0</v>
      </c>
      <c r="L23" s="7"/>
      <c r="M23" s="7">
        <v>-39570825</v>
      </c>
      <c r="N23" s="7"/>
      <c r="O23" s="7">
        <v>0</v>
      </c>
      <c r="P23" s="7"/>
      <c r="Q23" s="7">
        <f t="shared" si="1"/>
        <v>-39570825</v>
      </c>
    </row>
    <row r="24" spans="1:17" x14ac:dyDescent="0.55000000000000004">
      <c r="A24" s="1" t="s">
        <v>98</v>
      </c>
      <c r="C24" s="7">
        <v>0</v>
      </c>
      <c r="D24" s="7"/>
      <c r="E24" s="7">
        <v>-149280937</v>
      </c>
      <c r="F24" s="7"/>
      <c r="G24" s="7">
        <v>0</v>
      </c>
      <c r="H24" s="7"/>
      <c r="I24" s="7">
        <f t="shared" si="0"/>
        <v>-149280937</v>
      </c>
      <c r="J24" s="7"/>
      <c r="K24" s="7">
        <v>0</v>
      </c>
      <c r="L24" s="7"/>
      <c r="M24" s="7">
        <v>-149280937</v>
      </c>
      <c r="N24" s="7"/>
      <c r="O24" s="7">
        <v>0</v>
      </c>
      <c r="P24" s="7"/>
      <c r="Q24" s="7">
        <f t="shared" si="1"/>
        <v>-149280937</v>
      </c>
    </row>
    <row r="25" spans="1:17" ht="24.75" thickBot="1" x14ac:dyDescent="0.6">
      <c r="C25" s="8">
        <f>SUM(C8:C24)</f>
        <v>9632867078</v>
      </c>
      <c r="E25" s="8">
        <f>SUM(E8:E24)</f>
        <v>18269683974</v>
      </c>
      <c r="G25" s="8">
        <f>SUM(G8:G24)</f>
        <v>1006074188</v>
      </c>
      <c r="I25" s="8">
        <f>SUM(I8:I24)</f>
        <v>28908625240</v>
      </c>
      <c r="K25" s="8">
        <f>SUM(K8:K24)</f>
        <v>9632867078</v>
      </c>
      <c r="M25" s="8">
        <f>SUM(M8:M24)</f>
        <v>18269683974</v>
      </c>
      <c r="O25" s="8">
        <f>SUM(O8:O24)</f>
        <v>1006074188</v>
      </c>
      <c r="Q25" s="8">
        <f>SUM(Q8:Q24)</f>
        <v>28908625240</v>
      </c>
    </row>
    <row r="26" spans="1:17" ht="24.75" thickTop="1" x14ac:dyDescent="0.55000000000000004">
      <c r="C26" s="16"/>
      <c r="E26" s="16"/>
      <c r="G26" s="16"/>
      <c r="K26" s="16"/>
      <c r="M26" s="16"/>
      <c r="O26" s="16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2"/>
  <sheetViews>
    <sheetView rightToLeft="1" workbookViewId="0">
      <selection activeCell="I19" sqref="I19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24.75" x14ac:dyDescent="0.55000000000000004">
      <c r="A3" s="19" t="s">
        <v>144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24.75" x14ac:dyDescent="0.55000000000000004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6" spans="1:11" ht="24.75" x14ac:dyDescent="0.55000000000000004">
      <c r="A6" s="20" t="s">
        <v>171</v>
      </c>
      <c r="B6" s="20" t="s">
        <v>171</v>
      </c>
      <c r="C6" s="20" t="s">
        <v>171</v>
      </c>
      <c r="E6" s="20" t="s">
        <v>146</v>
      </c>
      <c r="F6" s="20" t="s">
        <v>146</v>
      </c>
      <c r="G6" s="20" t="s">
        <v>146</v>
      </c>
      <c r="I6" s="20" t="s">
        <v>147</v>
      </c>
      <c r="J6" s="20" t="s">
        <v>147</v>
      </c>
      <c r="K6" s="20" t="s">
        <v>147</v>
      </c>
    </row>
    <row r="7" spans="1:11" ht="24.75" x14ac:dyDescent="0.55000000000000004">
      <c r="A7" s="20" t="s">
        <v>172</v>
      </c>
      <c r="C7" s="20" t="s">
        <v>128</v>
      </c>
      <c r="E7" s="20" t="s">
        <v>173</v>
      </c>
      <c r="G7" s="20" t="s">
        <v>174</v>
      </c>
      <c r="I7" s="20" t="s">
        <v>173</v>
      </c>
      <c r="K7" s="20" t="s">
        <v>174</v>
      </c>
    </row>
    <row r="8" spans="1:11" x14ac:dyDescent="0.55000000000000004">
      <c r="A8" s="1" t="s">
        <v>134</v>
      </c>
      <c r="C8" s="4" t="s">
        <v>135</v>
      </c>
      <c r="D8" s="4"/>
      <c r="E8" s="6">
        <v>28228199</v>
      </c>
      <c r="F8" s="4"/>
      <c r="G8" s="10">
        <f>E8/$E$11</f>
        <v>2.006357873559526E-2</v>
      </c>
      <c r="H8" s="4"/>
      <c r="I8" s="6">
        <v>28228199</v>
      </c>
      <c r="J8" s="4"/>
      <c r="K8" s="10">
        <f>I8/$I$11</f>
        <v>2.006357873559526E-2</v>
      </c>
    </row>
    <row r="9" spans="1:11" x14ac:dyDescent="0.55000000000000004">
      <c r="A9" s="1" t="s">
        <v>138</v>
      </c>
      <c r="C9" s="4" t="s">
        <v>139</v>
      </c>
      <c r="D9" s="4"/>
      <c r="E9" s="6">
        <v>1188442366</v>
      </c>
      <c r="F9" s="4"/>
      <c r="G9" s="10">
        <f t="shared" ref="G9:G10" si="0">E9/$E$11</f>
        <v>0.84470167519217643</v>
      </c>
      <c r="H9" s="4"/>
      <c r="I9" s="6">
        <v>1188442366</v>
      </c>
      <c r="J9" s="4"/>
      <c r="K9" s="10">
        <f t="shared" ref="K9:K10" si="1">I9/$I$11</f>
        <v>0.84470167519217643</v>
      </c>
    </row>
    <row r="10" spans="1:11" x14ac:dyDescent="0.55000000000000004">
      <c r="A10" s="1" t="s">
        <v>141</v>
      </c>
      <c r="C10" s="4" t="s">
        <v>142</v>
      </c>
      <c r="D10" s="4"/>
      <c r="E10" s="6">
        <v>190266820</v>
      </c>
      <c r="F10" s="4"/>
      <c r="G10" s="10">
        <f t="shared" si="0"/>
        <v>0.13523474607222838</v>
      </c>
      <c r="H10" s="4"/>
      <c r="I10" s="6">
        <v>190266820</v>
      </c>
      <c r="J10" s="4"/>
      <c r="K10" s="10">
        <f t="shared" si="1"/>
        <v>0.13523474607222838</v>
      </c>
    </row>
    <row r="11" spans="1:11" ht="24.75" thickBot="1" x14ac:dyDescent="0.6">
      <c r="C11" s="4"/>
      <c r="D11" s="4"/>
      <c r="E11" s="13">
        <f>SUM(E8:E10)</f>
        <v>1406937385</v>
      </c>
      <c r="F11" s="4"/>
      <c r="G11" s="11">
        <f>SUM(G8:G10)</f>
        <v>1</v>
      </c>
      <c r="H11" s="4"/>
      <c r="I11" s="13">
        <f>SUM(I8:I10)</f>
        <v>1406937385</v>
      </c>
      <c r="J11" s="4"/>
      <c r="K11" s="11">
        <f>SUM(K8:K10)</f>
        <v>1</v>
      </c>
    </row>
    <row r="12" spans="1:11" ht="24.75" thickTop="1" x14ac:dyDescent="0.55000000000000004">
      <c r="C12" s="4"/>
      <c r="D12" s="4"/>
      <c r="E12" s="6"/>
      <c r="F12" s="4"/>
      <c r="G12" s="4"/>
      <c r="H12" s="4"/>
      <c r="I12" s="6"/>
      <c r="J12" s="4"/>
      <c r="K12" s="4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E10" sqref="E10"/>
    </sheetView>
  </sheetViews>
  <sheetFormatPr defaultRowHeight="24" x14ac:dyDescent="0.55000000000000004"/>
  <cols>
    <col min="1" max="1" width="37.425781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 x14ac:dyDescent="0.55000000000000004">
      <c r="A2" s="19" t="s">
        <v>0</v>
      </c>
      <c r="B2" s="19"/>
      <c r="C2" s="19"/>
      <c r="D2" s="19"/>
      <c r="E2" s="19"/>
    </row>
    <row r="3" spans="1:5" ht="24.75" x14ac:dyDescent="0.55000000000000004">
      <c r="A3" s="19" t="s">
        <v>144</v>
      </c>
      <c r="B3" s="19"/>
      <c r="C3" s="19"/>
      <c r="D3" s="19"/>
      <c r="E3" s="19"/>
    </row>
    <row r="4" spans="1:5" ht="24.75" x14ac:dyDescent="0.55000000000000004">
      <c r="A4" s="19" t="s">
        <v>2</v>
      </c>
      <c r="B4" s="19"/>
      <c r="C4" s="19"/>
      <c r="D4" s="19"/>
      <c r="E4" s="19"/>
    </row>
    <row r="5" spans="1:5" ht="24.75" x14ac:dyDescent="0.6">
      <c r="C5" s="19" t="s">
        <v>146</v>
      </c>
      <c r="E5" s="2" t="s">
        <v>182</v>
      </c>
    </row>
    <row r="6" spans="1:5" ht="24.75" x14ac:dyDescent="0.55000000000000004">
      <c r="A6" s="19" t="s">
        <v>175</v>
      </c>
      <c r="C6" s="20"/>
      <c r="E6" s="5" t="s">
        <v>183</v>
      </c>
    </row>
    <row r="7" spans="1:5" ht="24.75" x14ac:dyDescent="0.55000000000000004">
      <c r="A7" s="20" t="s">
        <v>175</v>
      </c>
      <c r="C7" s="20" t="s">
        <v>131</v>
      </c>
      <c r="E7" s="20" t="s">
        <v>131</v>
      </c>
    </row>
    <row r="8" spans="1:5" x14ac:dyDescent="0.55000000000000004">
      <c r="A8" s="1" t="s">
        <v>176</v>
      </c>
      <c r="C8" s="3">
        <v>14419432769</v>
      </c>
      <c r="E8" s="3">
        <v>14419432769</v>
      </c>
    </row>
    <row r="9" spans="1:5" ht="25.5" thickBot="1" x14ac:dyDescent="0.65">
      <c r="A9" s="2" t="s">
        <v>153</v>
      </c>
      <c r="C9" s="12">
        <f>SUM(C8)</f>
        <v>14419432769</v>
      </c>
      <c r="E9" s="12">
        <f>SUM(E8)</f>
        <v>14419432769</v>
      </c>
    </row>
    <row r="10" spans="1:5" ht="24.75" thickTop="1" x14ac:dyDescent="0.55000000000000004"/>
  </sheetData>
  <mergeCells count="7">
    <mergeCell ref="A2:E2"/>
    <mergeCell ref="A3:E3"/>
    <mergeCell ref="A4:E4"/>
    <mergeCell ref="A6:A7"/>
    <mergeCell ref="C7"/>
    <mergeCell ref="E7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62"/>
  <sheetViews>
    <sheetView rightToLeft="1" workbookViewId="0">
      <selection activeCell="Y62" sqref="Y62"/>
    </sheetView>
  </sheetViews>
  <sheetFormatPr defaultRowHeight="24" x14ac:dyDescent="0.55000000000000004"/>
  <cols>
    <col min="1" max="1" width="32.425781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6.5703125" style="1" bestFit="1" customWidth="1"/>
    <col min="10" max="10" width="1" style="1" customWidth="1"/>
    <col min="11" max="11" width="17.28515625" style="1" bestFit="1" customWidth="1"/>
    <col min="12" max="12" width="1" style="1" customWidth="1"/>
    <col min="13" max="13" width="12.710937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13.28515625" style="1" customWidth="1"/>
    <col min="18" max="18" width="1.5703125" style="1" customWidth="1"/>
    <col min="19" max="19" width="12.140625" style="1" bestFit="1" customWidth="1"/>
    <col min="20" max="20" width="1" style="1" customWidth="1"/>
    <col min="21" max="21" width="20.2851562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55000000000000004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25" ht="24.75" x14ac:dyDescent="0.55000000000000004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pans="1:25" ht="24.75" x14ac:dyDescent="0.55000000000000004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6" spans="1:25" ht="24.75" x14ac:dyDescent="0.55000000000000004">
      <c r="A6" s="19" t="s">
        <v>3</v>
      </c>
      <c r="C6" s="20" t="s">
        <v>180</v>
      </c>
      <c r="D6" s="20" t="s">
        <v>4</v>
      </c>
      <c r="E6" s="20" t="s">
        <v>4</v>
      </c>
      <c r="F6" s="20" t="s">
        <v>4</v>
      </c>
      <c r="G6" s="20" t="s">
        <v>4</v>
      </c>
      <c r="I6" s="20" t="s">
        <v>5</v>
      </c>
      <c r="J6" s="20" t="s">
        <v>5</v>
      </c>
      <c r="K6" s="20" t="s">
        <v>5</v>
      </c>
      <c r="L6" s="20" t="s">
        <v>5</v>
      </c>
      <c r="M6" s="20" t="s">
        <v>5</v>
      </c>
      <c r="N6" s="20" t="s">
        <v>5</v>
      </c>
      <c r="O6" s="20" t="s">
        <v>5</v>
      </c>
      <c r="Q6" s="20" t="s">
        <v>6</v>
      </c>
      <c r="R6" s="20" t="s">
        <v>6</v>
      </c>
      <c r="S6" s="20" t="s">
        <v>6</v>
      </c>
      <c r="T6" s="20" t="s">
        <v>6</v>
      </c>
      <c r="U6" s="20" t="s">
        <v>6</v>
      </c>
      <c r="V6" s="20" t="s">
        <v>6</v>
      </c>
      <c r="W6" s="20" t="s">
        <v>6</v>
      </c>
      <c r="X6" s="20" t="s">
        <v>6</v>
      </c>
      <c r="Y6" s="20" t="s">
        <v>6</v>
      </c>
    </row>
    <row r="7" spans="1:25" ht="24.75" x14ac:dyDescent="0.55000000000000004">
      <c r="A7" s="19" t="s">
        <v>3</v>
      </c>
      <c r="C7" s="19" t="s">
        <v>7</v>
      </c>
      <c r="E7" s="19" t="s">
        <v>8</v>
      </c>
      <c r="G7" s="19" t="s">
        <v>9</v>
      </c>
      <c r="I7" s="20" t="s">
        <v>10</v>
      </c>
      <c r="J7" s="20" t="s">
        <v>10</v>
      </c>
      <c r="K7" s="20" t="s">
        <v>10</v>
      </c>
      <c r="M7" s="20" t="s">
        <v>11</v>
      </c>
      <c r="N7" s="20" t="s">
        <v>11</v>
      </c>
      <c r="O7" s="20" t="s">
        <v>11</v>
      </c>
      <c r="Q7" s="19" t="s">
        <v>7</v>
      </c>
      <c r="S7" s="19" t="s">
        <v>12</v>
      </c>
      <c r="U7" s="19" t="s">
        <v>8</v>
      </c>
      <c r="W7" s="19" t="s">
        <v>9</v>
      </c>
      <c r="Y7" s="19" t="s">
        <v>13</v>
      </c>
    </row>
    <row r="8" spans="1:25" ht="24.75" x14ac:dyDescent="0.55000000000000004">
      <c r="A8" s="20" t="s">
        <v>3</v>
      </c>
      <c r="C8" s="20" t="s">
        <v>7</v>
      </c>
      <c r="E8" s="20" t="s">
        <v>8</v>
      </c>
      <c r="G8" s="20" t="s">
        <v>9</v>
      </c>
      <c r="I8" s="20" t="s">
        <v>7</v>
      </c>
      <c r="K8" s="20" t="s">
        <v>8</v>
      </c>
      <c r="M8" s="20" t="s">
        <v>7</v>
      </c>
      <c r="O8" s="20" t="s">
        <v>14</v>
      </c>
      <c r="Q8" s="20" t="s">
        <v>7</v>
      </c>
      <c r="S8" s="20" t="s">
        <v>12</v>
      </c>
      <c r="U8" s="20" t="s">
        <v>8</v>
      </c>
      <c r="W8" s="20" t="s">
        <v>9</v>
      </c>
      <c r="Y8" s="20" t="s">
        <v>13</v>
      </c>
    </row>
    <row r="9" spans="1:25" x14ac:dyDescent="0.55000000000000004">
      <c r="A9" s="1" t="s">
        <v>15</v>
      </c>
      <c r="C9" s="7">
        <v>55000000</v>
      </c>
      <c r="D9" s="7"/>
      <c r="E9" s="7">
        <v>120476726654</v>
      </c>
      <c r="F9" s="7"/>
      <c r="G9" s="7">
        <v>77252595750</v>
      </c>
      <c r="H9" s="7"/>
      <c r="I9" s="7">
        <v>0</v>
      </c>
      <c r="J9" s="7"/>
      <c r="K9" s="7">
        <v>0</v>
      </c>
      <c r="L9" s="7"/>
      <c r="M9" s="7">
        <v>0</v>
      </c>
      <c r="N9" s="7"/>
      <c r="O9" s="7">
        <v>0</v>
      </c>
      <c r="P9" s="7"/>
      <c r="Q9" s="7">
        <v>55000000</v>
      </c>
      <c r="R9" s="7"/>
      <c r="S9" s="7">
        <v>1337</v>
      </c>
      <c r="T9" s="7"/>
      <c r="U9" s="7">
        <v>120476726654</v>
      </c>
      <c r="V9" s="7"/>
      <c r="W9" s="7">
        <v>73097466750</v>
      </c>
      <c r="X9" s="7"/>
      <c r="Y9" s="10">
        <v>4.247882204371084E-3</v>
      </c>
    </row>
    <row r="10" spans="1:25" x14ac:dyDescent="0.55000000000000004">
      <c r="A10" s="1" t="s">
        <v>16</v>
      </c>
      <c r="C10" s="7">
        <v>182552902</v>
      </c>
      <c r="D10" s="7"/>
      <c r="E10" s="7">
        <v>602397292561</v>
      </c>
      <c r="F10" s="7"/>
      <c r="G10" s="7">
        <v>479797987144.31598</v>
      </c>
      <c r="H10" s="7"/>
      <c r="I10" s="7">
        <v>0</v>
      </c>
      <c r="J10" s="7"/>
      <c r="K10" s="7">
        <v>0</v>
      </c>
      <c r="L10" s="7"/>
      <c r="M10" s="7">
        <v>0</v>
      </c>
      <c r="N10" s="7"/>
      <c r="O10" s="7">
        <v>0</v>
      </c>
      <c r="P10" s="7"/>
      <c r="Q10" s="7">
        <v>182552902</v>
      </c>
      <c r="R10" s="7"/>
      <c r="S10" s="7">
        <v>2560</v>
      </c>
      <c r="T10" s="7"/>
      <c r="U10" s="7">
        <v>602397292561</v>
      </c>
      <c r="V10" s="7"/>
      <c r="W10" s="7">
        <v>464554783316.73602</v>
      </c>
      <c r="X10" s="7"/>
      <c r="Y10" s="10">
        <v>2.6996475866335381E-2</v>
      </c>
    </row>
    <row r="11" spans="1:25" x14ac:dyDescent="0.55000000000000004">
      <c r="A11" s="1" t="s">
        <v>17</v>
      </c>
      <c r="C11" s="7">
        <v>15829799</v>
      </c>
      <c r="D11" s="7"/>
      <c r="E11" s="7">
        <v>720984837685</v>
      </c>
      <c r="F11" s="7"/>
      <c r="G11" s="7">
        <v>364908835229.08099</v>
      </c>
      <c r="H11" s="7"/>
      <c r="I11" s="7">
        <v>0</v>
      </c>
      <c r="J11" s="7"/>
      <c r="K11" s="7">
        <v>0</v>
      </c>
      <c r="L11" s="7"/>
      <c r="M11" s="7">
        <v>0</v>
      </c>
      <c r="N11" s="7"/>
      <c r="O11" s="7">
        <v>0</v>
      </c>
      <c r="P11" s="7"/>
      <c r="Q11" s="7">
        <v>15829799</v>
      </c>
      <c r="R11" s="7"/>
      <c r="S11" s="7">
        <v>21180</v>
      </c>
      <c r="T11" s="7"/>
      <c r="U11" s="7">
        <v>720984837685</v>
      </c>
      <c r="V11" s="7"/>
      <c r="W11" s="7">
        <v>333280255720.22101</v>
      </c>
      <c r="X11" s="7"/>
      <c r="Y11" s="10">
        <v>1.9367774702564108E-2</v>
      </c>
    </row>
    <row r="12" spans="1:25" x14ac:dyDescent="0.55000000000000004">
      <c r="A12" s="1" t="s">
        <v>18</v>
      </c>
      <c r="C12" s="7">
        <v>75671122</v>
      </c>
      <c r="D12" s="7"/>
      <c r="E12" s="7">
        <v>626764798644</v>
      </c>
      <c r="F12" s="7"/>
      <c r="G12" s="7">
        <v>522032899039.25403</v>
      </c>
      <c r="H12" s="7"/>
      <c r="I12" s="7">
        <v>0</v>
      </c>
      <c r="J12" s="7"/>
      <c r="K12" s="7">
        <v>0</v>
      </c>
      <c r="L12" s="7"/>
      <c r="M12" s="7">
        <v>0</v>
      </c>
      <c r="N12" s="7"/>
      <c r="O12" s="7">
        <v>0</v>
      </c>
      <c r="P12" s="7"/>
      <c r="Q12" s="7">
        <v>75671122</v>
      </c>
      <c r="R12" s="7"/>
      <c r="S12" s="7">
        <v>7260</v>
      </c>
      <c r="T12" s="7"/>
      <c r="U12" s="7">
        <v>626764798644</v>
      </c>
      <c r="V12" s="7"/>
      <c r="W12" s="7">
        <v>546103580262.966</v>
      </c>
      <c r="X12" s="7"/>
      <c r="Y12" s="10">
        <v>3.1735486652037626E-2</v>
      </c>
    </row>
    <row r="13" spans="1:25" x14ac:dyDescent="0.55000000000000004">
      <c r="A13" s="1" t="s">
        <v>19</v>
      </c>
      <c r="C13" s="7">
        <v>86975360</v>
      </c>
      <c r="D13" s="7"/>
      <c r="E13" s="7">
        <v>1193109357075</v>
      </c>
      <c r="F13" s="7"/>
      <c r="G13" s="7">
        <v>1199170471152.96</v>
      </c>
      <c r="H13" s="7"/>
      <c r="I13" s="7">
        <v>0</v>
      </c>
      <c r="J13" s="7"/>
      <c r="K13" s="7">
        <v>0</v>
      </c>
      <c r="L13" s="7"/>
      <c r="M13" s="7">
        <v>0</v>
      </c>
      <c r="N13" s="7"/>
      <c r="O13" s="7">
        <v>0</v>
      </c>
      <c r="P13" s="7"/>
      <c r="Q13" s="7">
        <v>86975360</v>
      </c>
      <c r="R13" s="7"/>
      <c r="S13" s="7">
        <v>14140</v>
      </c>
      <c r="T13" s="7"/>
      <c r="U13" s="7">
        <v>1193109357075</v>
      </c>
      <c r="V13" s="7"/>
      <c r="W13" s="7">
        <v>1222514092437.1201</v>
      </c>
      <c r="X13" s="7"/>
      <c r="Y13" s="10">
        <v>7.1043444988557136E-2</v>
      </c>
    </row>
    <row r="14" spans="1:25" x14ac:dyDescent="0.55000000000000004">
      <c r="A14" s="1" t="s">
        <v>20</v>
      </c>
      <c r="C14" s="7">
        <v>3921979</v>
      </c>
      <c r="D14" s="7"/>
      <c r="E14" s="7">
        <v>289052062493</v>
      </c>
      <c r="F14" s="7"/>
      <c r="G14" s="7">
        <v>734192492122.58398</v>
      </c>
      <c r="H14" s="7"/>
      <c r="I14" s="7">
        <v>0</v>
      </c>
      <c r="J14" s="7"/>
      <c r="K14" s="7">
        <v>0</v>
      </c>
      <c r="L14" s="7"/>
      <c r="M14" s="7">
        <v>0</v>
      </c>
      <c r="N14" s="7"/>
      <c r="O14" s="7">
        <v>0</v>
      </c>
      <c r="P14" s="7"/>
      <c r="Q14" s="7">
        <v>3921979</v>
      </c>
      <c r="R14" s="7"/>
      <c r="S14" s="7">
        <v>186850</v>
      </c>
      <c r="T14" s="7"/>
      <c r="U14" s="7">
        <v>289052062493</v>
      </c>
      <c r="V14" s="7"/>
      <c r="W14" s="7">
        <v>728461486581.90698</v>
      </c>
      <c r="X14" s="7"/>
      <c r="Y14" s="10">
        <v>4.2332774622740099E-2</v>
      </c>
    </row>
    <row r="15" spans="1:25" x14ac:dyDescent="0.55000000000000004">
      <c r="A15" s="1" t="s">
        <v>21</v>
      </c>
      <c r="C15" s="7">
        <v>2741383</v>
      </c>
      <c r="D15" s="7"/>
      <c r="E15" s="7">
        <v>38559115297</v>
      </c>
      <c r="F15" s="7"/>
      <c r="G15" s="7">
        <v>101781430652.452</v>
      </c>
      <c r="H15" s="7"/>
      <c r="I15" s="7">
        <v>0</v>
      </c>
      <c r="J15" s="7"/>
      <c r="K15" s="7">
        <v>0</v>
      </c>
      <c r="L15" s="7"/>
      <c r="M15" s="7">
        <v>0</v>
      </c>
      <c r="N15" s="7"/>
      <c r="O15" s="7">
        <v>0</v>
      </c>
      <c r="P15" s="7"/>
      <c r="Q15" s="7">
        <v>2741383</v>
      </c>
      <c r="R15" s="7"/>
      <c r="S15" s="7">
        <v>37170</v>
      </c>
      <c r="T15" s="7"/>
      <c r="U15" s="7">
        <v>38559115297</v>
      </c>
      <c r="V15" s="7"/>
      <c r="W15" s="7">
        <v>101290917733.645</v>
      </c>
      <c r="X15" s="7"/>
      <c r="Y15" s="10">
        <v>5.886276310733656E-3</v>
      </c>
    </row>
    <row r="16" spans="1:25" x14ac:dyDescent="0.55000000000000004">
      <c r="A16" s="1" t="s">
        <v>22</v>
      </c>
      <c r="C16" s="7">
        <v>3759913</v>
      </c>
      <c r="D16" s="7"/>
      <c r="E16" s="7">
        <v>236746112846</v>
      </c>
      <c r="F16" s="7"/>
      <c r="G16" s="7">
        <v>257479235150.909</v>
      </c>
      <c r="H16" s="7"/>
      <c r="I16" s="7">
        <v>0</v>
      </c>
      <c r="J16" s="7"/>
      <c r="K16" s="7">
        <v>0</v>
      </c>
      <c r="L16" s="7"/>
      <c r="M16" s="7">
        <v>0</v>
      </c>
      <c r="N16" s="7"/>
      <c r="O16" s="7">
        <v>0</v>
      </c>
      <c r="P16" s="7"/>
      <c r="Q16" s="7">
        <v>3759913</v>
      </c>
      <c r="R16" s="7"/>
      <c r="S16" s="7">
        <v>69140</v>
      </c>
      <c r="T16" s="7"/>
      <c r="U16" s="7">
        <v>236746112846</v>
      </c>
      <c r="V16" s="7"/>
      <c r="W16" s="7">
        <v>258413620530.32101</v>
      </c>
      <c r="X16" s="7"/>
      <c r="Y16" s="10">
        <v>1.501708156005082E-2</v>
      </c>
    </row>
    <row r="17" spans="1:25" x14ac:dyDescent="0.55000000000000004">
      <c r="A17" s="1" t="s">
        <v>23</v>
      </c>
      <c r="C17" s="7">
        <v>2</v>
      </c>
      <c r="D17" s="7"/>
      <c r="E17" s="7">
        <v>28206</v>
      </c>
      <c r="F17" s="7"/>
      <c r="G17" s="7">
        <v>29702.214</v>
      </c>
      <c r="H17" s="7"/>
      <c r="I17" s="7">
        <v>0</v>
      </c>
      <c r="J17" s="7"/>
      <c r="K17" s="7">
        <v>0</v>
      </c>
      <c r="L17" s="7"/>
      <c r="M17" s="7">
        <v>0</v>
      </c>
      <c r="N17" s="7"/>
      <c r="O17" s="7">
        <v>0</v>
      </c>
      <c r="P17" s="7"/>
      <c r="Q17" s="7">
        <v>2</v>
      </c>
      <c r="R17" s="7"/>
      <c r="S17" s="7">
        <v>14370</v>
      </c>
      <c r="T17" s="7"/>
      <c r="U17" s="7">
        <v>28206</v>
      </c>
      <c r="V17" s="7"/>
      <c r="W17" s="7">
        <v>28568.996999999999</v>
      </c>
      <c r="X17" s="7"/>
      <c r="Y17" s="10">
        <v>1.6602180533572443E-9</v>
      </c>
    </row>
    <row r="18" spans="1:25" x14ac:dyDescent="0.55000000000000004">
      <c r="A18" s="1" t="s">
        <v>24</v>
      </c>
      <c r="C18" s="7">
        <v>141870582</v>
      </c>
      <c r="D18" s="7"/>
      <c r="E18" s="7">
        <v>683829146196</v>
      </c>
      <c r="F18" s="7"/>
      <c r="G18" s="7">
        <v>633631849002.68994</v>
      </c>
      <c r="H18" s="7"/>
      <c r="I18" s="7">
        <v>0</v>
      </c>
      <c r="J18" s="7"/>
      <c r="K18" s="7">
        <v>0</v>
      </c>
      <c r="L18" s="7"/>
      <c r="M18" s="7">
        <v>-11224468</v>
      </c>
      <c r="N18" s="7"/>
      <c r="O18" s="7">
        <v>48672128503</v>
      </c>
      <c r="P18" s="7"/>
      <c r="Q18" s="7">
        <v>130646114</v>
      </c>
      <c r="R18" s="7"/>
      <c r="S18" s="7">
        <v>4305</v>
      </c>
      <c r="T18" s="7"/>
      <c r="U18" s="7">
        <v>629726186609</v>
      </c>
      <c r="V18" s="7"/>
      <c r="W18" s="7">
        <v>559085053221.41797</v>
      </c>
      <c r="X18" s="7"/>
      <c r="Y18" s="10">
        <v>3.2489873505898506E-2</v>
      </c>
    </row>
    <row r="19" spans="1:25" x14ac:dyDescent="0.55000000000000004">
      <c r="A19" s="1" t="s">
        <v>25</v>
      </c>
      <c r="C19" s="7">
        <v>20830000</v>
      </c>
      <c r="D19" s="7"/>
      <c r="E19" s="7">
        <v>103985168415</v>
      </c>
      <c r="F19" s="7"/>
      <c r="G19" s="7">
        <v>77254315456.5</v>
      </c>
      <c r="H19" s="7"/>
      <c r="I19" s="7">
        <v>0</v>
      </c>
      <c r="J19" s="7"/>
      <c r="K19" s="7">
        <v>0</v>
      </c>
      <c r="L19" s="7"/>
      <c r="M19" s="7">
        <v>0</v>
      </c>
      <c r="N19" s="7"/>
      <c r="O19" s="7">
        <v>0</v>
      </c>
      <c r="P19" s="7"/>
      <c r="Q19" s="7">
        <v>20830000</v>
      </c>
      <c r="R19" s="7"/>
      <c r="S19" s="7">
        <v>3443</v>
      </c>
      <c r="T19" s="7"/>
      <c r="U19" s="7">
        <v>103985168415</v>
      </c>
      <c r="V19" s="7"/>
      <c r="W19" s="7">
        <v>71290969744.5</v>
      </c>
      <c r="X19" s="7"/>
      <c r="Y19" s="10">
        <v>4.1429020070660513E-3</v>
      </c>
    </row>
    <row r="20" spans="1:25" x14ac:dyDescent="0.55000000000000004">
      <c r="A20" s="1" t="s">
        <v>26</v>
      </c>
      <c r="C20" s="7">
        <v>19294410</v>
      </c>
      <c r="D20" s="7"/>
      <c r="E20" s="7">
        <v>415534958508</v>
      </c>
      <c r="F20" s="7"/>
      <c r="G20" s="7">
        <v>631200907853.05505</v>
      </c>
      <c r="H20" s="7"/>
      <c r="I20" s="7">
        <v>0</v>
      </c>
      <c r="J20" s="7"/>
      <c r="K20" s="7">
        <v>0</v>
      </c>
      <c r="L20" s="7"/>
      <c r="M20" s="7">
        <v>0</v>
      </c>
      <c r="N20" s="7"/>
      <c r="O20" s="7">
        <v>0</v>
      </c>
      <c r="P20" s="7"/>
      <c r="Q20" s="7">
        <v>19294410</v>
      </c>
      <c r="R20" s="7"/>
      <c r="S20" s="7">
        <v>32840</v>
      </c>
      <c r="T20" s="7"/>
      <c r="U20" s="7">
        <v>415534958508</v>
      </c>
      <c r="V20" s="7"/>
      <c r="W20" s="7">
        <v>629858335274.81995</v>
      </c>
      <c r="X20" s="7"/>
      <c r="Y20" s="10">
        <v>3.6602691346874938E-2</v>
      </c>
    </row>
    <row r="21" spans="1:25" x14ac:dyDescent="0.55000000000000004">
      <c r="A21" s="1" t="s">
        <v>27</v>
      </c>
      <c r="C21" s="7">
        <v>2761729</v>
      </c>
      <c r="D21" s="7"/>
      <c r="E21" s="7">
        <v>33287630729</v>
      </c>
      <c r="F21" s="7"/>
      <c r="G21" s="7">
        <v>93889147565.789993</v>
      </c>
      <c r="H21" s="7"/>
      <c r="I21" s="7">
        <v>0</v>
      </c>
      <c r="J21" s="7"/>
      <c r="K21" s="7">
        <v>0</v>
      </c>
      <c r="L21" s="7"/>
      <c r="M21" s="7">
        <v>0</v>
      </c>
      <c r="N21" s="7"/>
      <c r="O21" s="7">
        <v>0</v>
      </c>
      <c r="P21" s="7"/>
      <c r="Q21" s="7">
        <v>2761729</v>
      </c>
      <c r="R21" s="7"/>
      <c r="S21" s="7">
        <v>25300</v>
      </c>
      <c r="T21" s="7"/>
      <c r="U21" s="7">
        <v>33287630729</v>
      </c>
      <c r="V21" s="7"/>
      <c r="W21" s="7">
        <v>69456006824.985001</v>
      </c>
      <c r="X21" s="7"/>
      <c r="Y21" s="10">
        <v>4.036267582125619E-3</v>
      </c>
    </row>
    <row r="22" spans="1:25" x14ac:dyDescent="0.55000000000000004">
      <c r="A22" s="1" t="s">
        <v>28</v>
      </c>
      <c r="C22" s="7">
        <v>5377190</v>
      </c>
      <c r="D22" s="7"/>
      <c r="E22" s="7">
        <v>67357537069</v>
      </c>
      <c r="F22" s="7"/>
      <c r="G22" s="7">
        <v>60721423373.519997</v>
      </c>
      <c r="H22" s="7"/>
      <c r="I22" s="7">
        <v>0</v>
      </c>
      <c r="J22" s="7"/>
      <c r="K22" s="7">
        <v>0</v>
      </c>
      <c r="L22" s="7"/>
      <c r="M22" s="7">
        <v>0</v>
      </c>
      <c r="N22" s="7"/>
      <c r="O22" s="7">
        <v>0</v>
      </c>
      <c r="P22" s="7"/>
      <c r="Q22" s="7">
        <v>5377190</v>
      </c>
      <c r="R22" s="7"/>
      <c r="S22" s="7">
        <v>10650</v>
      </c>
      <c r="T22" s="7"/>
      <c r="U22" s="7">
        <v>67357537069</v>
      </c>
      <c r="V22" s="7"/>
      <c r="W22" s="7">
        <v>56926334412.675003</v>
      </c>
      <c r="X22" s="7"/>
      <c r="Y22" s="10">
        <v>3.3081360225343157E-3</v>
      </c>
    </row>
    <row r="23" spans="1:25" x14ac:dyDescent="0.55000000000000004">
      <c r="A23" s="1" t="s">
        <v>29</v>
      </c>
      <c r="C23" s="7">
        <v>7527460</v>
      </c>
      <c r="D23" s="7"/>
      <c r="E23" s="7">
        <v>150486519185</v>
      </c>
      <c r="F23" s="7"/>
      <c r="G23" s="7">
        <v>124960615937.10001</v>
      </c>
      <c r="H23" s="7"/>
      <c r="I23" s="7">
        <v>0</v>
      </c>
      <c r="J23" s="7"/>
      <c r="K23" s="7">
        <v>0</v>
      </c>
      <c r="L23" s="7"/>
      <c r="M23" s="7">
        <v>0</v>
      </c>
      <c r="N23" s="7"/>
      <c r="O23" s="7">
        <v>0</v>
      </c>
      <c r="P23" s="7"/>
      <c r="Q23" s="7">
        <v>7527460</v>
      </c>
      <c r="R23" s="7"/>
      <c r="S23" s="7">
        <v>13820</v>
      </c>
      <c r="T23" s="7"/>
      <c r="U23" s="7">
        <v>150486519185</v>
      </c>
      <c r="V23" s="7"/>
      <c r="W23" s="7">
        <v>103410521691.66</v>
      </c>
      <c r="X23" s="7"/>
      <c r="Y23" s="10">
        <v>6.0094519600945341E-3</v>
      </c>
    </row>
    <row r="24" spans="1:25" x14ac:dyDescent="0.55000000000000004">
      <c r="A24" s="1" t="s">
        <v>30</v>
      </c>
      <c r="C24" s="7">
        <v>7325000</v>
      </c>
      <c r="D24" s="7"/>
      <c r="E24" s="7">
        <v>55250464581</v>
      </c>
      <c r="F24" s="7"/>
      <c r="G24" s="7">
        <v>29693615467.5</v>
      </c>
      <c r="H24" s="7"/>
      <c r="I24" s="7">
        <v>0</v>
      </c>
      <c r="J24" s="7"/>
      <c r="K24" s="7">
        <v>0</v>
      </c>
      <c r="L24" s="7"/>
      <c r="M24" s="7">
        <v>0</v>
      </c>
      <c r="N24" s="7"/>
      <c r="O24" s="7">
        <v>0</v>
      </c>
      <c r="P24" s="7"/>
      <c r="Q24" s="7">
        <v>7325000</v>
      </c>
      <c r="R24" s="7"/>
      <c r="S24" s="7">
        <v>4793</v>
      </c>
      <c r="T24" s="7"/>
      <c r="U24" s="7">
        <v>55250464581</v>
      </c>
      <c r="V24" s="7"/>
      <c r="W24" s="7">
        <v>34899828086.25</v>
      </c>
      <c r="X24" s="7"/>
      <c r="Y24" s="10">
        <v>2.0281189657395554E-3</v>
      </c>
    </row>
    <row r="25" spans="1:25" x14ac:dyDescent="0.55000000000000004">
      <c r="A25" s="1" t="s">
        <v>31</v>
      </c>
      <c r="C25" s="7">
        <v>28258031</v>
      </c>
      <c r="D25" s="7"/>
      <c r="E25" s="7">
        <v>229994259508</v>
      </c>
      <c r="F25" s="7"/>
      <c r="G25" s="7">
        <v>183988816936.853</v>
      </c>
      <c r="H25" s="7"/>
      <c r="I25" s="7">
        <v>0</v>
      </c>
      <c r="J25" s="7"/>
      <c r="K25" s="7">
        <v>0</v>
      </c>
      <c r="L25" s="7"/>
      <c r="M25" s="7">
        <v>0</v>
      </c>
      <c r="N25" s="7"/>
      <c r="O25" s="7">
        <v>0</v>
      </c>
      <c r="P25" s="7"/>
      <c r="Q25" s="7">
        <v>28258031</v>
      </c>
      <c r="R25" s="7"/>
      <c r="S25" s="7">
        <v>6500</v>
      </c>
      <c r="T25" s="7"/>
      <c r="U25" s="7">
        <v>229994259508</v>
      </c>
      <c r="V25" s="7"/>
      <c r="W25" s="7">
        <v>182584322151.07501</v>
      </c>
      <c r="X25" s="7"/>
      <c r="Y25" s="10">
        <v>1.0610445578303282E-2</v>
      </c>
    </row>
    <row r="26" spans="1:25" x14ac:dyDescent="0.55000000000000004">
      <c r="A26" s="1" t="s">
        <v>32</v>
      </c>
      <c r="C26" s="7">
        <v>200000000</v>
      </c>
      <c r="D26" s="7"/>
      <c r="E26" s="7">
        <v>194606229083</v>
      </c>
      <c r="F26" s="7"/>
      <c r="G26" s="7">
        <v>181314720000</v>
      </c>
      <c r="H26" s="7"/>
      <c r="I26" s="7">
        <v>0</v>
      </c>
      <c r="J26" s="7"/>
      <c r="K26" s="7">
        <v>0</v>
      </c>
      <c r="L26" s="7"/>
      <c r="M26" s="7">
        <v>0</v>
      </c>
      <c r="N26" s="7"/>
      <c r="O26" s="7">
        <v>0</v>
      </c>
      <c r="P26" s="7"/>
      <c r="Q26" s="7">
        <v>200000000</v>
      </c>
      <c r="R26" s="7"/>
      <c r="S26" s="7">
        <v>874</v>
      </c>
      <c r="T26" s="7"/>
      <c r="U26" s="7">
        <v>194606229083</v>
      </c>
      <c r="V26" s="7"/>
      <c r="W26" s="7">
        <v>173759940000</v>
      </c>
      <c r="X26" s="7"/>
      <c r="Y26" s="10">
        <v>1.0097637986320331E-2</v>
      </c>
    </row>
    <row r="27" spans="1:25" x14ac:dyDescent="0.55000000000000004">
      <c r="A27" s="1" t="s">
        <v>33</v>
      </c>
      <c r="C27" s="7">
        <v>3898275</v>
      </c>
      <c r="D27" s="7"/>
      <c r="E27" s="7">
        <v>16032414617</v>
      </c>
      <c r="F27" s="7"/>
      <c r="G27" s="7">
        <v>65953866089.025002</v>
      </c>
      <c r="H27" s="7"/>
      <c r="I27" s="7">
        <v>0</v>
      </c>
      <c r="J27" s="7"/>
      <c r="K27" s="7">
        <v>0</v>
      </c>
      <c r="L27" s="7"/>
      <c r="M27" s="7">
        <v>0</v>
      </c>
      <c r="N27" s="7"/>
      <c r="O27" s="7">
        <v>0</v>
      </c>
      <c r="P27" s="7"/>
      <c r="Q27" s="7">
        <v>3898275</v>
      </c>
      <c r="R27" s="7"/>
      <c r="S27" s="7">
        <v>16010</v>
      </c>
      <c r="T27" s="7"/>
      <c r="U27" s="7">
        <v>16032414617</v>
      </c>
      <c r="V27" s="7"/>
      <c r="W27" s="7">
        <v>62040035022.637497</v>
      </c>
      <c r="X27" s="7"/>
      <c r="Y27" s="10">
        <v>3.6053063457390012E-3</v>
      </c>
    </row>
    <row r="28" spans="1:25" x14ac:dyDescent="0.55000000000000004">
      <c r="A28" s="1" t="s">
        <v>34</v>
      </c>
      <c r="C28" s="7">
        <v>16666666</v>
      </c>
      <c r="D28" s="7"/>
      <c r="E28" s="7">
        <v>82875581637</v>
      </c>
      <c r="F28" s="7"/>
      <c r="G28" s="7">
        <v>54192290332.308296</v>
      </c>
      <c r="H28" s="7"/>
      <c r="I28" s="7">
        <v>0</v>
      </c>
      <c r="J28" s="7"/>
      <c r="K28" s="7">
        <v>0</v>
      </c>
      <c r="L28" s="7"/>
      <c r="M28" s="7">
        <v>0</v>
      </c>
      <c r="N28" s="7"/>
      <c r="O28" s="7">
        <v>0</v>
      </c>
      <c r="P28" s="7"/>
      <c r="Q28" s="7">
        <v>16666666</v>
      </c>
      <c r="R28" s="7"/>
      <c r="S28" s="7">
        <v>2984</v>
      </c>
      <c r="T28" s="7"/>
      <c r="U28" s="7">
        <v>82875581637</v>
      </c>
      <c r="V28" s="7"/>
      <c r="W28" s="7">
        <v>49437418022.503197</v>
      </c>
      <c r="X28" s="7"/>
      <c r="Y28" s="10">
        <v>2.87293578813175E-3</v>
      </c>
    </row>
    <row r="29" spans="1:25" x14ac:dyDescent="0.55000000000000004">
      <c r="A29" s="1" t="s">
        <v>35</v>
      </c>
      <c r="C29" s="7">
        <v>3583604</v>
      </c>
      <c r="D29" s="7"/>
      <c r="E29" s="7">
        <v>14606892577</v>
      </c>
      <c r="F29" s="7"/>
      <c r="G29" s="7">
        <v>29103840314.153999</v>
      </c>
      <c r="H29" s="7"/>
      <c r="I29" s="7">
        <v>0</v>
      </c>
      <c r="J29" s="7"/>
      <c r="K29" s="7">
        <v>0</v>
      </c>
      <c r="L29" s="7"/>
      <c r="M29" s="7">
        <v>0</v>
      </c>
      <c r="N29" s="7"/>
      <c r="O29" s="7">
        <v>0</v>
      </c>
      <c r="P29" s="7"/>
      <c r="Q29" s="7">
        <v>3583604</v>
      </c>
      <c r="R29" s="7"/>
      <c r="S29" s="7">
        <v>7920</v>
      </c>
      <c r="T29" s="7"/>
      <c r="U29" s="7">
        <v>14606892577</v>
      </c>
      <c r="V29" s="7"/>
      <c r="W29" s="7">
        <v>28213269925.104</v>
      </c>
      <c r="X29" s="7"/>
      <c r="Y29" s="10">
        <v>1.639545836134837E-3</v>
      </c>
    </row>
    <row r="30" spans="1:25" x14ac:dyDescent="0.55000000000000004">
      <c r="A30" s="1" t="s">
        <v>36</v>
      </c>
      <c r="C30" s="7">
        <v>54555603</v>
      </c>
      <c r="D30" s="7"/>
      <c r="E30" s="7">
        <v>312781242026</v>
      </c>
      <c r="F30" s="7"/>
      <c r="G30" s="7">
        <v>258953011449.26599</v>
      </c>
      <c r="H30" s="7"/>
      <c r="I30" s="7">
        <v>0</v>
      </c>
      <c r="J30" s="7"/>
      <c r="K30" s="7">
        <v>0</v>
      </c>
      <c r="L30" s="7"/>
      <c r="M30" s="7">
        <v>0</v>
      </c>
      <c r="N30" s="7"/>
      <c r="O30" s="7">
        <v>0</v>
      </c>
      <c r="P30" s="7"/>
      <c r="Q30" s="7">
        <v>54555603</v>
      </c>
      <c r="R30" s="7"/>
      <c r="S30" s="7">
        <v>4966</v>
      </c>
      <c r="T30" s="7"/>
      <c r="U30" s="7">
        <v>312781242026</v>
      </c>
      <c r="V30" s="7"/>
      <c r="W30" s="7">
        <v>269311131907.237</v>
      </c>
      <c r="X30" s="7"/>
      <c r="Y30" s="10">
        <v>1.565036403491761E-2</v>
      </c>
    </row>
    <row r="31" spans="1:25" x14ac:dyDescent="0.55000000000000004">
      <c r="A31" s="1" t="s">
        <v>37</v>
      </c>
      <c r="C31" s="7">
        <v>243093378</v>
      </c>
      <c r="D31" s="7"/>
      <c r="E31" s="7">
        <v>1081508076964</v>
      </c>
      <c r="F31" s="7"/>
      <c r="G31" s="7">
        <v>961271656210.78003</v>
      </c>
      <c r="H31" s="7"/>
      <c r="I31" s="7">
        <v>0</v>
      </c>
      <c r="J31" s="7"/>
      <c r="K31" s="7">
        <v>0</v>
      </c>
      <c r="L31" s="7"/>
      <c r="M31" s="7">
        <v>0</v>
      </c>
      <c r="N31" s="7"/>
      <c r="O31" s="7">
        <v>0</v>
      </c>
      <c r="P31" s="7"/>
      <c r="Q31" s="7">
        <v>243093378</v>
      </c>
      <c r="R31" s="7"/>
      <c r="S31" s="7">
        <v>3771</v>
      </c>
      <c r="T31" s="7"/>
      <c r="U31" s="7">
        <v>1081508076964</v>
      </c>
      <c r="V31" s="7"/>
      <c r="W31" s="7">
        <v>911250732923.79395</v>
      </c>
      <c r="X31" s="7"/>
      <c r="Y31" s="10">
        <v>5.2955128873971434E-2</v>
      </c>
    </row>
    <row r="32" spans="1:25" x14ac:dyDescent="0.55000000000000004">
      <c r="A32" s="1" t="s">
        <v>38</v>
      </c>
      <c r="C32" s="7">
        <v>38729730</v>
      </c>
      <c r="D32" s="7"/>
      <c r="E32" s="7">
        <v>221551469613</v>
      </c>
      <c r="F32" s="7"/>
      <c r="G32" s="7">
        <v>124275702007.782</v>
      </c>
      <c r="H32" s="7"/>
      <c r="I32" s="7">
        <v>0</v>
      </c>
      <c r="J32" s="7"/>
      <c r="K32" s="7">
        <v>0</v>
      </c>
      <c r="L32" s="7"/>
      <c r="M32" s="7">
        <v>0</v>
      </c>
      <c r="N32" s="7"/>
      <c r="O32" s="7">
        <v>0</v>
      </c>
      <c r="P32" s="7"/>
      <c r="Q32" s="7">
        <v>38729730</v>
      </c>
      <c r="R32" s="7"/>
      <c r="S32" s="7">
        <v>2998</v>
      </c>
      <c r="T32" s="7"/>
      <c r="U32" s="7">
        <v>221551469613</v>
      </c>
      <c r="V32" s="7"/>
      <c r="W32" s="7">
        <v>115420865743.287</v>
      </c>
      <c r="X32" s="7"/>
      <c r="Y32" s="10">
        <v>6.707404010057749E-3</v>
      </c>
    </row>
    <row r="33" spans="1:25" x14ac:dyDescent="0.55000000000000004">
      <c r="A33" s="1" t="s">
        <v>39</v>
      </c>
      <c r="C33" s="7">
        <v>31790022</v>
      </c>
      <c r="D33" s="7"/>
      <c r="E33" s="7">
        <v>105941367488</v>
      </c>
      <c r="F33" s="7"/>
      <c r="G33" s="7">
        <v>343817480495.80798</v>
      </c>
      <c r="H33" s="7"/>
      <c r="I33" s="7">
        <v>0</v>
      </c>
      <c r="J33" s="7"/>
      <c r="K33" s="7">
        <v>0</v>
      </c>
      <c r="L33" s="7"/>
      <c r="M33" s="7">
        <v>0</v>
      </c>
      <c r="N33" s="7"/>
      <c r="O33" s="7">
        <v>0</v>
      </c>
      <c r="P33" s="7"/>
      <c r="Q33" s="7">
        <v>31790022</v>
      </c>
      <c r="R33" s="7"/>
      <c r="S33" s="7">
        <v>10880</v>
      </c>
      <c r="T33" s="7"/>
      <c r="U33" s="7">
        <v>105941367488</v>
      </c>
      <c r="V33" s="7"/>
      <c r="W33" s="7">
        <v>343817480495.80798</v>
      </c>
      <c r="X33" s="7"/>
      <c r="Y33" s="10">
        <v>1.9980119994375115E-2</v>
      </c>
    </row>
    <row r="34" spans="1:25" x14ac:dyDescent="0.55000000000000004">
      <c r="A34" s="1" t="s">
        <v>40</v>
      </c>
      <c r="C34" s="7">
        <v>66410148</v>
      </c>
      <c r="D34" s="7"/>
      <c r="E34" s="7">
        <v>844739278075</v>
      </c>
      <c r="F34" s="7"/>
      <c r="G34" s="7">
        <v>893183053090.48206</v>
      </c>
      <c r="H34" s="7"/>
      <c r="I34" s="7">
        <v>0</v>
      </c>
      <c r="J34" s="7"/>
      <c r="K34" s="7">
        <v>0</v>
      </c>
      <c r="L34" s="7"/>
      <c r="M34" s="7">
        <v>0</v>
      </c>
      <c r="N34" s="7"/>
      <c r="O34" s="7">
        <v>0</v>
      </c>
      <c r="P34" s="7"/>
      <c r="Q34" s="7">
        <v>66410148</v>
      </c>
      <c r="R34" s="7"/>
      <c r="S34" s="7">
        <v>13630</v>
      </c>
      <c r="T34" s="7"/>
      <c r="U34" s="7">
        <v>844739278075</v>
      </c>
      <c r="V34" s="7"/>
      <c r="W34" s="7">
        <v>899784553852.422</v>
      </c>
      <c r="X34" s="7"/>
      <c r="Y34" s="10">
        <v>5.2288799653616984E-2</v>
      </c>
    </row>
    <row r="35" spans="1:25" x14ac:dyDescent="0.55000000000000004">
      <c r="A35" s="1" t="s">
        <v>41</v>
      </c>
      <c r="C35" s="7">
        <v>5156472</v>
      </c>
      <c r="D35" s="7"/>
      <c r="E35" s="7">
        <v>135455130039</v>
      </c>
      <c r="F35" s="7"/>
      <c r="G35" s="7">
        <v>114458912842.42799</v>
      </c>
      <c r="H35" s="7"/>
      <c r="I35" s="7">
        <v>0</v>
      </c>
      <c r="J35" s="7"/>
      <c r="K35" s="7">
        <v>0</v>
      </c>
      <c r="L35" s="7"/>
      <c r="M35" s="7">
        <v>0</v>
      </c>
      <c r="N35" s="7"/>
      <c r="O35" s="7">
        <v>0</v>
      </c>
      <c r="P35" s="7"/>
      <c r="Q35" s="7">
        <v>5156472</v>
      </c>
      <c r="R35" s="7"/>
      <c r="S35" s="7">
        <v>21790</v>
      </c>
      <c r="T35" s="7"/>
      <c r="U35" s="7">
        <v>135455130039</v>
      </c>
      <c r="V35" s="7"/>
      <c r="W35" s="7">
        <v>111690985706.964</v>
      </c>
      <c r="X35" s="7"/>
      <c r="Y35" s="10">
        <v>6.4906510672379427E-3</v>
      </c>
    </row>
    <row r="36" spans="1:25" x14ac:dyDescent="0.55000000000000004">
      <c r="A36" s="1" t="s">
        <v>42</v>
      </c>
      <c r="C36" s="7">
        <v>1014534</v>
      </c>
      <c r="D36" s="7"/>
      <c r="E36" s="7">
        <v>61975579671</v>
      </c>
      <c r="F36" s="7"/>
      <c r="G36" s="7">
        <v>52845270189.480003</v>
      </c>
      <c r="H36" s="7"/>
      <c r="I36" s="7">
        <v>0</v>
      </c>
      <c r="J36" s="7"/>
      <c r="K36" s="7">
        <v>0</v>
      </c>
      <c r="L36" s="7"/>
      <c r="M36" s="7">
        <v>0</v>
      </c>
      <c r="N36" s="7"/>
      <c r="O36" s="7">
        <v>0</v>
      </c>
      <c r="P36" s="7"/>
      <c r="Q36" s="7">
        <v>1014534</v>
      </c>
      <c r="R36" s="7"/>
      <c r="S36" s="7">
        <v>52500</v>
      </c>
      <c r="T36" s="7"/>
      <c r="U36" s="7">
        <v>61975579671</v>
      </c>
      <c r="V36" s="7"/>
      <c r="W36" s="7">
        <v>52946119941.75</v>
      </c>
      <c r="X36" s="7"/>
      <c r="Y36" s="10">
        <v>3.0768355004731655E-3</v>
      </c>
    </row>
    <row r="37" spans="1:25" x14ac:dyDescent="0.55000000000000004">
      <c r="A37" s="1" t="s">
        <v>43</v>
      </c>
      <c r="C37" s="7">
        <v>1585960</v>
      </c>
      <c r="D37" s="7"/>
      <c r="E37" s="7">
        <v>68493221623</v>
      </c>
      <c r="F37" s="7"/>
      <c r="G37" s="7">
        <v>55887759422.099998</v>
      </c>
      <c r="H37" s="7"/>
      <c r="I37" s="7">
        <v>0</v>
      </c>
      <c r="J37" s="7"/>
      <c r="K37" s="7">
        <v>0</v>
      </c>
      <c r="L37" s="7"/>
      <c r="M37" s="7">
        <v>0</v>
      </c>
      <c r="N37" s="7"/>
      <c r="O37" s="7">
        <v>0</v>
      </c>
      <c r="P37" s="7"/>
      <c r="Q37" s="7">
        <v>1585960</v>
      </c>
      <c r="R37" s="7"/>
      <c r="S37" s="7">
        <v>33810</v>
      </c>
      <c r="T37" s="7"/>
      <c r="U37" s="7">
        <v>68493221623</v>
      </c>
      <c r="V37" s="7"/>
      <c r="W37" s="7">
        <v>53302260819.779999</v>
      </c>
      <c r="X37" s="7"/>
      <c r="Y37" s="10">
        <v>3.097531764862283E-3</v>
      </c>
    </row>
    <row r="38" spans="1:25" x14ac:dyDescent="0.55000000000000004">
      <c r="A38" s="1" t="s">
        <v>44</v>
      </c>
      <c r="C38" s="7">
        <v>20067582</v>
      </c>
      <c r="D38" s="7"/>
      <c r="E38" s="7">
        <v>161551069482</v>
      </c>
      <c r="F38" s="7"/>
      <c r="G38" s="7">
        <v>161979220683.25201</v>
      </c>
      <c r="H38" s="7"/>
      <c r="I38" s="7">
        <v>0</v>
      </c>
      <c r="J38" s="7"/>
      <c r="K38" s="7">
        <v>0</v>
      </c>
      <c r="L38" s="7"/>
      <c r="M38" s="7">
        <v>0</v>
      </c>
      <c r="N38" s="7"/>
      <c r="O38" s="7">
        <v>0</v>
      </c>
      <c r="P38" s="7"/>
      <c r="Q38" s="7">
        <v>20067582</v>
      </c>
      <c r="R38" s="7"/>
      <c r="S38" s="7">
        <v>8250</v>
      </c>
      <c r="T38" s="7"/>
      <c r="U38" s="7">
        <v>161551069482</v>
      </c>
      <c r="V38" s="7"/>
      <c r="W38" s="7">
        <v>164572484068.57501</v>
      </c>
      <c r="X38" s="7"/>
      <c r="Y38" s="10">
        <v>9.5637312411246261E-3</v>
      </c>
    </row>
    <row r="39" spans="1:25" x14ac:dyDescent="0.55000000000000004">
      <c r="A39" s="1" t="s">
        <v>45</v>
      </c>
      <c r="C39" s="7">
        <v>791731</v>
      </c>
      <c r="D39" s="7"/>
      <c r="E39" s="7">
        <v>23442777193</v>
      </c>
      <c r="F39" s="7"/>
      <c r="G39" s="7">
        <v>21721757535.18</v>
      </c>
      <c r="H39" s="7"/>
      <c r="I39" s="7">
        <v>0</v>
      </c>
      <c r="J39" s="7"/>
      <c r="K39" s="7">
        <v>0</v>
      </c>
      <c r="L39" s="7"/>
      <c r="M39" s="7">
        <v>0</v>
      </c>
      <c r="N39" s="7"/>
      <c r="O39" s="7">
        <v>0</v>
      </c>
      <c r="P39" s="7"/>
      <c r="Q39" s="7">
        <v>791731</v>
      </c>
      <c r="R39" s="7"/>
      <c r="S39" s="7">
        <v>25680</v>
      </c>
      <c r="T39" s="7"/>
      <c r="U39" s="7">
        <v>23442777193</v>
      </c>
      <c r="V39" s="7"/>
      <c r="W39" s="7">
        <v>20210678750.124001</v>
      </c>
      <c r="X39" s="7"/>
      <c r="Y39" s="10">
        <v>1.1744946359705764E-3</v>
      </c>
    </row>
    <row r="40" spans="1:25" x14ac:dyDescent="0.55000000000000004">
      <c r="A40" s="1" t="s">
        <v>46</v>
      </c>
      <c r="C40" s="7">
        <v>11496875</v>
      </c>
      <c r="D40" s="7"/>
      <c r="E40" s="7">
        <v>94628352149</v>
      </c>
      <c r="F40" s="7"/>
      <c r="G40" s="7">
        <v>92456310923.4375</v>
      </c>
      <c r="H40" s="7"/>
      <c r="I40" s="7">
        <v>0</v>
      </c>
      <c r="J40" s="7"/>
      <c r="K40" s="7">
        <v>0</v>
      </c>
      <c r="L40" s="7"/>
      <c r="M40" s="7">
        <v>0</v>
      </c>
      <c r="N40" s="7"/>
      <c r="O40" s="7">
        <v>0</v>
      </c>
      <c r="P40" s="7"/>
      <c r="Q40" s="7">
        <v>11496875</v>
      </c>
      <c r="R40" s="7"/>
      <c r="S40" s="7">
        <v>8620</v>
      </c>
      <c r="T40" s="7"/>
      <c r="U40" s="7">
        <v>94628352149</v>
      </c>
      <c r="V40" s="7"/>
      <c r="W40" s="7">
        <v>98513399278.125</v>
      </c>
      <c r="X40" s="7"/>
      <c r="Y40" s="10">
        <v>5.7248675541228715E-3</v>
      </c>
    </row>
    <row r="41" spans="1:25" x14ac:dyDescent="0.55000000000000004">
      <c r="A41" s="1" t="s">
        <v>47</v>
      </c>
      <c r="C41" s="7">
        <v>33886028</v>
      </c>
      <c r="D41" s="7"/>
      <c r="E41" s="7">
        <v>220520309179</v>
      </c>
      <c r="F41" s="7"/>
      <c r="G41" s="7">
        <v>234106622627.13</v>
      </c>
      <c r="H41" s="7"/>
      <c r="I41" s="7">
        <v>0</v>
      </c>
      <c r="J41" s="7"/>
      <c r="K41" s="7">
        <v>0</v>
      </c>
      <c r="L41" s="7"/>
      <c r="M41" s="7">
        <v>-2185017</v>
      </c>
      <c r="N41" s="7"/>
      <c r="O41" s="7">
        <v>15211026571</v>
      </c>
      <c r="P41" s="7"/>
      <c r="Q41" s="7">
        <v>31701011</v>
      </c>
      <c r="R41" s="7"/>
      <c r="S41" s="7">
        <v>6460</v>
      </c>
      <c r="T41" s="7"/>
      <c r="U41" s="7">
        <v>206300860840</v>
      </c>
      <c r="V41" s="7"/>
      <c r="W41" s="7">
        <v>203570039300.19299</v>
      </c>
      <c r="X41" s="7"/>
      <c r="Y41" s="10">
        <v>1.1829979693330646E-2</v>
      </c>
    </row>
    <row r="42" spans="1:25" x14ac:dyDescent="0.55000000000000004">
      <c r="A42" s="1" t="s">
        <v>48</v>
      </c>
      <c r="C42" s="7">
        <v>7691309</v>
      </c>
      <c r="D42" s="7"/>
      <c r="E42" s="7">
        <v>367179685244</v>
      </c>
      <c r="F42" s="7"/>
      <c r="G42" s="7">
        <v>461790960971.58002</v>
      </c>
      <c r="H42" s="7"/>
      <c r="I42" s="7">
        <v>0</v>
      </c>
      <c r="J42" s="7"/>
      <c r="K42" s="7">
        <v>0</v>
      </c>
      <c r="L42" s="7"/>
      <c r="M42" s="7">
        <v>0</v>
      </c>
      <c r="N42" s="7"/>
      <c r="O42" s="7">
        <v>0</v>
      </c>
      <c r="P42" s="7"/>
      <c r="Q42" s="7">
        <v>7691309</v>
      </c>
      <c r="R42" s="7"/>
      <c r="S42" s="7">
        <v>56830</v>
      </c>
      <c r="T42" s="7"/>
      <c r="U42" s="7">
        <v>367179685244</v>
      </c>
      <c r="V42" s="7"/>
      <c r="W42" s="7">
        <v>434496362781.703</v>
      </c>
      <c r="X42" s="7"/>
      <c r="Y42" s="10">
        <v>2.5249703572310992E-2</v>
      </c>
    </row>
    <row r="43" spans="1:25" x14ac:dyDescent="0.55000000000000004">
      <c r="A43" s="1" t="s">
        <v>49</v>
      </c>
      <c r="C43" s="7">
        <v>11400000</v>
      </c>
      <c r="D43" s="7"/>
      <c r="E43" s="7">
        <v>65039001840</v>
      </c>
      <c r="F43" s="7"/>
      <c r="G43" s="7">
        <v>72933846120</v>
      </c>
      <c r="H43" s="7"/>
      <c r="I43" s="7">
        <v>0</v>
      </c>
      <c r="J43" s="7"/>
      <c r="K43" s="7">
        <v>0</v>
      </c>
      <c r="L43" s="7"/>
      <c r="M43" s="7">
        <v>0</v>
      </c>
      <c r="N43" s="7"/>
      <c r="O43" s="7">
        <v>0</v>
      </c>
      <c r="P43" s="7"/>
      <c r="Q43" s="7">
        <v>11400000</v>
      </c>
      <c r="R43" s="7"/>
      <c r="S43" s="7">
        <v>6436</v>
      </c>
      <c r="T43" s="7"/>
      <c r="U43" s="7">
        <v>65039001840</v>
      </c>
      <c r="V43" s="7"/>
      <c r="W43" s="7">
        <v>72933846120</v>
      </c>
      <c r="X43" s="7"/>
      <c r="Y43" s="10">
        <v>4.2383737878233249E-3</v>
      </c>
    </row>
    <row r="44" spans="1:25" x14ac:dyDescent="0.55000000000000004">
      <c r="A44" s="1" t="s">
        <v>50</v>
      </c>
      <c r="C44" s="7">
        <v>2874557</v>
      </c>
      <c r="D44" s="7"/>
      <c r="E44" s="7">
        <v>135465522732</v>
      </c>
      <c r="F44" s="7"/>
      <c r="G44" s="7">
        <v>103096918161.468</v>
      </c>
      <c r="H44" s="7"/>
      <c r="I44" s="7">
        <v>0</v>
      </c>
      <c r="J44" s="7"/>
      <c r="K44" s="7">
        <v>0</v>
      </c>
      <c r="L44" s="7"/>
      <c r="M44" s="7">
        <v>0</v>
      </c>
      <c r="N44" s="7"/>
      <c r="O44" s="7">
        <v>0</v>
      </c>
      <c r="P44" s="7"/>
      <c r="Q44" s="7">
        <v>2874557</v>
      </c>
      <c r="R44" s="7"/>
      <c r="S44" s="7">
        <v>33060</v>
      </c>
      <c r="T44" s="7"/>
      <c r="U44" s="7">
        <v>135465522732</v>
      </c>
      <c r="V44" s="7"/>
      <c r="W44" s="7">
        <v>94467408936.201004</v>
      </c>
      <c r="X44" s="7"/>
      <c r="Y44" s="10">
        <v>5.4897446266581346E-3</v>
      </c>
    </row>
    <row r="45" spans="1:25" x14ac:dyDescent="0.55000000000000004">
      <c r="A45" s="1" t="s">
        <v>51</v>
      </c>
      <c r="C45" s="7">
        <v>11165712</v>
      </c>
      <c r="D45" s="7"/>
      <c r="E45" s="7">
        <v>152250204667</v>
      </c>
      <c r="F45" s="7"/>
      <c r="G45" s="7">
        <v>141071798132.85599</v>
      </c>
      <c r="H45" s="7"/>
      <c r="I45" s="7">
        <v>0</v>
      </c>
      <c r="J45" s="7"/>
      <c r="K45" s="7">
        <v>0</v>
      </c>
      <c r="L45" s="7"/>
      <c r="M45" s="7">
        <v>0</v>
      </c>
      <c r="N45" s="7"/>
      <c r="O45" s="7">
        <v>0</v>
      </c>
      <c r="P45" s="7"/>
      <c r="Q45" s="7">
        <v>11165712</v>
      </c>
      <c r="R45" s="7"/>
      <c r="S45" s="7">
        <v>11970</v>
      </c>
      <c r="T45" s="7"/>
      <c r="U45" s="7">
        <v>152250204667</v>
      </c>
      <c r="V45" s="7"/>
      <c r="W45" s="7">
        <v>132858333882.79201</v>
      </c>
      <c r="X45" s="7"/>
      <c r="Y45" s="10">
        <v>7.720740229388374E-3</v>
      </c>
    </row>
    <row r="46" spans="1:25" x14ac:dyDescent="0.55000000000000004">
      <c r="A46" s="1" t="s">
        <v>52</v>
      </c>
      <c r="C46" s="7">
        <v>9450756</v>
      </c>
      <c r="D46" s="7"/>
      <c r="E46" s="7">
        <v>70830565870</v>
      </c>
      <c r="F46" s="7"/>
      <c r="G46" s="7">
        <v>93541275485.922607</v>
      </c>
      <c r="H46" s="7"/>
      <c r="I46" s="7">
        <v>0</v>
      </c>
      <c r="J46" s="7"/>
      <c r="K46" s="7">
        <v>0</v>
      </c>
      <c r="L46" s="7"/>
      <c r="M46" s="7">
        <v>0</v>
      </c>
      <c r="N46" s="7"/>
      <c r="O46" s="7">
        <v>0</v>
      </c>
      <c r="P46" s="7"/>
      <c r="Q46" s="7">
        <v>9450756</v>
      </c>
      <c r="R46" s="7"/>
      <c r="S46" s="7">
        <v>9957</v>
      </c>
      <c r="T46" s="7"/>
      <c r="U46" s="7">
        <v>70830565870</v>
      </c>
      <c r="V46" s="7"/>
      <c r="W46" s="7">
        <v>93541275485.922607</v>
      </c>
      <c r="X46" s="7"/>
      <c r="Y46" s="10">
        <v>5.4359246247179119E-3</v>
      </c>
    </row>
    <row r="47" spans="1:25" x14ac:dyDescent="0.55000000000000004">
      <c r="A47" s="1" t="s">
        <v>53</v>
      </c>
      <c r="C47" s="7">
        <v>300000</v>
      </c>
      <c r="D47" s="7"/>
      <c r="E47" s="7">
        <v>3138602124</v>
      </c>
      <c r="F47" s="7"/>
      <c r="G47" s="7">
        <v>2326077000</v>
      </c>
      <c r="H47" s="7"/>
      <c r="I47" s="7">
        <v>0</v>
      </c>
      <c r="J47" s="7"/>
      <c r="K47" s="7">
        <v>0</v>
      </c>
      <c r="L47" s="7"/>
      <c r="M47" s="7">
        <v>0</v>
      </c>
      <c r="N47" s="7"/>
      <c r="O47" s="7">
        <v>0</v>
      </c>
      <c r="P47" s="7"/>
      <c r="Q47" s="7">
        <v>300000</v>
      </c>
      <c r="R47" s="7"/>
      <c r="S47" s="7">
        <v>8220</v>
      </c>
      <c r="T47" s="7"/>
      <c r="U47" s="7">
        <v>3138602124</v>
      </c>
      <c r="V47" s="7"/>
      <c r="W47" s="7">
        <v>2451327300</v>
      </c>
      <c r="X47" s="7"/>
      <c r="Y47" s="10">
        <v>1.4245294779328339E-4</v>
      </c>
    </row>
    <row r="48" spans="1:25" x14ac:dyDescent="0.55000000000000004">
      <c r="A48" s="1" t="s">
        <v>54</v>
      </c>
      <c r="C48" s="7">
        <v>22062500</v>
      </c>
      <c r="D48" s="7"/>
      <c r="E48" s="7">
        <v>346603398004</v>
      </c>
      <c r="F48" s="7"/>
      <c r="G48" s="7">
        <v>318222120093.75</v>
      </c>
      <c r="H48" s="7"/>
      <c r="I48" s="7">
        <v>0</v>
      </c>
      <c r="J48" s="7"/>
      <c r="K48" s="7">
        <v>0</v>
      </c>
      <c r="L48" s="7"/>
      <c r="M48" s="7">
        <v>0</v>
      </c>
      <c r="N48" s="7"/>
      <c r="O48" s="7">
        <v>0</v>
      </c>
      <c r="P48" s="7"/>
      <c r="Q48" s="7">
        <v>22062500</v>
      </c>
      <c r="R48" s="7"/>
      <c r="S48" s="7">
        <v>14460</v>
      </c>
      <c r="T48" s="7"/>
      <c r="U48" s="7">
        <v>346603398004</v>
      </c>
      <c r="V48" s="7"/>
      <c r="W48" s="7">
        <v>317125558687.5</v>
      </c>
      <c r="X48" s="7"/>
      <c r="Y48" s="10">
        <v>1.8428983618640506E-2</v>
      </c>
    </row>
    <row r="49" spans="1:25" x14ac:dyDescent="0.55000000000000004">
      <c r="A49" s="1" t="s">
        <v>55</v>
      </c>
      <c r="C49" s="7">
        <v>192050817</v>
      </c>
      <c r="D49" s="7"/>
      <c r="E49" s="7">
        <v>912145712789</v>
      </c>
      <c r="F49" s="7"/>
      <c r="G49" s="7">
        <v>958358735487.02698</v>
      </c>
      <c r="H49" s="7"/>
      <c r="I49" s="7">
        <v>0</v>
      </c>
      <c r="J49" s="7"/>
      <c r="K49" s="7">
        <v>0</v>
      </c>
      <c r="L49" s="7"/>
      <c r="M49" s="7">
        <v>0</v>
      </c>
      <c r="N49" s="7"/>
      <c r="O49" s="7">
        <v>0</v>
      </c>
      <c r="P49" s="7"/>
      <c r="Q49" s="7">
        <v>192050817</v>
      </c>
      <c r="R49" s="7"/>
      <c r="S49" s="7">
        <v>4884</v>
      </c>
      <c r="T49" s="7"/>
      <c r="U49" s="7">
        <v>912145712789</v>
      </c>
      <c r="V49" s="7"/>
      <c r="W49" s="7">
        <v>932395231896.14294</v>
      </c>
      <c r="X49" s="7"/>
      <c r="Y49" s="10">
        <v>5.4183890210013005E-2</v>
      </c>
    </row>
    <row r="50" spans="1:25" x14ac:dyDescent="0.55000000000000004">
      <c r="A50" s="1" t="s">
        <v>56</v>
      </c>
      <c r="C50" s="7">
        <v>10000000</v>
      </c>
      <c r="D50" s="7"/>
      <c r="E50" s="7">
        <v>178712776272</v>
      </c>
      <c r="F50" s="7"/>
      <c r="G50" s="7">
        <v>146920590000</v>
      </c>
      <c r="H50" s="7"/>
      <c r="I50" s="7">
        <v>0</v>
      </c>
      <c r="J50" s="7"/>
      <c r="K50" s="7">
        <v>0</v>
      </c>
      <c r="L50" s="7"/>
      <c r="M50" s="7">
        <v>0</v>
      </c>
      <c r="N50" s="7"/>
      <c r="O50" s="7">
        <v>0</v>
      </c>
      <c r="P50" s="7"/>
      <c r="Q50" s="7">
        <v>10000000</v>
      </c>
      <c r="R50" s="7"/>
      <c r="S50" s="7">
        <v>14430</v>
      </c>
      <c r="T50" s="7"/>
      <c r="U50" s="7">
        <v>178712776272</v>
      </c>
      <c r="V50" s="7"/>
      <c r="W50" s="7">
        <v>143441415000</v>
      </c>
      <c r="X50" s="7"/>
      <c r="Y50" s="10">
        <v>8.3357503514074581E-3</v>
      </c>
    </row>
    <row r="51" spans="1:25" x14ac:dyDescent="0.55000000000000004">
      <c r="A51" s="1" t="s">
        <v>57</v>
      </c>
      <c r="C51" s="7">
        <v>46851062</v>
      </c>
      <c r="D51" s="7"/>
      <c r="E51" s="7">
        <v>614665227317</v>
      </c>
      <c r="F51" s="7"/>
      <c r="G51" s="7">
        <v>578427943409.26196</v>
      </c>
      <c r="H51" s="7"/>
      <c r="I51" s="7">
        <v>0</v>
      </c>
      <c r="J51" s="7"/>
      <c r="K51" s="7">
        <v>0</v>
      </c>
      <c r="L51" s="7"/>
      <c r="M51" s="7">
        <v>0</v>
      </c>
      <c r="N51" s="7"/>
      <c r="O51" s="7">
        <v>0</v>
      </c>
      <c r="P51" s="7"/>
      <c r="Q51" s="7">
        <v>46851062</v>
      </c>
      <c r="R51" s="7"/>
      <c r="S51" s="7">
        <v>11630</v>
      </c>
      <c r="T51" s="7"/>
      <c r="U51" s="7">
        <v>614665227317</v>
      </c>
      <c r="V51" s="7"/>
      <c r="W51" s="7">
        <v>541635827846.19299</v>
      </c>
      <c r="X51" s="7"/>
      <c r="Y51" s="10">
        <v>3.1475854043295469E-2</v>
      </c>
    </row>
    <row r="52" spans="1:25" x14ac:dyDescent="0.55000000000000004">
      <c r="A52" s="1" t="s">
        <v>58</v>
      </c>
      <c r="C52" s="7">
        <v>29800000</v>
      </c>
      <c r="D52" s="7"/>
      <c r="E52" s="7">
        <v>50069057514</v>
      </c>
      <c r="F52" s="7"/>
      <c r="G52" s="7">
        <v>45470829150</v>
      </c>
      <c r="H52" s="7"/>
      <c r="I52" s="7">
        <v>0</v>
      </c>
      <c r="J52" s="7"/>
      <c r="K52" s="7">
        <v>0</v>
      </c>
      <c r="L52" s="7"/>
      <c r="M52" s="7">
        <v>0</v>
      </c>
      <c r="N52" s="7"/>
      <c r="O52" s="7">
        <v>0</v>
      </c>
      <c r="P52" s="7"/>
      <c r="Q52" s="7">
        <v>29800000</v>
      </c>
      <c r="R52" s="7"/>
      <c r="S52" s="7">
        <v>1411</v>
      </c>
      <c r="T52" s="7"/>
      <c r="U52" s="7">
        <v>50069057514</v>
      </c>
      <c r="V52" s="7"/>
      <c r="W52" s="7">
        <v>41797615590</v>
      </c>
      <c r="X52" s="7"/>
      <c r="Y52" s="10">
        <v>2.4289671768947369E-3</v>
      </c>
    </row>
    <row r="53" spans="1:25" x14ac:dyDescent="0.55000000000000004">
      <c r="A53" s="1" t="s">
        <v>59</v>
      </c>
      <c r="C53" s="7">
        <v>47100791</v>
      </c>
      <c r="D53" s="7"/>
      <c r="E53" s="7">
        <v>1007939408723</v>
      </c>
      <c r="F53" s="7"/>
      <c r="G53" s="7">
        <v>1467355764139.8601</v>
      </c>
      <c r="H53" s="7"/>
      <c r="I53" s="7">
        <v>0</v>
      </c>
      <c r="J53" s="7"/>
      <c r="K53" s="7">
        <v>0</v>
      </c>
      <c r="L53" s="7"/>
      <c r="M53" s="7">
        <v>0</v>
      </c>
      <c r="N53" s="7"/>
      <c r="O53" s="7">
        <v>0</v>
      </c>
      <c r="P53" s="7"/>
      <c r="Q53" s="7">
        <v>47100791</v>
      </c>
      <c r="R53" s="7"/>
      <c r="S53" s="7">
        <v>30860</v>
      </c>
      <c r="T53" s="7"/>
      <c r="U53" s="7">
        <v>1007939408723</v>
      </c>
      <c r="V53" s="7"/>
      <c r="W53" s="7">
        <v>1444881904318.95</v>
      </c>
      <c r="X53" s="7"/>
      <c r="Y53" s="10">
        <v>8.3965811698587647E-2</v>
      </c>
    </row>
    <row r="54" spans="1:25" x14ac:dyDescent="0.55000000000000004">
      <c r="A54" s="1" t="s">
        <v>60</v>
      </c>
      <c r="C54" s="7">
        <v>28325252</v>
      </c>
      <c r="D54" s="7"/>
      <c r="E54" s="7">
        <v>366803055258</v>
      </c>
      <c r="F54" s="7"/>
      <c r="G54" s="7">
        <v>129971404520.77</v>
      </c>
      <c r="H54" s="7"/>
      <c r="I54" s="7">
        <v>0</v>
      </c>
      <c r="J54" s="7"/>
      <c r="K54" s="7">
        <v>0</v>
      </c>
      <c r="L54" s="7"/>
      <c r="M54" s="7">
        <v>0</v>
      </c>
      <c r="N54" s="7"/>
      <c r="O54" s="7">
        <v>0</v>
      </c>
      <c r="P54" s="7"/>
      <c r="Q54" s="7">
        <v>28325252</v>
      </c>
      <c r="R54" s="7"/>
      <c r="S54" s="7">
        <v>4384</v>
      </c>
      <c r="T54" s="7"/>
      <c r="U54" s="7">
        <v>366803055258</v>
      </c>
      <c r="V54" s="7"/>
      <c r="W54" s="7">
        <v>123439046234.63</v>
      </c>
      <c r="X54" s="7"/>
      <c r="Y54" s="10">
        <v>7.1733611455779252E-3</v>
      </c>
    </row>
    <row r="55" spans="1:25" x14ac:dyDescent="0.55000000000000004">
      <c r="A55" s="1" t="s">
        <v>61</v>
      </c>
      <c r="C55" s="7">
        <v>4179296</v>
      </c>
      <c r="D55" s="7"/>
      <c r="E55" s="7">
        <v>103818948042</v>
      </c>
      <c r="F55" s="7"/>
      <c r="G55" s="7">
        <v>57372667097.328003</v>
      </c>
      <c r="H55" s="7"/>
      <c r="I55" s="7">
        <v>0</v>
      </c>
      <c r="J55" s="7"/>
      <c r="K55" s="7">
        <v>0</v>
      </c>
      <c r="L55" s="7"/>
      <c r="M55" s="7">
        <v>0</v>
      </c>
      <c r="N55" s="7"/>
      <c r="O55" s="7">
        <v>0</v>
      </c>
      <c r="P55" s="7"/>
      <c r="Q55" s="7">
        <v>4179296</v>
      </c>
      <c r="R55" s="7"/>
      <c r="S55" s="7">
        <v>11330</v>
      </c>
      <c r="T55" s="7"/>
      <c r="U55" s="7">
        <v>103818948042</v>
      </c>
      <c r="V55" s="7"/>
      <c r="W55" s="7">
        <f>47069682709.104-69</f>
        <v>47069682640.103996</v>
      </c>
      <c r="X55" s="7"/>
      <c r="Y55" s="10">
        <v>2.7353405821316278E-3</v>
      </c>
    </row>
    <row r="56" spans="1:25" x14ac:dyDescent="0.55000000000000004">
      <c r="A56" s="1" t="s">
        <v>62</v>
      </c>
      <c r="C56" s="7">
        <v>11589687</v>
      </c>
      <c r="D56" s="7"/>
      <c r="E56" s="7">
        <v>150068256910</v>
      </c>
      <c r="F56" s="7"/>
      <c r="G56" s="7">
        <v>277649553532.63501</v>
      </c>
      <c r="H56" s="7"/>
      <c r="I56" s="7">
        <v>0</v>
      </c>
      <c r="J56" s="7"/>
      <c r="K56" s="7">
        <v>0</v>
      </c>
      <c r="L56" s="7"/>
      <c r="M56" s="7">
        <v>0</v>
      </c>
      <c r="N56" s="7"/>
      <c r="O56" s="7">
        <v>0</v>
      </c>
      <c r="P56" s="7"/>
      <c r="Q56" s="7">
        <v>11589687</v>
      </c>
      <c r="R56" s="7"/>
      <c r="S56" s="7">
        <v>23270</v>
      </c>
      <c r="T56" s="7"/>
      <c r="U56" s="7">
        <v>150068256910</v>
      </c>
      <c r="V56" s="7"/>
      <c r="W56" s="7">
        <v>268087348991.884</v>
      </c>
      <c r="X56" s="7"/>
      <c r="Y56" s="10">
        <v>1.5579246855359E-2</v>
      </c>
    </row>
    <row r="57" spans="1:25" x14ac:dyDescent="0.55000000000000004">
      <c r="A57" s="1" t="s">
        <v>63</v>
      </c>
      <c r="C57" s="7">
        <v>18769593</v>
      </c>
      <c r="D57" s="7"/>
      <c r="E57" s="7">
        <v>844454278420</v>
      </c>
      <c r="F57" s="7"/>
      <c r="G57" s="7">
        <v>243858934955.965</v>
      </c>
      <c r="H57" s="7"/>
      <c r="I57" s="7">
        <v>0</v>
      </c>
      <c r="J57" s="7"/>
      <c r="K57" s="7">
        <v>0</v>
      </c>
      <c r="L57" s="7"/>
      <c r="M57" s="7">
        <v>0</v>
      </c>
      <c r="N57" s="7"/>
      <c r="O57" s="7">
        <v>0</v>
      </c>
      <c r="P57" s="7"/>
      <c r="Q57" s="7">
        <v>18769593</v>
      </c>
      <c r="R57" s="7"/>
      <c r="S57" s="7">
        <v>13220</v>
      </c>
      <c r="T57" s="7"/>
      <c r="U57" s="7">
        <v>844454278420</v>
      </c>
      <c r="V57" s="7"/>
      <c r="W57" s="7">
        <v>246657622044.21301</v>
      </c>
      <c r="X57" s="7"/>
      <c r="Y57" s="10">
        <v>1.4333910186485379E-2</v>
      </c>
    </row>
    <row r="58" spans="1:25" x14ac:dyDescent="0.55000000000000004">
      <c r="A58" s="1" t="s">
        <v>64</v>
      </c>
      <c r="C58" s="7">
        <v>68129</v>
      </c>
      <c r="D58" s="7"/>
      <c r="E58" s="7">
        <v>123707321</v>
      </c>
      <c r="F58" s="7"/>
      <c r="G58" s="7">
        <v>633893199.73199999</v>
      </c>
      <c r="H58" s="7"/>
      <c r="I58" s="7">
        <v>0</v>
      </c>
      <c r="J58" s="7"/>
      <c r="K58" s="7">
        <v>0</v>
      </c>
      <c r="L58" s="7"/>
      <c r="M58" s="7">
        <v>0</v>
      </c>
      <c r="N58" s="7"/>
      <c r="O58" s="7">
        <v>0</v>
      </c>
      <c r="P58" s="7"/>
      <c r="Q58" s="7">
        <v>68129</v>
      </c>
      <c r="R58" s="7"/>
      <c r="S58" s="7">
        <v>8470</v>
      </c>
      <c r="T58" s="7"/>
      <c r="U58" s="7">
        <v>123707321</v>
      </c>
      <c r="V58" s="7"/>
      <c r="W58" s="7">
        <v>573619166.85150003</v>
      </c>
      <c r="X58" s="7"/>
      <c r="Y58" s="10">
        <v>3.3334488311178781E-5</v>
      </c>
    </row>
    <row r="59" spans="1:25" x14ac:dyDescent="0.55000000000000004">
      <c r="A59" s="1" t="s">
        <v>65</v>
      </c>
      <c r="C59" s="7">
        <v>34191602</v>
      </c>
      <c r="D59" s="7"/>
      <c r="E59" s="7">
        <v>177828309906</v>
      </c>
      <c r="F59" s="7"/>
      <c r="G59" s="7">
        <v>140541049738.09399</v>
      </c>
      <c r="H59" s="7"/>
      <c r="I59" s="7">
        <v>0</v>
      </c>
      <c r="J59" s="7"/>
      <c r="K59" s="7">
        <v>0</v>
      </c>
      <c r="L59" s="7"/>
      <c r="M59" s="7">
        <v>0</v>
      </c>
      <c r="N59" s="7"/>
      <c r="O59" s="7">
        <v>0</v>
      </c>
      <c r="P59" s="7"/>
      <c r="Q59" s="7">
        <v>34191602</v>
      </c>
      <c r="R59" s="7"/>
      <c r="S59" s="7">
        <v>4201</v>
      </c>
      <c r="T59" s="7"/>
      <c r="U59" s="7">
        <v>177828309906</v>
      </c>
      <c r="V59" s="7"/>
      <c r="W59" s="7">
        <v>142784268427.98801</v>
      </c>
      <c r="X59" s="7"/>
      <c r="Y59" s="10">
        <v>8.2975618702873077E-3</v>
      </c>
    </row>
    <row r="60" spans="1:25" ht="24.75" thickBot="1" x14ac:dyDescent="0.6">
      <c r="E60" s="8">
        <f>SUM(E9:E59)</f>
        <v>14755660726021</v>
      </c>
      <c r="G60" s="8">
        <f>SUM(G9:G59)</f>
        <v>14457022502945.639</v>
      </c>
      <c r="K60" s="9">
        <f>SUM(K9:K59)</f>
        <v>0</v>
      </c>
      <c r="O60" s="8">
        <f>SUM(O9:O59)</f>
        <v>63883155074</v>
      </c>
      <c r="U60" s="8">
        <f>SUM(U9:U59)</f>
        <v>14687338318095</v>
      </c>
      <c r="W60" s="8">
        <f>SUM(W9:W59)</f>
        <v>14073706694418.676</v>
      </c>
      <c r="Y60" s="11">
        <f>SUM(Y9:Y59)</f>
        <v>0.81785937153231503</v>
      </c>
    </row>
    <row r="61" spans="1:25" ht="24.75" thickTop="1" x14ac:dyDescent="0.55000000000000004">
      <c r="W61" s="3"/>
    </row>
    <row r="62" spans="1:25" x14ac:dyDescent="0.55000000000000004">
      <c r="W62" s="3"/>
      <c r="Y62" s="3"/>
    </row>
  </sheetData>
  <mergeCells count="21">
    <mergeCell ref="A2:Y2"/>
    <mergeCell ref="A4:Y4"/>
    <mergeCell ref="A3:Y3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7"/>
  <sheetViews>
    <sheetView rightToLeft="1" topLeftCell="M1" workbookViewId="0">
      <selection activeCell="W15" sqref="W15"/>
    </sheetView>
  </sheetViews>
  <sheetFormatPr defaultRowHeight="24" x14ac:dyDescent="0.55000000000000004"/>
  <cols>
    <col min="1" max="1" width="34.8554687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7.285156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8.42578125" style="1" bestFit="1" customWidth="1"/>
    <col min="26" max="26" width="1" style="1" customWidth="1"/>
    <col min="27" max="27" width="16.5703125" style="1" bestFit="1" customWidth="1"/>
    <col min="28" max="28" width="1.42578125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8.425781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 x14ac:dyDescent="0.55000000000000004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3" spans="1:37" ht="24.75" x14ac:dyDescent="0.55000000000000004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</row>
    <row r="4" spans="1:37" ht="24.75" x14ac:dyDescent="0.55000000000000004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</row>
    <row r="6" spans="1:37" ht="24.75" x14ac:dyDescent="0.55000000000000004">
      <c r="A6" s="20" t="s">
        <v>67</v>
      </c>
      <c r="B6" s="20" t="s">
        <v>67</v>
      </c>
      <c r="C6" s="20" t="s">
        <v>67</v>
      </c>
      <c r="D6" s="20" t="s">
        <v>67</v>
      </c>
      <c r="E6" s="20" t="s">
        <v>67</v>
      </c>
      <c r="F6" s="20" t="s">
        <v>67</v>
      </c>
      <c r="G6" s="20" t="s">
        <v>67</v>
      </c>
      <c r="H6" s="20" t="s">
        <v>67</v>
      </c>
      <c r="I6" s="20" t="s">
        <v>67</v>
      </c>
      <c r="J6" s="20" t="s">
        <v>67</v>
      </c>
      <c r="K6" s="20" t="s">
        <v>67</v>
      </c>
      <c r="L6" s="20" t="s">
        <v>67</v>
      </c>
      <c r="M6" s="20" t="s">
        <v>67</v>
      </c>
      <c r="O6" s="20" t="s">
        <v>180</v>
      </c>
      <c r="P6" s="20" t="s">
        <v>4</v>
      </c>
      <c r="Q6" s="20" t="s">
        <v>4</v>
      </c>
      <c r="R6" s="20" t="s">
        <v>4</v>
      </c>
      <c r="S6" s="20" t="s">
        <v>4</v>
      </c>
      <c r="U6" s="20" t="s">
        <v>5</v>
      </c>
      <c r="V6" s="20" t="s">
        <v>5</v>
      </c>
      <c r="W6" s="20" t="s">
        <v>5</v>
      </c>
      <c r="X6" s="20" t="s">
        <v>5</v>
      </c>
      <c r="Y6" s="20" t="s">
        <v>5</v>
      </c>
      <c r="Z6" s="20" t="s">
        <v>5</v>
      </c>
      <c r="AA6" s="20" t="s">
        <v>5</v>
      </c>
      <c r="AC6" s="20" t="s">
        <v>6</v>
      </c>
      <c r="AD6" s="20" t="s">
        <v>6</v>
      </c>
      <c r="AE6" s="20" t="s">
        <v>6</v>
      </c>
      <c r="AF6" s="20" t="s">
        <v>6</v>
      </c>
      <c r="AG6" s="20" t="s">
        <v>6</v>
      </c>
      <c r="AH6" s="20" t="s">
        <v>6</v>
      </c>
      <c r="AI6" s="20" t="s">
        <v>6</v>
      </c>
      <c r="AJ6" s="20" t="s">
        <v>6</v>
      </c>
      <c r="AK6" s="20" t="s">
        <v>6</v>
      </c>
    </row>
    <row r="7" spans="1:37" ht="24.75" x14ac:dyDescent="0.55000000000000004">
      <c r="A7" s="19" t="s">
        <v>68</v>
      </c>
      <c r="C7" s="19" t="s">
        <v>69</v>
      </c>
      <c r="E7" s="19" t="s">
        <v>70</v>
      </c>
      <c r="G7" s="19" t="s">
        <v>71</v>
      </c>
      <c r="I7" s="19" t="s">
        <v>72</v>
      </c>
      <c r="K7" s="19" t="s">
        <v>73</v>
      </c>
      <c r="M7" s="19" t="s">
        <v>66</v>
      </c>
      <c r="O7" s="19" t="s">
        <v>7</v>
      </c>
      <c r="Q7" s="19" t="s">
        <v>8</v>
      </c>
      <c r="S7" s="19" t="s">
        <v>9</v>
      </c>
      <c r="U7" s="20" t="s">
        <v>10</v>
      </c>
      <c r="V7" s="20" t="s">
        <v>10</v>
      </c>
      <c r="W7" s="20" t="s">
        <v>10</v>
      </c>
      <c r="Y7" s="20" t="s">
        <v>11</v>
      </c>
      <c r="Z7" s="20" t="s">
        <v>11</v>
      </c>
      <c r="AA7" s="20" t="s">
        <v>11</v>
      </c>
      <c r="AC7" s="19" t="s">
        <v>7</v>
      </c>
      <c r="AE7" s="19" t="s">
        <v>74</v>
      </c>
      <c r="AG7" s="19" t="s">
        <v>8</v>
      </c>
      <c r="AI7" s="19" t="s">
        <v>9</v>
      </c>
      <c r="AK7" s="19" t="s">
        <v>13</v>
      </c>
    </row>
    <row r="8" spans="1:37" ht="24.75" x14ac:dyDescent="0.55000000000000004">
      <c r="A8" s="20" t="s">
        <v>68</v>
      </c>
      <c r="C8" s="20" t="s">
        <v>69</v>
      </c>
      <c r="E8" s="20" t="s">
        <v>70</v>
      </c>
      <c r="G8" s="20" t="s">
        <v>71</v>
      </c>
      <c r="I8" s="20" t="s">
        <v>72</v>
      </c>
      <c r="K8" s="20" t="s">
        <v>73</v>
      </c>
      <c r="M8" s="20" t="s">
        <v>66</v>
      </c>
      <c r="O8" s="20" t="s">
        <v>7</v>
      </c>
      <c r="Q8" s="20" t="s">
        <v>8</v>
      </c>
      <c r="S8" s="20" t="s">
        <v>9</v>
      </c>
      <c r="U8" s="20" t="s">
        <v>7</v>
      </c>
      <c r="W8" s="20" t="s">
        <v>8</v>
      </c>
      <c r="Y8" s="20" t="s">
        <v>7</v>
      </c>
      <c r="AA8" s="20" t="s">
        <v>14</v>
      </c>
      <c r="AC8" s="20" t="s">
        <v>7</v>
      </c>
      <c r="AE8" s="20" t="s">
        <v>74</v>
      </c>
      <c r="AG8" s="20" t="s">
        <v>8</v>
      </c>
      <c r="AI8" s="20" t="s">
        <v>9</v>
      </c>
      <c r="AK8" s="20" t="s">
        <v>13</v>
      </c>
    </row>
    <row r="9" spans="1:37" x14ac:dyDescent="0.55000000000000004">
      <c r="A9" s="1" t="s">
        <v>75</v>
      </c>
      <c r="C9" s="4" t="s">
        <v>76</v>
      </c>
      <c r="D9" s="4"/>
      <c r="E9" s="4" t="s">
        <v>76</v>
      </c>
      <c r="F9" s="4"/>
      <c r="G9" s="4" t="s">
        <v>77</v>
      </c>
      <c r="H9" s="4"/>
      <c r="I9" s="4">
        <v>0</v>
      </c>
      <c r="J9" s="4"/>
      <c r="K9" s="6">
        <v>0</v>
      </c>
      <c r="L9" s="4"/>
      <c r="M9" s="6">
        <v>0</v>
      </c>
      <c r="N9" s="4"/>
      <c r="O9" s="6">
        <v>56440</v>
      </c>
      <c r="P9" s="4"/>
      <c r="Q9" s="6">
        <v>42209825120</v>
      </c>
      <c r="R9" s="4"/>
      <c r="S9" s="6">
        <v>45366149494</v>
      </c>
      <c r="T9" s="4"/>
      <c r="U9" s="6">
        <v>0</v>
      </c>
      <c r="V9" s="4"/>
      <c r="W9" s="6">
        <v>0</v>
      </c>
      <c r="X9" s="4"/>
      <c r="Y9" s="6">
        <v>0</v>
      </c>
      <c r="Z9" s="4"/>
      <c r="AA9" s="6">
        <v>0</v>
      </c>
      <c r="AB9" s="6"/>
      <c r="AC9" s="6">
        <v>56440</v>
      </c>
      <c r="AD9" s="4"/>
      <c r="AE9" s="6">
        <v>806400</v>
      </c>
      <c r="AF9" s="4"/>
      <c r="AG9" s="6">
        <v>42209825120</v>
      </c>
      <c r="AH9" s="4"/>
      <c r="AI9" s="6">
        <v>45504966729</v>
      </c>
      <c r="AK9" s="10">
        <v>2.6444109074220054E-3</v>
      </c>
    </row>
    <row r="10" spans="1:37" x14ac:dyDescent="0.55000000000000004">
      <c r="A10" s="1" t="s">
        <v>78</v>
      </c>
      <c r="C10" s="4" t="s">
        <v>76</v>
      </c>
      <c r="D10" s="4"/>
      <c r="E10" s="4" t="s">
        <v>76</v>
      </c>
      <c r="F10" s="4"/>
      <c r="G10" s="4" t="s">
        <v>79</v>
      </c>
      <c r="H10" s="4"/>
      <c r="I10" s="4" t="s">
        <v>80</v>
      </c>
      <c r="J10" s="4"/>
      <c r="K10" s="6">
        <v>0</v>
      </c>
      <c r="L10" s="4"/>
      <c r="M10" s="6">
        <v>0</v>
      </c>
      <c r="N10" s="4"/>
      <c r="O10" s="6">
        <v>352535</v>
      </c>
      <c r="P10" s="4"/>
      <c r="Q10" s="6">
        <v>258597525580</v>
      </c>
      <c r="R10" s="4"/>
      <c r="S10" s="6">
        <v>279580078924</v>
      </c>
      <c r="T10" s="4"/>
      <c r="U10" s="6">
        <v>31400</v>
      </c>
      <c r="V10" s="4"/>
      <c r="W10" s="6">
        <v>24979144647</v>
      </c>
      <c r="X10" s="4"/>
      <c r="Y10" s="6">
        <v>0</v>
      </c>
      <c r="Z10" s="4"/>
      <c r="AA10" s="6">
        <v>0</v>
      </c>
      <c r="AB10" s="6"/>
      <c r="AC10" s="6">
        <v>383935</v>
      </c>
      <c r="AD10" s="4"/>
      <c r="AE10" s="6">
        <v>795000</v>
      </c>
      <c r="AF10" s="4"/>
      <c r="AG10" s="6">
        <v>283576670227</v>
      </c>
      <c r="AH10" s="4"/>
      <c r="AI10" s="6">
        <v>305173002366</v>
      </c>
      <c r="AK10" s="10">
        <v>1.7734389762625067E-2</v>
      </c>
    </row>
    <row r="11" spans="1:37" x14ac:dyDescent="0.55000000000000004">
      <c r="A11" s="1" t="s">
        <v>81</v>
      </c>
      <c r="C11" s="4" t="s">
        <v>76</v>
      </c>
      <c r="D11" s="4"/>
      <c r="E11" s="4" t="s">
        <v>76</v>
      </c>
      <c r="F11" s="4"/>
      <c r="G11" s="4" t="s">
        <v>82</v>
      </c>
      <c r="H11" s="4"/>
      <c r="I11" s="4" t="s">
        <v>83</v>
      </c>
      <c r="J11" s="4"/>
      <c r="K11" s="6">
        <v>0</v>
      </c>
      <c r="L11" s="4"/>
      <c r="M11" s="6">
        <v>0</v>
      </c>
      <c r="N11" s="4"/>
      <c r="O11" s="6">
        <v>25400</v>
      </c>
      <c r="P11" s="4"/>
      <c r="Q11" s="6">
        <v>18176158826</v>
      </c>
      <c r="R11" s="4"/>
      <c r="S11" s="6">
        <v>19605245905</v>
      </c>
      <c r="T11" s="4"/>
      <c r="U11" s="6">
        <v>0</v>
      </c>
      <c r="V11" s="4"/>
      <c r="W11" s="6">
        <v>0</v>
      </c>
      <c r="X11" s="4"/>
      <c r="Y11" s="6">
        <v>0</v>
      </c>
      <c r="Z11" s="4"/>
      <c r="AA11" s="6">
        <v>0</v>
      </c>
      <c r="AB11" s="6"/>
      <c r="AC11" s="6">
        <v>25400</v>
      </c>
      <c r="AD11" s="4"/>
      <c r="AE11" s="6">
        <v>772010</v>
      </c>
      <c r="AF11" s="4"/>
      <c r="AG11" s="6">
        <v>18176158826</v>
      </c>
      <c r="AH11" s="4"/>
      <c r="AI11" s="6">
        <v>19605499858</v>
      </c>
      <c r="AK11" s="10">
        <v>1.1393261306774085E-3</v>
      </c>
    </row>
    <row r="12" spans="1:37" x14ac:dyDescent="0.55000000000000004">
      <c r="A12" s="1" t="s">
        <v>84</v>
      </c>
      <c r="C12" s="4" t="s">
        <v>76</v>
      </c>
      <c r="D12" s="4"/>
      <c r="E12" s="4" t="s">
        <v>76</v>
      </c>
      <c r="F12" s="4"/>
      <c r="G12" s="4" t="s">
        <v>85</v>
      </c>
      <c r="H12" s="4"/>
      <c r="I12" s="4" t="s">
        <v>80</v>
      </c>
      <c r="J12" s="4"/>
      <c r="K12" s="6">
        <v>0</v>
      </c>
      <c r="L12" s="4"/>
      <c r="M12" s="6">
        <v>0</v>
      </c>
      <c r="N12" s="4"/>
      <c r="O12" s="6">
        <v>100</v>
      </c>
      <c r="P12" s="4"/>
      <c r="Q12" s="6">
        <v>73300282</v>
      </c>
      <c r="R12" s="4"/>
      <c r="S12" s="6">
        <v>79290625</v>
      </c>
      <c r="T12" s="4"/>
      <c r="U12" s="6">
        <v>0</v>
      </c>
      <c r="V12" s="4"/>
      <c r="W12" s="6">
        <v>0</v>
      </c>
      <c r="X12" s="4"/>
      <c r="Y12" s="6">
        <v>0</v>
      </c>
      <c r="Z12" s="4"/>
      <c r="AA12" s="6">
        <v>0</v>
      </c>
      <c r="AB12" s="6"/>
      <c r="AC12" s="6">
        <v>100</v>
      </c>
      <c r="AD12" s="4"/>
      <c r="AE12" s="6">
        <v>795190</v>
      </c>
      <c r="AF12" s="4"/>
      <c r="AG12" s="6">
        <v>73300282</v>
      </c>
      <c r="AH12" s="4"/>
      <c r="AI12" s="6">
        <v>79504587</v>
      </c>
      <c r="AK12" s="10">
        <v>4.6202164766971575E-6</v>
      </c>
    </row>
    <row r="13" spans="1:37" x14ac:dyDescent="0.55000000000000004">
      <c r="A13" s="1" t="s">
        <v>86</v>
      </c>
      <c r="C13" s="4" t="s">
        <v>76</v>
      </c>
      <c r="D13" s="4"/>
      <c r="E13" s="4" t="s">
        <v>76</v>
      </c>
      <c r="F13" s="4"/>
      <c r="G13" s="4" t="s">
        <v>87</v>
      </c>
      <c r="H13" s="4"/>
      <c r="I13" s="4" t="s">
        <v>88</v>
      </c>
      <c r="J13" s="4"/>
      <c r="K13" s="6">
        <v>0</v>
      </c>
      <c r="L13" s="4"/>
      <c r="M13" s="6">
        <v>0</v>
      </c>
      <c r="N13" s="4"/>
      <c r="O13" s="6">
        <v>223409</v>
      </c>
      <c r="P13" s="4"/>
      <c r="Q13" s="6">
        <v>181751024465</v>
      </c>
      <c r="R13" s="4"/>
      <c r="S13" s="6">
        <v>210031173558</v>
      </c>
      <c r="T13" s="4"/>
      <c r="U13" s="6">
        <v>15900</v>
      </c>
      <c r="V13" s="4"/>
      <c r="W13" s="6">
        <v>15063050682</v>
      </c>
      <c r="X13" s="4"/>
      <c r="Y13" s="6">
        <v>0</v>
      </c>
      <c r="Z13" s="4"/>
      <c r="AA13" s="6">
        <v>0</v>
      </c>
      <c r="AB13" s="6"/>
      <c r="AC13" s="6">
        <v>239309</v>
      </c>
      <c r="AD13" s="4"/>
      <c r="AE13" s="6">
        <v>955370</v>
      </c>
      <c r="AF13" s="4"/>
      <c r="AG13" s="6">
        <v>196814075147</v>
      </c>
      <c r="AH13" s="4"/>
      <c r="AI13" s="6">
        <v>228587200389</v>
      </c>
      <c r="AK13" s="10">
        <v>1.328379140689496E-2</v>
      </c>
    </row>
    <row r="14" spans="1:37" x14ac:dyDescent="0.55000000000000004">
      <c r="A14" s="1" t="s">
        <v>89</v>
      </c>
      <c r="C14" s="4" t="s">
        <v>76</v>
      </c>
      <c r="D14" s="4"/>
      <c r="E14" s="4" t="s">
        <v>76</v>
      </c>
      <c r="F14" s="4"/>
      <c r="G14" s="4" t="s">
        <v>90</v>
      </c>
      <c r="H14" s="4"/>
      <c r="I14" s="4" t="s">
        <v>91</v>
      </c>
      <c r="J14" s="4"/>
      <c r="K14" s="6">
        <v>0</v>
      </c>
      <c r="L14" s="4"/>
      <c r="M14" s="6">
        <v>0</v>
      </c>
      <c r="N14" s="4"/>
      <c r="O14" s="6">
        <v>392486</v>
      </c>
      <c r="P14" s="4"/>
      <c r="Q14" s="6">
        <v>315231056341</v>
      </c>
      <c r="R14" s="4"/>
      <c r="S14" s="6">
        <v>365212663684</v>
      </c>
      <c r="T14" s="4"/>
      <c r="U14" s="6">
        <v>0</v>
      </c>
      <c r="V14" s="4"/>
      <c r="W14" s="6">
        <v>0</v>
      </c>
      <c r="X14" s="4"/>
      <c r="Y14" s="6">
        <v>0</v>
      </c>
      <c r="Z14" s="4"/>
      <c r="AA14" s="6">
        <v>0</v>
      </c>
      <c r="AB14" s="6"/>
      <c r="AC14" s="6">
        <v>392486</v>
      </c>
      <c r="AD14" s="4"/>
      <c r="AE14" s="6">
        <v>944850</v>
      </c>
      <c r="AF14" s="4"/>
      <c r="AG14" s="6">
        <v>315231056341</v>
      </c>
      <c r="AH14" s="4"/>
      <c r="AI14" s="6">
        <v>370773182278</v>
      </c>
      <c r="AK14" s="10">
        <v>2.1546585304295138E-2</v>
      </c>
    </row>
    <row r="15" spans="1:37" x14ac:dyDescent="0.55000000000000004">
      <c r="A15" s="1" t="s">
        <v>92</v>
      </c>
      <c r="C15" s="4" t="s">
        <v>76</v>
      </c>
      <c r="D15" s="4"/>
      <c r="E15" s="4" t="s">
        <v>76</v>
      </c>
      <c r="F15" s="4"/>
      <c r="G15" s="4" t="s">
        <v>93</v>
      </c>
      <c r="H15" s="4"/>
      <c r="I15" s="4" t="s">
        <v>94</v>
      </c>
      <c r="J15" s="4"/>
      <c r="K15" s="6">
        <v>0</v>
      </c>
      <c r="L15" s="4"/>
      <c r="M15" s="6">
        <v>0</v>
      </c>
      <c r="N15" s="4"/>
      <c r="O15" s="6">
        <v>25700</v>
      </c>
      <c r="P15" s="4"/>
      <c r="Q15" s="6">
        <v>16922911975</v>
      </c>
      <c r="R15" s="4"/>
      <c r="S15" s="6">
        <v>17508292046</v>
      </c>
      <c r="T15" s="4"/>
      <c r="U15" s="6">
        <v>0</v>
      </c>
      <c r="V15" s="4"/>
      <c r="W15" s="6">
        <v>0</v>
      </c>
      <c r="X15" s="4"/>
      <c r="Y15" s="6">
        <v>0</v>
      </c>
      <c r="Z15" s="4"/>
      <c r="AA15" s="6">
        <v>0</v>
      </c>
      <c r="AB15" s="6"/>
      <c r="AC15" s="6">
        <v>25700</v>
      </c>
      <c r="AD15" s="4"/>
      <c r="AE15" s="6">
        <v>679840</v>
      </c>
      <c r="AF15" s="4"/>
      <c r="AG15" s="6">
        <v>16922911975</v>
      </c>
      <c r="AH15" s="4"/>
      <c r="AI15" s="6">
        <v>17468721220</v>
      </c>
      <c r="AK15" s="10">
        <v>1.0151524163942048E-3</v>
      </c>
    </row>
    <row r="16" spans="1:37" x14ac:dyDescent="0.55000000000000004">
      <c r="A16" s="1" t="s">
        <v>95</v>
      </c>
      <c r="C16" s="4" t="s">
        <v>76</v>
      </c>
      <c r="D16" s="4"/>
      <c r="E16" s="4" t="s">
        <v>76</v>
      </c>
      <c r="F16" s="4"/>
      <c r="G16" s="4" t="s">
        <v>96</v>
      </c>
      <c r="H16" s="4"/>
      <c r="I16" s="4" t="s">
        <v>97</v>
      </c>
      <c r="J16" s="4"/>
      <c r="K16" s="6">
        <v>0</v>
      </c>
      <c r="L16" s="4"/>
      <c r="M16" s="6">
        <v>0</v>
      </c>
      <c r="N16" s="4"/>
      <c r="O16" s="6">
        <v>533636</v>
      </c>
      <c r="P16" s="4"/>
      <c r="Q16" s="6">
        <v>429682867024</v>
      </c>
      <c r="R16" s="4"/>
      <c r="S16" s="6">
        <v>488759326832</v>
      </c>
      <c r="T16" s="4"/>
      <c r="U16" s="6">
        <v>0</v>
      </c>
      <c r="V16" s="4"/>
      <c r="W16" s="6">
        <v>0</v>
      </c>
      <c r="X16" s="4"/>
      <c r="Y16" s="6">
        <v>0</v>
      </c>
      <c r="Z16" s="4"/>
      <c r="AA16" s="6">
        <v>0</v>
      </c>
      <c r="AB16" s="6"/>
      <c r="AC16" s="6">
        <v>533636</v>
      </c>
      <c r="AD16" s="4"/>
      <c r="AE16" s="6">
        <v>927910</v>
      </c>
      <c r="AF16" s="4"/>
      <c r="AG16" s="6">
        <v>429682867024</v>
      </c>
      <c r="AH16" s="4"/>
      <c r="AI16" s="6">
        <v>495076431889</v>
      </c>
      <c r="AK16" s="10">
        <v>2.8770167535591324E-2</v>
      </c>
    </row>
    <row r="17" spans="1:37" x14ac:dyDescent="0.55000000000000004">
      <c r="A17" s="1" t="s">
        <v>98</v>
      </c>
      <c r="C17" s="4" t="s">
        <v>76</v>
      </c>
      <c r="D17" s="4"/>
      <c r="E17" s="4" t="s">
        <v>76</v>
      </c>
      <c r="F17" s="4"/>
      <c r="G17" s="4" t="s">
        <v>99</v>
      </c>
      <c r="H17" s="4"/>
      <c r="I17" s="4" t="s">
        <v>100</v>
      </c>
      <c r="J17" s="4"/>
      <c r="K17" s="6">
        <v>0</v>
      </c>
      <c r="L17" s="4"/>
      <c r="M17" s="6">
        <v>0</v>
      </c>
      <c r="N17" s="4"/>
      <c r="O17" s="6">
        <v>65200</v>
      </c>
      <c r="P17" s="4"/>
      <c r="Q17" s="6">
        <v>42069698629</v>
      </c>
      <c r="R17" s="4"/>
      <c r="S17" s="6">
        <v>43541794619</v>
      </c>
      <c r="T17" s="4"/>
      <c r="U17" s="6">
        <v>0</v>
      </c>
      <c r="V17" s="4"/>
      <c r="W17" s="6">
        <v>0</v>
      </c>
      <c r="X17" s="4"/>
      <c r="Y17" s="6">
        <v>0</v>
      </c>
      <c r="Z17" s="4"/>
      <c r="AA17" s="6">
        <v>0</v>
      </c>
      <c r="AB17" s="6"/>
      <c r="AC17" s="6">
        <v>65200</v>
      </c>
      <c r="AD17" s="4"/>
      <c r="AE17" s="6">
        <v>665650</v>
      </c>
      <c r="AF17" s="4"/>
      <c r="AG17" s="6">
        <v>42069698629</v>
      </c>
      <c r="AH17" s="4"/>
      <c r="AI17" s="6">
        <v>43392513681</v>
      </c>
      <c r="AK17" s="10">
        <v>2.5216508158738445E-3</v>
      </c>
    </row>
    <row r="18" spans="1:37" x14ac:dyDescent="0.55000000000000004">
      <c r="A18" s="1" t="s">
        <v>101</v>
      </c>
      <c r="C18" s="4" t="s">
        <v>76</v>
      </c>
      <c r="D18" s="4"/>
      <c r="E18" s="4" t="s">
        <v>76</v>
      </c>
      <c r="F18" s="4"/>
      <c r="G18" s="4" t="s">
        <v>102</v>
      </c>
      <c r="H18" s="4"/>
      <c r="I18" s="4" t="s">
        <v>103</v>
      </c>
      <c r="J18" s="4"/>
      <c r="K18" s="6">
        <v>0</v>
      </c>
      <c r="L18" s="4"/>
      <c r="M18" s="6">
        <v>0</v>
      </c>
      <c r="N18" s="4"/>
      <c r="O18" s="6">
        <v>89244</v>
      </c>
      <c r="P18" s="4"/>
      <c r="Q18" s="6">
        <v>66071195759</v>
      </c>
      <c r="R18" s="4"/>
      <c r="S18" s="6">
        <v>78708756291</v>
      </c>
      <c r="T18" s="4"/>
      <c r="U18" s="6">
        <v>0</v>
      </c>
      <c r="V18" s="4"/>
      <c r="W18" s="6">
        <v>0</v>
      </c>
      <c r="X18" s="4"/>
      <c r="Y18" s="6">
        <v>0</v>
      </c>
      <c r="Z18" s="4"/>
      <c r="AA18" s="6">
        <v>0</v>
      </c>
      <c r="AB18" s="6"/>
      <c r="AC18" s="6">
        <v>89244</v>
      </c>
      <c r="AD18" s="4"/>
      <c r="AE18" s="6">
        <v>894000</v>
      </c>
      <c r="AF18" s="4"/>
      <c r="AG18" s="6">
        <v>66071195759</v>
      </c>
      <c r="AH18" s="4"/>
      <c r="AI18" s="6">
        <v>79769675125</v>
      </c>
      <c r="AK18" s="10">
        <v>4.6356214309157331E-3</v>
      </c>
    </row>
    <row r="19" spans="1:37" x14ac:dyDescent="0.55000000000000004">
      <c r="A19" s="1" t="s">
        <v>104</v>
      </c>
      <c r="C19" s="4" t="s">
        <v>76</v>
      </c>
      <c r="D19" s="4"/>
      <c r="E19" s="4" t="s">
        <v>76</v>
      </c>
      <c r="F19" s="4"/>
      <c r="G19" s="4" t="s">
        <v>105</v>
      </c>
      <c r="H19" s="4"/>
      <c r="I19" s="4" t="s">
        <v>106</v>
      </c>
      <c r="J19" s="4"/>
      <c r="K19" s="6">
        <v>0</v>
      </c>
      <c r="L19" s="4"/>
      <c r="M19" s="6">
        <v>0</v>
      </c>
      <c r="N19" s="4"/>
      <c r="O19" s="6">
        <v>136625</v>
      </c>
      <c r="P19" s="4"/>
      <c r="Q19" s="6">
        <v>105355966053</v>
      </c>
      <c r="R19" s="4"/>
      <c r="S19" s="6">
        <v>113630906914</v>
      </c>
      <c r="T19" s="4"/>
      <c r="U19" s="6">
        <v>0</v>
      </c>
      <c r="V19" s="4"/>
      <c r="W19" s="6">
        <v>0</v>
      </c>
      <c r="X19" s="4"/>
      <c r="Y19" s="6">
        <v>0</v>
      </c>
      <c r="Z19" s="4"/>
      <c r="AA19" s="6">
        <v>0</v>
      </c>
      <c r="AB19" s="6"/>
      <c r="AC19" s="6">
        <v>136625</v>
      </c>
      <c r="AD19" s="4"/>
      <c r="AE19" s="6">
        <v>839000</v>
      </c>
      <c r="AF19" s="4"/>
      <c r="AG19" s="6">
        <v>105355966053</v>
      </c>
      <c r="AH19" s="4"/>
      <c r="AI19" s="6">
        <v>114607598607</v>
      </c>
      <c r="AK19" s="10">
        <v>6.6601429605408257E-3</v>
      </c>
    </row>
    <row r="20" spans="1:37" x14ac:dyDescent="0.55000000000000004">
      <c r="A20" s="1" t="s">
        <v>107</v>
      </c>
      <c r="C20" s="4" t="s">
        <v>76</v>
      </c>
      <c r="D20" s="4"/>
      <c r="E20" s="4" t="s">
        <v>76</v>
      </c>
      <c r="F20" s="4"/>
      <c r="G20" s="4" t="s">
        <v>108</v>
      </c>
      <c r="H20" s="4"/>
      <c r="I20" s="4" t="s">
        <v>109</v>
      </c>
      <c r="J20" s="4"/>
      <c r="K20" s="6">
        <v>0</v>
      </c>
      <c r="L20" s="4"/>
      <c r="M20" s="6">
        <v>0</v>
      </c>
      <c r="N20" s="4"/>
      <c r="O20" s="6">
        <v>36370</v>
      </c>
      <c r="P20" s="4"/>
      <c r="Q20" s="6">
        <v>29230363038</v>
      </c>
      <c r="R20" s="4"/>
      <c r="S20" s="6">
        <v>31643437587</v>
      </c>
      <c r="T20" s="4"/>
      <c r="U20" s="6">
        <v>0</v>
      </c>
      <c r="V20" s="4"/>
      <c r="W20" s="6">
        <v>0</v>
      </c>
      <c r="X20" s="4"/>
      <c r="Y20" s="6">
        <v>0</v>
      </c>
      <c r="Z20" s="4"/>
      <c r="AA20" s="6">
        <v>0</v>
      </c>
      <c r="AB20" s="6"/>
      <c r="AC20" s="6">
        <v>36370</v>
      </c>
      <c r="AD20" s="4"/>
      <c r="AE20" s="6">
        <v>879360</v>
      </c>
      <c r="AF20" s="4"/>
      <c r="AG20" s="6">
        <v>29230363038</v>
      </c>
      <c r="AH20" s="4"/>
      <c r="AI20" s="6">
        <v>31976526403</v>
      </c>
      <c r="AK20" s="10">
        <v>1.8582383700035106E-3</v>
      </c>
    </row>
    <row r="21" spans="1:37" x14ac:dyDescent="0.55000000000000004">
      <c r="A21" s="1" t="s">
        <v>110</v>
      </c>
      <c r="C21" s="4" t="s">
        <v>76</v>
      </c>
      <c r="D21" s="4"/>
      <c r="E21" s="4" t="s">
        <v>76</v>
      </c>
      <c r="F21" s="4"/>
      <c r="G21" s="4" t="s">
        <v>111</v>
      </c>
      <c r="H21" s="4"/>
      <c r="I21" s="4" t="s">
        <v>112</v>
      </c>
      <c r="J21" s="4"/>
      <c r="K21" s="6">
        <v>18</v>
      </c>
      <c r="L21" s="4"/>
      <c r="M21" s="6">
        <v>18</v>
      </c>
      <c r="N21" s="4"/>
      <c r="O21" s="6">
        <v>200000</v>
      </c>
      <c r="P21" s="4"/>
      <c r="Q21" s="6">
        <v>195760000000</v>
      </c>
      <c r="R21" s="4"/>
      <c r="S21" s="6">
        <v>196164438750</v>
      </c>
      <c r="T21" s="4"/>
      <c r="U21" s="6">
        <v>0</v>
      </c>
      <c r="V21" s="4"/>
      <c r="W21" s="6">
        <v>0</v>
      </c>
      <c r="X21" s="4"/>
      <c r="Y21" s="6">
        <v>0</v>
      </c>
      <c r="Z21" s="4"/>
      <c r="AA21" s="6">
        <v>0</v>
      </c>
      <c r="AB21" s="6"/>
      <c r="AC21" s="6">
        <v>200000</v>
      </c>
      <c r="AD21" s="4"/>
      <c r="AE21" s="6">
        <v>988360</v>
      </c>
      <c r="AF21" s="4"/>
      <c r="AG21" s="6">
        <v>195760000000</v>
      </c>
      <c r="AH21" s="4"/>
      <c r="AI21" s="6">
        <v>197636171950</v>
      </c>
      <c r="AK21" s="10">
        <v>1.1485147366839886E-2</v>
      </c>
    </row>
    <row r="22" spans="1:37" x14ac:dyDescent="0.55000000000000004">
      <c r="A22" s="1" t="s">
        <v>113</v>
      </c>
      <c r="C22" s="4" t="s">
        <v>76</v>
      </c>
      <c r="D22" s="4"/>
      <c r="E22" s="4" t="s">
        <v>76</v>
      </c>
      <c r="F22" s="4"/>
      <c r="G22" s="4" t="s">
        <v>114</v>
      </c>
      <c r="H22" s="4"/>
      <c r="I22" s="4" t="s">
        <v>115</v>
      </c>
      <c r="J22" s="4"/>
      <c r="K22" s="6">
        <v>18</v>
      </c>
      <c r="L22" s="4"/>
      <c r="M22" s="6">
        <v>18</v>
      </c>
      <c r="N22" s="4"/>
      <c r="O22" s="6">
        <v>50000</v>
      </c>
      <c r="P22" s="4"/>
      <c r="Q22" s="6">
        <v>47626000000</v>
      </c>
      <c r="R22" s="4"/>
      <c r="S22" s="6">
        <v>49990937500</v>
      </c>
      <c r="T22" s="4"/>
      <c r="U22" s="6">
        <v>0</v>
      </c>
      <c r="V22" s="4"/>
      <c r="W22" s="6">
        <v>0</v>
      </c>
      <c r="X22" s="4"/>
      <c r="Y22" s="6">
        <v>0</v>
      </c>
      <c r="Z22" s="4"/>
      <c r="AA22" s="6">
        <v>0</v>
      </c>
      <c r="AB22" s="6"/>
      <c r="AC22" s="6">
        <v>50000</v>
      </c>
      <c r="AD22" s="4"/>
      <c r="AE22" s="6">
        <v>1010000</v>
      </c>
      <c r="AF22" s="4"/>
      <c r="AG22" s="6">
        <v>47626000000</v>
      </c>
      <c r="AH22" s="4"/>
      <c r="AI22" s="6">
        <v>50490846875</v>
      </c>
      <c r="AK22" s="10">
        <v>2.9341532540036741E-3</v>
      </c>
    </row>
    <row r="23" spans="1:37" x14ac:dyDescent="0.55000000000000004">
      <c r="A23" s="1" t="s">
        <v>116</v>
      </c>
      <c r="C23" s="4" t="s">
        <v>76</v>
      </c>
      <c r="D23" s="4"/>
      <c r="E23" s="4" t="s">
        <v>76</v>
      </c>
      <c r="F23" s="4"/>
      <c r="G23" s="4" t="s">
        <v>117</v>
      </c>
      <c r="H23" s="4"/>
      <c r="I23" s="4" t="s">
        <v>118</v>
      </c>
      <c r="J23" s="4"/>
      <c r="K23" s="6">
        <v>16</v>
      </c>
      <c r="L23" s="4"/>
      <c r="M23" s="6">
        <v>16</v>
      </c>
      <c r="N23" s="4"/>
      <c r="O23" s="6">
        <v>200000</v>
      </c>
      <c r="P23" s="4"/>
      <c r="Q23" s="6">
        <v>187082000000</v>
      </c>
      <c r="R23" s="4"/>
      <c r="S23" s="6">
        <v>194130807412</v>
      </c>
      <c r="T23" s="4"/>
      <c r="U23" s="6">
        <v>0</v>
      </c>
      <c r="V23" s="4"/>
      <c r="W23" s="6">
        <v>0</v>
      </c>
      <c r="X23" s="4"/>
      <c r="Y23" s="6">
        <v>0</v>
      </c>
      <c r="Z23" s="4"/>
      <c r="AA23" s="6">
        <v>0</v>
      </c>
      <c r="AB23" s="6"/>
      <c r="AC23" s="6">
        <v>200000</v>
      </c>
      <c r="AD23" s="4"/>
      <c r="AE23" s="6">
        <v>960990</v>
      </c>
      <c r="AF23" s="4"/>
      <c r="AG23" s="6">
        <v>187082000000</v>
      </c>
      <c r="AH23" s="4"/>
      <c r="AI23" s="6">
        <v>192163164112</v>
      </c>
      <c r="AK23" s="10">
        <v>1.1167096774485758E-2</v>
      </c>
    </row>
    <row r="24" spans="1:37" x14ac:dyDescent="0.55000000000000004">
      <c r="A24" s="1" t="s">
        <v>119</v>
      </c>
      <c r="C24" s="4" t="s">
        <v>76</v>
      </c>
      <c r="D24" s="4"/>
      <c r="E24" s="4" t="s">
        <v>76</v>
      </c>
      <c r="F24" s="4"/>
      <c r="G24" s="4" t="s">
        <v>120</v>
      </c>
      <c r="H24" s="4"/>
      <c r="I24" s="4" t="s">
        <v>121</v>
      </c>
      <c r="J24" s="4"/>
      <c r="K24" s="6">
        <v>18</v>
      </c>
      <c r="L24" s="4"/>
      <c r="M24" s="6">
        <v>18</v>
      </c>
      <c r="N24" s="4"/>
      <c r="O24" s="6">
        <v>200000</v>
      </c>
      <c r="P24" s="4"/>
      <c r="Q24" s="6">
        <v>199292727312</v>
      </c>
      <c r="R24" s="4"/>
      <c r="S24" s="6">
        <v>198993925812</v>
      </c>
      <c r="T24" s="4"/>
      <c r="U24" s="6">
        <v>0</v>
      </c>
      <c r="V24" s="4"/>
      <c r="W24" s="6">
        <v>0</v>
      </c>
      <c r="X24" s="4"/>
      <c r="Y24" s="6">
        <v>200000</v>
      </c>
      <c r="Z24" s="4"/>
      <c r="AA24" s="6">
        <v>200000000000</v>
      </c>
      <c r="AB24" s="6"/>
      <c r="AC24" s="6">
        <v>0</v>
      </c>
      <c r="AD24" s="4"/>
      <c r="AE24" s="6">
        <v>0</v>
      </c>
      <c r="AF24" s="4"/>
      <c r="AG24" s="6">
        <v>0</v>
      </c>
      <c r="AH24" s="4"/>
      <c r="AI24" s="6">
        <v>0</v>
      </c>
      <c r="AK24" s="10">
        <v>0</v>
      </c>
    </row>
    <row r="25" spans="1:37" x14ac:dyDescent="0.55000000000000004">
      <c r="A25" s="1" t="s">
        <v>122</v>
      </c>
      <c r="C25" s="4" t="s">
        <v>76</v>
      </c>
      <c r="D25" s="4"/>
      <c r="E25" s="4" t="s">
        <v>76</v>
      </c>
      <c r="F25" s="4"/>
      <c r="G25" s="4" t="s">
        <v>123</v>
      </c>
      <c r="H25" s="4"/>
      <c r="I25" s="4" t="s">
        <v>124</v>
      </c>
      <c r="J25" s="4"/>
      <c r="K25" s="6">
        <v>0</v>
      </c>
      <c r="L25" s="4"/>
      <c r="M25" s="6">
        <v>0</v>
      </c>
      <c r="N25" s="4"/>
      <c r="O25" s="6">
        <v>0</v>
      </c>
      <c r="P25" s="4"/>
      <c r="Q25" s="6">
        <v>0</v>
      </c>
      <c r="R25" s="4"/>
      <c r="S25" s="6">
        <v>0</v>
      </c>
      <c r="T25" s="4"/>
      <c r="U25" s="6">
        <v>49600</v>
      </c>
      <c r="V25" s="4"/>
      <c r="W25" s="6">
        <v>40104403604</v>
      </c>
      <c r="X25" s="4"/>
      <c r="Y25" s="6">
        <v>0</v>
      </c>
      <c r="Z25" s="4"/>
      <c r="AA25" s="6">
        <v>0</v>
      </c>
      <c r="AB25" s="6"/>
      <c r="AC25" s="6">
        <v>49600</v>
      </c>
      <c r="AD25" s="4"/>
      <c r="AE25" s="6">
        <v>807900</v>
      </c>
      <c r="AF25" s="4"/>
      <c r="AG25" s="6">
        <v>40104403604</v>
      </c>
      <c r="AH25" s="4"/>
      <c r="AI25" s="6">
        <v>40064576979</v>
      </c>
      <c r="AK25" s="10">
        <v>2.3282558362359325E-3</v>
      </c>
    </row>
    <row r="26" spans="1:37" ht="24.75" thickBot="1" x14ac:dyDescent="0.6">
      <c r="Q26" s="12">
        <f>SUM(Q9:Q25)</f>
        <v>2135132620404</v>
      </c>
      <c r="S26" s="12">
        <f>SUM(S9:S25)</f>
        <v>2332947225953</v>
      </c>
      <c r="W26" s="12">
        <f>SUM(W9:W25)</f>
        <v>80146598933</v>
      </c>
      <c r="AA26" s="12">
        <f>SUM(AA9:AA25)</f>
        <v>200000000000</v>
      </c>
      <c r="AG26" s="12">
        <f>SUM(AG9:AG25)</f>
        <v>2015986492025</v>
      </c>
      <c r="AI26" s="12">
        <f>SUM(AI9:AI25)</f>
        <v>2232369583048</v>
      </c>
      <c r="AK26" s="11">
        <f>SUM(AK9:AK25)</f>
        <v>0.12972875048927598</v>
      </c>
    </row>
    <row r="27" spans="1:37" ht="24.75" thickTop="1" x14ac:dyDescent="0.55000000000000004"/>
  </sheetData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3"/>
  <sheetViews>
    <sheetView rightToLeft="1" workbookViewId="0">
      <selection activeCell="O12" sqref="O12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24.75" x14ac:dyDescent="0.55000000000000004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24.75" x14ac:dyDescent="0.55000000000000004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ht="24.75" x14ac:dyDescent="0.55000000000000004">
      <c r="A6" s="19" t="s">
        <v>126</v>
      </c>
      <c r="C6" s="20" t="s">
        <v>127</v>
      </c>
      <c r="D6" s="20" t="s">
        <v>127</v>
      </c>
      <c r="E6" s="20" t="s">
        <v>127</v>
      </c>
      <c r="F6" s="20" t="s">
        <v>127</v>
      </c>
      <c r="G6" s="20" t="s">
        <v>127</v>
      </c>
      <c r="H6" s="20" t="s">
        <v>127</v>
      </c>
      <c r="I6" s="20" t="s">
        <v>127</v>
      </c>
      <c r="K6" s="20" t="s">
        <v>180</v>
      </c>
      <c r="M6" s="20" t="s">
        <v>5</v>
      </c>
      <c r="N6" s="20" t="s">
        <v>5</v>
      </c>
      <c r="O6" s="20" t="s">
        <v>5</v>
      </c>
      <c r="Q6" s="20" t="s">
        <v>6</v>
      </c>
      <c r="R6" s="20" t="s">
        <v>6</v>
      </c>
      <c r="S6" s="20" t="s">
        <v>6</v>
      </c>
    </row>
    <row r="7" spans="1:19" ht="24.75" x14ac:dyDescent="0.55000000000000004">
      <c r="A7" s="20" t="s">
        <v>126</v>
      </c>
      <c r="C7" s="20" t="s">
        <v>128</v>
      </c>
      <c r="E7" s="20" t="s">
        <v>129</v>
      </c>
      <c r="G7" s="20" t="s">
        <v>130</v>
      </c>
      <c r="I7" s="20" t="s">
        <v>73</v>
      </c>
      <c r="K7" s="20" t="s">
        <v>131</v>
      </c>
      <c r="M7" s="20" t="s">
        <v>132</v>
      </c>
      <c r="O7" s="20" t="s">
        <v>133</v>
      </c>
      <c r="Q7" s="20" t="s">
        <v>131</v>
      </c>
      <c r="S7" s="20" t="s">
        <v>125</v>
      </c>
    </row>
    <row r="8" spans="1:19" x14ac:dyDescent="0.55000000000000004">
      <c r="A8" s="1" t="s">
        <v>134</v>
      </c>
      <c r="C8" s="4" t="s">
        <v>135</v>
      </c>
      <c r="D8" s="4"/>
      <c r="E8" s="4" t="s">
        <v>136</v>
      </c>
      <c r="F8" s="4"/>
      <c r="G8" s="4" t="s">
        <v>137</v>
      </c>
      <c r="H8" s="4"/>
      <c r="I8" s="6">
        <v>8</v>
      </c>
      <c r="J8" s="4"/>
      <c r="K8" s="6">
        <v>4169553603</v>
      </c>
      <c r="L8" s="4"/>
      <c r="M8" s="6">
        <v>671273315823</v>
      </c>
      <c r="N8" s="4"/>
      <c r="O8" s="6">
        <v>296164407515</v>
      </c>
      <c r="P8" s="4"/>
      <c r="Q8" s="6">
        <v>379278461911</v>
      </c>
      <c r="R8" s="4"/>
      <c r="S8" s="10">
        <v>2.204084902645375E-2</v>
      </c>
    </row>
    <row r="9" spans="1:19" x14ac:dyDescent="0.55000000000000004">
      <c r="A9" s="1" t="s">
        <v>138</v>
      </c>
      <c r="C9" s="4" t="s">
        <v>139</v>
      </c>
      <c r="D9" s="4"/>
      <c r="E9" s="4" t="s">
        <v>136</v>
      </c>
      <c r="F9" s="4"/>
      <c r="G9" s="4" t="s">
        <v>140</v>
      </c>
      <c r="H9" s="4"/>
      <c r="I9" s="6">
        <v>8</v>
      </c>
      <c r="J9" s="4"/>
      <c r="K9" s="6">
        <v>175101456235</v>
      </c>
      <c r="L9" s="4"/>
      <c r="M9" s="6">
        <v>110184404840</v>
      </c>
      <c r="N9" s="4"/>
      <c r="O9" s="6">
        <v>231881135649</v>
      </c>
      <c r="P9" s="4"/>
      <c r="Q9" s="6">
        <v>53404725426</v>
      </c>
      <c r="R9" s="4"/>
      <c r="S9" s="10">
        <v>3.1034862472361859E-3</v>
      </c>
    </row>
    <row r="10" spans="1:19" x14ac:dyDescent="0.55000000000000004">
      <c r="A10" s="1" t="s">
        <v>141</v>
      </c>
      <c r="C10" s="4" t="s">
        <v>142</v>
      </c>
      <c r="D10" s="4"/>
      <c r="E10" s="4" t="s">
        <v>136</v>
      </c>
      <c r="F10" s="4"/>
      <c r="G10" s="4" t="s">
        <v>143</v>
      </c>
      <c r="H10" s="4"/>
      <c r="I10" s="6">
        <v>8</v>
      </c>
      <c r="J10" s="4"/>
      <c r="K10" s="6">
        <v>116256000000</v>
      </c>
      <c r="L10" s="4"/>
      <c r="M10" s="6">
        <v>47966435446</v>
      </c>
      <c r="N10" s="4"/>
      <c r="O10" s="6">
        <v>129311009035</v>
      </c>
      <c r="P10" s="4"/>
      <c r="Q10" s="6">
        <v>34911426411</v>
      </c>
      <c r="R10" s="4"/>
      <c r="S10" s="10">
        <v>2.0287929742859052E-3</v>
      </c>
    </row>
    <row r="11" spans="1:19" ht="24.75" thickBot="1" x14ac:dyDescent="0.6">
      <c r="C11" s="4"/>
      <c r="D11" s="4"/>
      <c r="E11" s="4"/>
      <c r="F11" s="4"/>
      <c r="G11" s="4"/>
      <c r="H11" s="4"/>
      <c r="I11" s="4"/>
      <c r="J11" s="4"/>
      <c r="K11" s="13">
        <f>SUM(K8:K10)</f>
        <v>295527009838</v>
      </c>
      <c r="L11" s="4"/>
      <c r="M11" s="13">
        <f>SUM(M8:M10)</f>
        <v>829424156109</v>
      </c>
      <c r="N11" s="4"/>
      <c r="O11" s="13">
        <f>SUM(O8:O10)</f>
        <v>657356552199</v>
      </c>
      <c r="P11" s="4"/>
      <c r="Q11" s="13">
        <f>SUM(Q8:Q10)</f>
        <v>467594613748</v>
      </c>
      <c r="R11" s="4"/>
      <c r="S11" s="15">
        <f>SUM(S8:S10)</f>
        <v>2.7173128247975839E-2</v>
      </c>
    </row>
    <row r="12" spans="1:19" ht="24.75" thickTop="1" x14ac:dyDescent="0.55000000000000004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x14ac:dyDescent="0.55000000000000004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</sheetData>
  <mergeCells count="17"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2"/>
  <sheetViews>
    <sheetView rightToLeft="1" workbookViewId="0">
      <selection activeCell="E5" sqref="E5"/>
    </sheetView>
  </sheetViews>
  <sheetFormatPr defaultRowHeight="24" x14ac:dyDescent="0.55000000000000004"/>
  <cols>
    <col min="1" max="1" width="34.855468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5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24.75" x14ac:dyDescent="0.55000000000000004">
      <c r="A3" s="19" t="s">
        <v>144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24.75" x14ac:dyDescent="0.55000000000000004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ht="24.75" x14ac:dyDescent="0.55000000000000004">
      <c r="A6" s="20" t="s">
        <v>145</v>
      </c>
      <c r="B6" s="20" t="s">
        <v>145</v>
      </c>
      <c r="C6" s="20" t="s">
        <v>145</v>
      </c>
      <c r="D6" s="20" t="s">
        <v>145</v>
      </c>
      <c r="E6" s="20" t="s">
        <v>145</v>
      </c>
      <c r="F6" s="20" t="s">
        <v>145</v>
      </c>
      <c r="G6" s="20" t="s">
        <v>145</v>
      </c>
      <c r="I6" s="20" t="s">
        <v>146</v>
      </c>
      <c r="J6" s="20" t="s">
        <v>146</v>
      </c>
      <c r="K6" s="20" t="s">
        <v>146</v>
      </c>
      <c r="L6" s="20" t="s">
        <v>146</v>
      </c>
      <c r="M6" s="20" t="s">
        <v>146</v>
      </c>
      <c r="O6" s="20" t="s">
        <v>147</v>
      </c>
      <c r="P6" s="20" t="s">
        <v>147</v>
      </c>
      <c r="Q6" s="20" t="s">
        <v>147</v>
      </c>
      <c r="R6" s="20" t="s">
        <v>147</v>
      </c>
      <c r="S6" s="20" t="s">
        <v>147</v>
      </c>
    </row>
    <row r="7" spans="1:19" ht="24.75" x14ac:dyDescent="0.55000000000000004">
      <c r="A7" s="20" t="s">
        <v>148</v>
      </c>
      <c r="C7" s="20" t="s">
        <v>149</v>
      </c>
      <c r="E7" s="20" t="s">
        <v>72</v>
      </c>
      <c r="G7" s="20" t="s">
        <v>73</v>
      </c>
      <c r="I7" s="20" t="s">
        <v>150</v>
      </c>
      <c r="K7" s="20" t="s">
        <v>151</v>
      </c>
      <c r="M7" s="20" t="s">
        <v>152</v>
      </c>
      <c r="O7" s="20" t="s">
        <v>150</v>
      </c>
      <c r="Q7" s="20" t="s">
        <v>151</v>
      </c>
      <c r="S7" s="20" t="s">
        <v>152</v>
      </c>
    </row>
    <row r="8" spans="1:19" x14ac:dyDescent="0.55000000000000004">
      <c r="A8" s="1" t="s">
        <v>113</v>
      </c>
      <c r="C8" s="4">
        <v>0</v>
      </c>
      <c r="D8" s="4"/>
      <c r="E8" s="4" t="s">
        <v>115</v>
      </c>
      <c r="F8" s="4"/>
      <c r="G8" s="6">
        <v>18</v>
      </c>
      <c r="H8" s="4"/>
      <c r="I8" s="6">
        <v>756460813</v>
      </c>
      <c r="J8" s="4"/>
      <c r="K8" s="4">
        <v>0</v>
      </c>
      <c r="L8" s="4"/>
      <c r="M8" s="6">
        <v>756460813</v>
      </c>
      <c r="N8" s="4"/>
      <c r="O8" s="6">
        <v>756460813</v>
      </c>
      <c r="P8" s="4"/>
      <c r="Q8" s="4">
        <v>0</v>
      </c>
      <c r="R8" s="4"/>
      <c r="S8" s="6">
        <v>756460813</v>
      </c>
    </row>
    <row r="9" spans="1:19" x14ac:dyDescent="0.55000000000000004">
      <c r="A9" s="1" t="s">
        <v>110</v>
      </c>
      <c r="C9" s="4">
        <v>0</v>
      </c>
      <c r="D9" s="4"/>
      <c r="E9" s="4" t="s">
        <v>112</v>
      </c>
      <c r="F9" s="4"/>
      <c r="G9" s="6">
        <v>18</v>
      </c>
      <c r="H9" s="4"/>
      <c r="I9" s="6">
        <v>0</v>
      </c>
      <c r="J9" s="4"/>
      <c r="K9" s="4">
        <v>0</v>
      </c>
      <c r="L9" s="4"/>
      <c r="M9" s="6">
        <v>3086961600</v>
      </c>
      <c r="N9" s="4"/>
      <c r="O9" s="6">
        <v>3086961600</v>
      </c>
      <c r="P9" s="4"/>
      <c r="Q9" s="4">
        <v>0</v>
      </c>
      <c r="R9" s="4"/>
      <c r="S9" s="6">
        <v>3086961600</v>
      </c>
    </row>
    <row r="10" spans="1:19" x14ac:dyDescent="0.55000000000000004">
      <c r="A10" s="1" t="s">
        <v>116</v>
      </c>
      <c r="C10" s="4">
        <v>0</v>
      </c>
      <c r="D10" s="4"/>
      <c r="E10" s="4" t="s">
        <v>118</v>
      </c>
      <c r="F10" s="4"/>
      <c r="G10" s="6">
        <v>16</v>
      </c>
      <c r="H10" s="4"/>
      <c r="I10" s="6">
        <v>2729018640</v>
      </c>
      <c r="J10" s="4"/>
      <c r="K10" s="4">
        <v>0</v>
      </c>
      <c r="L10" s="4"/>
      <c r="M10" s="6">
        <v>2729018640</v>
      </c>
      <c r="N10" s="4"/>
      <c r="O10" s="6">
        <v>2729018640</v>
      </c>
      <c r="P10" s="4"/>
      <c r="Q10" s="4">
        <v>0</v>
      </c>
      <c r="R10" s="4"/>
      <c r="S10" s="6">
        <v>2729018640</v>
      </c>
    </row>
    <row r="11" spans="1:19" x14ac:dyDescent="0.55000000000000004">
      <c r="A11" s="1" t="s">
        <v>119</v>
      </c>
      <c r="C11" s="4">
        <v>0</v>
      </c>
      <c r="D11" s="4"/>
      <c r="E11" s="4" t="s">
        <v>121</v>
      </c>
      <c r="F11" s="4"/>
      <c r="G11" s="6">
        <v>18</v>
      </c>
      <c r="H11" s="4"/>
      <c r="I11" s="6">
        <v>3060426025</v>
      </c>
      <c r="J11" s="4"/>
      <c r="K11" s="4">
        <v>0</v>
      </c>
      <c r="L11" s="4"/>
      <c r="M11" s="6">
        <v>3060426025</v>
      </c>
      <c r="N11" s="4"/>
      <c r="O11" s="6">
        <v>3060426025</v>
      </c>
      <c r="P11" s="4"/>
      <c r="Q11" s="4">
        <v>0</v>
      </c>
      <c r="R11" s="4"/>
      <c r="S11" s="6">
        <v>3060426025</v>
      </c>
    </row>
    <row r="12" spans="1:19" x14ac:dyDescent="0.55000000000000004">
      <c r="A12" s="1" t="s">
        <v>134</v>
      </c>
      <c r="C12" s="6">
        <v>1</v>
      </c>
      <c r="D12" s="4"/>
      <c r="E12" s="4" t="s">
        <v>181</v>
      </c>
      <c r="F12" s="4"/>
      <c r="G12" s="6">
        <v>8</v>
      </c>
      <c r="H12" s="4"/>
      <c r="I12" s="6">
        <v>28228199</v>
      </c>
      <c r="J12" s="4"/>
      <c r="K12" s="6">
        <v>0</v>
      </c>
      <c r="L12" s="4"/>
      <c r="M12" s="6">
        <v>28228199</v>
      </c>
      <c r="N12" s="4"/>
      <c r="O12" s="6">
        <v>28228199</v>
      </c>
      <c r="P12" s="4"/>
      <c r="Q12" s="4">
        <v>0</v>
      </c>
      <c r="R12" s="4"/>
      <c r="S12" s="6">
        <v>28228199</v>
      </c>
    </row>
    <row r="13" spans="1:19" x14ac:dyDescent="0.55000000000000004">
      <c r="A13" s="1" t="s">
        <v>138</v>
      </c>
      <c r="C13" s="6">
        <v>17</v>
      </c>
      <c r="D13" s="4"/>
      <c r="E13" s="4" t="s">
        <v>181</v>
      </c>
      <c r="F13" s="4"/>
      <c r="G13" s="6">
        <v>8</v>
      </c>
      <c r="H13" s="4"/>
      <c r="I13" s="6">
        <v>1188442366</v>
      </c>
      <c r="J13" s="4"/>
      <c r="K13" s="6">
        <v>0</v>
      </c>
      <c r="L13" s="4"/>
      <c r="M13" s="6">
        <v>1188442366</v>
      </c>
      <c r="N13" s="4"/>
      <c r="O13" s="6">
        <v>1188442366</v>
      </c>
      <c r="P13" s="4"/>
      <c r="Q13" s="4">
        <v>0</v>
      </c>
      <c r="R13" s="4"/>
      <c r="S13" s="6">
        <v>1188442366</v>
      </c>
    </row>
    <row r="14" spans="1:19" x14ac:dyDescent="0.55000000000000004">
      <c r="A14" s="1" t="s">
        <v>141</v>
      </c>
      <c r="C14" s="6">
        <v>1</v>
      </c>
      <c r="D14" s="4"/>
      <c r="E14" s="4" t="s">
        <v>181</v>
      </c>
      <c r="F14" s="4"/>
      <c r="G14" s="6">
        <v>8</v>
      </c>
      <c r="H14" s="4"/>
      <c r="I14" s="6">
        <v>190266820</v>
      </c>
      <c r="J14" s="4"/>
      <c r="K14" s="6">
        <v>0</v>
      </c>
      <c r="L14" s="4"/>
      <c r="M14" s="6">
        <v>190266820</v>
      </c>
      <c r="N14" s="4"/>
      <c r="O14" s="6">
        <v>190266820</v>
      </c>
      <c r="P14" s="4"/>
      <c r="Q14" s="4">
        <v>0</v>
      </c>
      <c r="R14" s="4"/>
      <c r="S14" s="6">
        <v>190266820</v>
      </c>
    </row>
    <row r="15" spans="1:19" ht="24.75" thickBot="1" x14ac:dyDescent="0.6">
      <c r="C15" s="4"/>
      <c r="D15" s="4"/>
      <c r="E15" s="4"/>
      <c r="F15" s="4"/>
      <c r="G15" s="4"/>
      <c r="H15" s="4"/>
      <c r="I15" s="13">
        <f>SUM(I8:I14)</f>
        <v>7952842863</v>
      </c>
      <c r="J15" s="4"/>
      <c r="K15" s="14">
        <f>SUM(K8:K14)</f>
        <v>0</v>
      </c>
      <c r="L15" s="4"/>
      <c r="M15" s="13">
        <f>SUM(M8:M14)</f>
        <v>11039804463</v>
      </c>
      <c r="N15" s="4"/>
      <c r="O15" s="13">
        <f>SUM(O8:O14)</f>
        <v>11039804463</v>
      </c>
      <c r="P15" s="4"/>
      <c r="Q15" s="14">
        <f>SUM(Q8:Q14)</f>
        <v>0</v>
      </c>
      <c r="R15" s="4"/>
      <c r="S15" s="13">
        <f>SUM(S8:S14)</f>
        <v>11039804463</v>
      </c>
    </row>
    <row r="16" spans="1:19" ht="24.75" thickTop="1" x14ac:dyDescent="0.55000000000000004">
      <c r="C16" s="4"/>
      <c r="D16" s="4"/>
      <c r="E16" s="4"/>
      <c r="F16" s="4"/>
      <c r="G16" s="4"/>
      <c r="H16" s="4"/>
      <c r="I16" s="4"/>
      <c r="J16" s="4"/>
      <c r="K16" s="4"/>
      <c r="L16" s="4"/>
      <c r="M16" s="6"/>
      <c r="N16" s="6"/>
      <c r="O16" s="6"/>
      <c r="P16" s="6"/>
      <c r="Q16" s="6"/>
      <c r="R16" s="6"/>
      <c r="S16" s="6"/>
    </row>
    <row r="17" spans="3:19" x14ac:dyDescent="0.55000000000000004">
      <c r="C17" s="4"/>
      <c r="D17" s="4"/>
      <c r="E17" s="4"/>
      <c r="F17" s="4"/>
      <c r="G17" s="4"/>
      <c r="H17" s="4"/>
      <c r="I17" s="4"/>
      <c r="J17" s="4"/>
      <c r="K17" s="4"/>
      <c r="L17" s="4"/>
      <c r="M17" s="6"/>
      <c r="N17" s="6"/>
      <c r="O17" s="6"/>
      <c r="P17" s="6"/>
      <c r="Q17" s="6"/>
      <c r="R17" s="6"/>
      <c r="S17" s="6"/>
    </row>
    <row r="18" spans="3:19" x14ac:dyDescent="0.55000000000000004">
      <c r="C18" s="4"/>
      <c r="D18" s="4"/>
      <c r="E18" s="4"/>
      <c r="F18" s="4"/>
      <c r="G18" s="4"/>
      <c r="H18" s="4"/>
      <c r="I18" s="4"/>
      <c r="J18" s="4"/>
      <c r="K18" s="4"/>
      <c r="L18" s="4"/>
      <c r="M18" s="6"/>
      <c r="N18" s="6"/>
      <c r="O18" s="6"/>
      <c r="P18" s="6"/>
      <c r="Q18" s="6"/>
      <c r="R18" s="6"/>
      <c r="S18" s="6"/>
    </row>
    <row r="21" spans="3:19" x14ac:dyDescent="0.55000000000000004">
      <c r="M21" s="3"/>
      <c r="N21" s="3"/>
      <c r="O21" s="3"/>
      <c r="P21" s="3"/>
      <c r="Q21" s="3"/>
      <c r="R21" s="3"/>
      <c r="S21" s="3"/>
    </row>
    <row r="22" spans="3:19" x14ac:dyDescent="0.55000000000000004">
      <c r="M22" s="3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2"/>
  <sheetViews>
    <sheetView rightToLeft="1" workbookViewId="0">
      <selection activeCell="G15" sqref="G15"/>
    </sheetView>
  </sheetViews>
  <sheetFormatPr defaultRowHeight="24" x14ac:dyDescent="0.55000000000000004"/>
  <cols>
    <col min="1" max="1" width="25" style="1" bestFit="1" customWidth="1"/>
    <col min="2" max="2" width="1" style="1" customWidth="1"/>
    <col min="3" max="3" width="18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 x14ac:dyDescent="0.55000000000000004">
      <c r="A2" s="19" t="s">
        <v>0</v>
      </c>
      <c r="B2" s="19"/>
      <c r="C2" s="19"/>
      <c r="D2" s="19"/>
      <c r="E2" s="19"/>
      <c r="F2" s="19"/>
      <c r="G2" s="19"/>
    </row>
    <row r="3" spans="1:7" ht="24.75" x14ac:dyDescent="0.55000000000000004">
      <c r="A3" s="19" t="s">
        <v>144</v>
      </c>
      <c r="B3" s="19"/>
      <c r="C3" s="19"/>
      <c r="D3" s="19"/>
      <c r="E3" s="19"/>
      <c r="F3" s="19"/>
      <c r="G3" s="19"/>
    </row>
    <row r="4" spans="1:7" ht="24.75" x14ac:dyDescent="0.55000000000000004">
      <c r="A4" s="19" t="s">
        <v>2</v>
      </c>
      <c r="B4" s="19"/>
      <c r="C4" s="19"/>
      <c r="D4" s="19"/>
      <c r="E4" s="19"/>
      <c r="F4" s="19"/>
      <c r="G4" s="19"/>
    </row>
    <row r="6" spans="1:7" ht="24.75" x14ac:dyDescent="0.55000000000000004">
      <c r="A6" s="20" t="s">
        <v>148</v>
      </c>
      <c r="C6" s="20" t="s">
        <v>131</v>
      </c>
      <c r="E6" s="20" t="s">
        <v>168</v>
      </c>
      <c r="G6" s="20" t="s">
        <v>13</v>
      </c>
    </row>
    <row r="7" spans="1:7" x14ac:dyDescent="0.55000000000000004">
      <c r="A7" s="1" t="s">
        <v>177</v>
      </c>
      <c r="C7" s="7">
        <f>'سرمایه‌گذاری در سهام'!I59</f>
        <v>-296956606705</v>
      </c>
      <c r="E7" s="10">
        <f>C7/$C$11</f>
        <v>1.1773638474573054</v>
      </c>
      <c r="G7" s="10">
        <v>-1.7256913832688906E-2</v>
      </c>
    </row>
    <row r="8" spans="1:7" x14ac:dyDescent="0.55000000000000004">
      <c r="A8" s="1" t="s">
        <v>178</v>
      </c>
      <c r="C8" s="7">
        <f>'سرمایه‌گذاری در اوراق بهادار'!I25</f>
        <v>28908625240</v>
      </c>
      <c r="E8" s="10">
        <f t="shared" ref="E8:E10" si="0">C8/$C$11</f>
        <v>-0.11461597239720443</v>
      </c>
      <c r="G8" s="10">
        <v>1.6799547257884797E-3</v>
      </c>
    </row>
    <row r="9" spans="1:7" x14ac:dyDescent="0.55000000000000004">
      <c r="A9" s="1" t="s">
        <v>179</v>
      </c>
      <c r="C9" s="7">
        <f>'درآمد سپرده بانکی'!E11</f>
        <v>1406937385</v>
      </c>
      <c r="E9" s="10">
        <f t="shared" si="0"/>
        <v>-5.5781793546040995E-3</v>
      </c>
      <c r="G9" s="10">
        <v>8.1760757877507282E-5</v>
      </c>
    </row>
    <row r="10" spans="1:7" x14ac:dyDescent="0.55000000000000004">
      <c r="A10" s="1" t="s">
        <v>175</v>
      </c>
      <c r="C10" s="7">
        <f>'سایر درآمدها'!C9</f>
        <v>14419432769</v>
      </c>
      <c r="E10" s="10">
        <f t="shared" si="0"/>
        <v>-5.7169695705496959E-2</v>
      </c>
      <c r="G10" s="10">
        <v>8.3795040484847404E-4</v>
      </c>
    </row>
    <row r="11" spans="1:7" ht="24.75" thickBot="1" x14ac:dyDescent="0.6">
      <c r="C11" s="9">
        <f>SUM(C7:C10)</f>
        <v>-252221611311</v>
      </c>
      <c r="E11" s="15">
        <f>SUM(E7:E10)</f>
        <v>0.99999999999999978</v>
      </c>
      <c r="G11" s="11">
        <f>SUM(G7:G10)</f>
        <v>-1.4657247944174445E-2</v>
      </c>
    </row>
    <row r="12" spans="1:7" ht="24.75" thickTop="1" x14ac:dyDescent="0.55000000000000004"/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2"/>
  <sheetViews>
    <sheetView rightToLeft="1" workbookViewId="0">
      <selection activeCell="K12" sqref="K12"/>
    </sheetView>
  </sheetViews>
  <sheetFormatPr defaultRowHeight="24" x14ac:dyDescent="0.55000000000000004"/>
  <cols>
    <col min="1" max="1" width="27.425781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4.285156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4.285156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24.75" x14ac:dyDescent="0.55000000000000004">
      <c r="A3" s="19" t="s">
        <v>144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24.75" x14ac:dyDescent="0.55000000000000004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ht="24.75" x14ac:dyDescent="0.55000000000000004">
      <c r="A6" s="19" t="s">
        <v>3</v>
      </c>
      <c r="C6" s="20" t="s">
        <v>154</v>
      </c>
      <c r="D6" s="20" t="s">
        <v>154</v>
      </c>
      <c r="E6" s="20" t="s">
        <v>154</v>
      </c>
      <c r="F6" s="20" t="s">
        <v>154</v>
      </c>
      <c r="G6" s="20" t="s">
        <v>154</v>
      </c>
      <c r="I6" s="20" t="s">
        <v>146</v>
      </c>
      <c r="J6" s="20" t="s">
        <v>146</v>
      </c>
      <c r="K6" s="20" t="s">
        <v>146</v>
      </c>
      <c r="L6" s="20" t="s">
        <v>146</v>
      </c>
      <c r="M6" s="20" t="s">
        <v>146</v>
      </c>
      <c r="O6" s="20" t="s">
        <v>147</v>
      </c>
      <c r="P6" s="20" t="s">
        <v>147</v>
      </c>
      <c r="Q6" s="20" t="s">
        <v>147</v>
      </c>
      <c r="R6" s="20" t="s">
        <v>147</v>
      </c>
      <c r="S6" s="20" t="s">
        <v>147</v>
      </c>
    </row>
    <row r="7" spans="1:19" ht="24.75" x14ac:dyDescent="0.55000000000000004">
      <c r="A7" s="20" t="s">
        <v>3</v>
      </c>
      <c r="C7" s="20" t="s">
        <v>155</v>
      </c>
      <c r="E7" s="20" t="s">
        <v>156</v>
      </c>
      <c r="G7" s="20" t="s">
        <v>157</v>
      </c>
      <c r="I7" s="20" t="s">
        <v>158</v>
      </c>
      <c r="K7" s="20" t="s">
        <v>151</v>
      </c>
      <c r="M7" s="20" t="s">
        <v>159</v>
      </c>
      <c r="O7" s="20" t="s">
        <v>158</v>
      </c>
      <c r="Q7" s="20" t="s">
        <v>151</v>
      </c>
      <c r="S7" s="20" t="s">
        <v>159</v>
      </c>
    </row>
    <row r="8" spans="1:19" x14ac:dyDescent="0.55000000000000004">
      <c r="A8" s="1" t="s">
        <v>56</v>
      </c>
      <c r="C8" s="4" t="s">
        <v>6</v>
      </c>
      <c r="D8" s="4"/>
      <c r="E8" s="6">
        <v>10000000</v>
      </c>
      <c r="F8" s="4"/>
      <c r="G8" s="6">
        <v>350</v>
      </c>
      <c r="H8" s="4"/>
      <c r="I8" s="7">
        <v>3500000000</v>
      </c>
      <c r="J8" s="7"/>
      <c r="K8" s="7">
        <v>255555556</v>
      </c>
      <c r="L8" s="7"/>
      <c r="M8" s="7">
        <f>I8-K8</f>
        <v>3244444444</v>
      </c>
      <c r="N8" s="7"/>
      <c r="O8" s="7">
        <v>3500000000</v>
      </c>
      <c r="P8" s="7"/>
      <c r="Q8" s="7">
        <v>255555556</v>
      </c>
      <c r="R8" s="7"/>
      <c r="S8" s="7">
        <f>O8-Q8</f>
        <v>3244444444</v>
      </c>
    </row>
    <row r="9" spans="1:19" x14ac:dyDescent="0.55000000000000004">
      <c r="A9" s="1" t="s">
        <v>47</v>
      </c>
      <c r="C9" s="4" t="s">
        <v>160</v>
      </c>
      <c r="D9" s="4"/>
      <c r="E9" s="6">
        <v>31701011</v>
      </c>
      <c r="F9" s="4"/>
      <c r="G9" s="6">
        <v>500</v>
      </c>
      <c r="H9" s="4"/>
      <c r="I9" s="7">
        <v>15850505500</v>
      </c>
      <c r="J9" s="7"/>
      <c r="K9" s="7">
        <v>949193182</v>
      </c>
      <c r="L9" s="7"/>
      <c r="M9" s="7">
        <f t="shared" ref="M9:M10" si="0">I9-K9</f>
        <v>14901312318</v>
      </c>
      <c r="N9" s="7"/>
      <c r="O9" s="7">
        <v>15850505500</v>
      </c>
      <c r="P9" s="7"/>
      <c r="Q9" s="7">
        <v>949193182</v>
      </c>
      <c r="R9" s="7"/>
      <c r="S9" s="7">
        <f t="shared" ref="S9:S10" si="1">O9-Q9</f>
        <v>14901312318</v>
      </c>
    </row>
    <row r="10" spans="1:19" x14ac:dyDescent="0.55000000000000004">
      <c r="A10" s="1" t="s">
        <v>61</v>
      </c>
      <c r="C10" s="4" t="s">
        <v>6</v>
      </c>
      <c r="D10" s="4"/>
      <c r="E10" s="6">
        <v>4179296</v>
      </c>
      <c r="F10" s="4"/>
      <c r="G10" s="6">
        <v>1100</v>
      </c>
      <c r="H10" s="4"/>
      <c r="I10" s="7">
        <v>4597225600</v>
      </c>
      <c r="J10" s="7"/>
      <c r="K10" s="7">
        <v>266935680</v>
      </c>
      <c r="L10" s="7"/>
      <c r="M10" s="7">
        <f t="shared" si="0"/>
        <v>4330289920</v>
      </c>
      <c r="N10" s="7"/>
      <c r="O10" s="7">
        <v>4597225600</v>
      </c>
      <c r="P10" s="7"/>
      <c r="Q10" s="7">
        <v>266935680</v>
      </c>
      <c r="R10" s="7"/>
      <c r="S10" s="7">
        <f t="shared" si="1"/>
        <v>4330289920</v>
      </c>
    </row>
    <row r="11" spans="1:19" ht="24.75" thickBot="1" x14ac:dyDescent="0.6">
      <c r="C11" s="4"/>
      <c r="D11" s="4"/>
      <c r="E11" s="4"/>
      <c r="F11" s="4"/>
      <c r="G11" s="4"/>
      <c r="H11" s="4"/>
      <c r="I11" s="13">
        <f>SUM(I8:I10)</f>
        <v>23947731100</v>
      </c>
      <c r="J11" s="4"/>
      <c r="K11" s="13">
        <f>SUM(K8:K10)</f>
        <v>1471684418</v>
      </c>
      <c r="L11" s="4"/>
      <c r="M11" s="13">
        <f>SUM(M8:M10)</f>
        <v>22476046682</v>
      </c>
      <c r="N11" s="4"/>
      <c r="O11" s="13">
        <f>SUM(O8:O10)</f>
        <v>23947731100</v>
      </c>
      <c r="P11" s="4"/>
      <c r="Q11" s="13">
        <f>SUM(Q8:Q10)</f>
        <v>1471684418</v>
      </c>
      <c r="R11" s="4"/>
      <c r="S11" s="13">
        <f>SUM(S8:S10)</f>
        <v>22476046682</v>
      </c>
    </row>
    <row r="12" spans="1:19" ht="24.75" thickTop="1" x14ac:dyDescent="0.55000000000000004">
      <c r="K12" s="3"/>
      <c r="O12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84"/>
  <sheetViews>
    <sheetView rightToLeft="1" workbookViewId="0">
      <selection activeCell="G81" sqref="G81"/>
    </sheetView>
  </sheetViews>
  <sheetFormatPr defaultRowHeight="24" x14ac:dyDescent="0.55000000000000004"/>
  <cols>
    <col min="1" max="1" width="32.425781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710937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4.75" x14ac:dyDescent="0.55000000000000004">
      <c r="A3" s="19" t="s">
        <v>144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4.75" x14ac:dyDescent="0.55000000000000004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24.75" x14ac:dyDescent="0.55000000000000004">
      <c r="A6" s="19" t="s">
        <v>3</v>
      </c>
      <c r="C6" s="20" t="s">
        <v>146</v>
      </c>
      <c r="D6" s="20" t="s">
        <v>146</v>
      </c>
      <c r="E6" s="20" t="s">
        <v>146</v>
      </c>
      <c r="F6" s="20" t="s">
        <v>146</v>
      </c>
      <c r="G6" s="20" t="s">
        <v>146</v>
      </c>
      <c r="H6" s="20" t="s">
        <v>146</v>
      </c>
      <c r="I6" s="20" t="s">
        <v>146</v>
      </c>
      <c r="K6" s="20" t="s">
        <v>147</v>
      </c>
      <c r="L6" s="20" t="s">
        <v>147</v>
      </c>
      <c r="M6" s="20" t="s">
        <v>147</v>
      </c>
      <c r="N6" s="20" t="s">
        <v>147</v>
      </c>
      <c r="O6" s="20" t="s">
        <v>147</v>
      </c>
      <c r="P6" s="20" t="s">
        <v>147</v>
      </c>
      <c r="Q6" s="20" t="s">
        <v>147</v>
      </c>
    </row>
    <row r="7" spans="1:17" ht="24.75" x14ac:dyDescent="0.55000000000000004">
      <c r="A7" s="20" t="s">
        <v>3</v>
      </c>
      <c r="C7" s="20" t="s">
        <v>7</v>
      </c>
      <c r="E7" s="20" t="s">
        <v>161</v>
      </c>
      <c r="G7" s="20" t="s">
        <v>162</v>
      </c>
      <c r="I7" s="20" t="s">
        <v>163</v>
      </c>
      <c r="K7" s="20" t="s">
        <v>7</v>
      </c>
      <c r="M7" s="20" t="s">
        <v>161</v>
      </c>
      <c r="O7" s="20" t="s">
        <v>162</v>
      </c>
      <c r="Q7" s="20" t="s">
        <v>163</v>
      </c>
    </row>
    <row r="8" spans="1:17" x14ac:dyDescent="0.55000000000000004">
      <c r="A8" s="1" t="s">
        <v>37</v>
      </c>
      <c r="C8" s="7">
        <v>243093378</v>
      </c>
      <c r="D8" s="7"/>
      <c r="E8" s="7">
        <v>911250732923</v>
      </c>
      <c r="F8" s="7"/>
      <c r="G8" s="7">
        <v>961271656210</v>
      </c>
      <c r="H8" s="7"/>
      <c r="I8" s="7">
        <f>E8-G8</f>
        <v>-50020923287</v>
      </c>
      <c r="J8" s="7"/>
      <c r="K8" s="7">
        <v>243093378</v>
      </c>
      <c r="L8" s="7"/>
      <c r="M8" s="7">
        <v>911250732923</v>
      </c>
      <c r="N8" s="7"/>
      <c r="O8" s="7">
        <v>961271656210</v>
      </c>
      <c r="P8" s="7"/>
      <c r="Q8" s="7">
        <f>M8-O8</f>
        <v>-50020923287</v>
      </c>
    </row>
    <row r="9" spans="1:17" x14ac:dyDescent="0.55000000000000004">
      <c r="A9" s="1" t="s">
        <v>51</v>
      </c>
      <c r="C9" s="7">
        <v>11165712</v>
      </c>
      <c r="D9" s="7"/>
      <c r="E9" s="7">
        <v>132858333882</v>
      </c>
      <c r="F9" s="7"/>
      <c r="G9" s="7">
        <v>141071798132</v>
      </c>
      <c r="H9" s="7"/>
      <c r="I9" s="7">
        <f t="shared" ref="I9:I72" si="0">E9-G9</f>
        <v>-8213464250</v>
      </c>
      <c r="J9" s="7"/>
      <c r="K9" s="7">
        <v>11165712</v>
      </c>
      <c r="L9" s="7"/>
      <c r="M9" s="7">
        <v>132858333882</v>
      </c>
      <c r="N9" s="7"/>
      <c r="O9" s="7">
        <v>141071798132</v>
      </c>
      <c r="P9" s="7"/>
      <c r="Q9" s="7">
        <f t="shared" ref="Q9:Q72" si="1">M9-O9</f>
        <v>-8213464250</v>
      </c>
    </row>
    <row r="10" spans="1:17" x14ac:dyDescent="0.55000000000000004">
      <c r="A10" s="1" t="s">
        <v>24</v>
      </c>
      <c r="C10" s="7">
        <v>130646114</v>
      </c>
      <c r="D10" s="7"/>
      <c r="E10" s="7">
        <v>559085053221</v>
      </c>
      <c r="F10" s="7"/>
      <c r="G10" s="7">
        <v>583500381961</v>
      </c>
      <c r="H10" s="7"/>
      <c r="I10" s="7">
        <f t="shared" si="0"/>
        <v>-24415328740</v>
      </c>
      <c r="J10" s="7"/>
      <c r="K10" s="7">
        <v>130646114</v>
      </c>
      <c r="L10" s="7"/>
      <c r="M10" s="7">
        <v>559085053221</v>
      </c>
      <c r="N10" s="7"/>
      <c r="O10" s="7">
        <v>583500381961</v>
      </c>
      <c r="P10" s="7"/>
      <c r="Q10" s="7">
        <f t="shared" si="1"/>
        <v>-24415328740</v>
      </c>
    </row>
    <row r="11" spans="1:17" x14ac:dyDescent="0.55000000000000004">
      <c r="A11" s="1" t="s">
        <v>26</v>
      </c>
      <c r="C11" s="7">
        <v>19294410</v>
      </c>
      <c r="D11" s="7"/>
      <c r="E11" s="7">
        <v>629858335274</v>
      </c>
      <c r="F11" s="7"/>
      <c r="G11" s="7">
        <v>631200907853</v>
      </c>
      <c r="H11" s="7"/>
      <c r="I11" s="7">
        <f t="shared" si="0"/>
        <v>-1342572579</v>
      </c>
      <c r="J11" s="7"/>
      <c r="K11" s="7">
        <v>19294410</v>
      </c>
      <c r="L11" s="7"/>
      <c r="M11" s="7">
        <v>629858335274</v>
      </c>
      <c r="N11" s="7"/>
      <c r="O11" s="7">
        <v>631200907853</v>
      </c>
      <c r="P11" s="7"/>
      <c r="Q11" s="7">
        <f t="shared" si="1"/>
        <v>-1342572579</v>
      </c>
    </row>
    <row r="12" spans="1:17" x14ac:dyDescent="0.55000000000000004">
      <c r="A12" s="1" t="s">
        <v>44</v>
      </c>
      <c r="C12" s="7">
        <v>20067582</v>
      </c>
      <c r="D12" s="7"/>
      <c r="E12" s="7">
        <v>164572484068</v>
      </c>
      <c r="F12" s="7"/>
      <c r="G12" s="7">
        <v>161979220683</v>
      </c>
      <c r="H12" s="7"/>
      <c r="I12" s="7">
        <f t="shared" si="0"/>
        <v>2593263385</v>
      </c>
      <c r="J12" s="7"/>
      <c r="K12" s="7">
        <v>20067582</v>
      </c>
      <c r="L12" s="7"/>
      <c r="M12" s="7">
        <v>164572484068</v>
      </c>
      <c r="N12" s="7"/>
      <c r="O12" s="7">
        <v>161979220683</v>
      </c>
      <c r="P12" s="7"/>
      <c r="Q12" s="7">
        <f t="shared" si="1"/>
        <v>2593263385</v>
      </c>
    </row>
    <row r="13" spans="1:17" x14ac:dyDescent="0.55000000000000004">
      <c r="A13" s="1" t="s">
        <v>45</v>
      </c>
      <c r="C13" s="7">
        <v>791731</v>
      </c>
      <c r="D13" s="7"/>
      <c r="E13" s="7">
        <v>20210678750</v>
      </c>
      <c r="F13" s="7"/>
      <c r="G13" s="7">
        <v>21721757535</v>
      </c>
      <c r="H13" s="7"/>
      <c r="I13" s="7">
        <f t="shared" si="0"/>
        <v>-1511078785</v>
      </c>
      <c r="J13" s="7"/>
      <c r="K13" s="7">
        <v>791731</v>
      </c>
      <c r="L13" s="7"/>
      <c r="M13" s="7">
        <v>20210678750</v>
      </c>
      <c r="N13" s="7"/>
      <c r="O13" s="7">
        <v>21721757535</v>
      </c>
      <c r="P13" s="7"/>
      <c r="Q13" s="7">
        <f t="shared" si="1"/>
        <v>-1511078785</v>
      </c>
    </row>
    <row r="14" spans="1:17" x14ac:dyDescent="0.55000000000000004">
      <c r="A14" s="1" t="s">
        <v>17</v>
      </c>
      <c r="C14" s="7">
        <v>15829799</v>
      </c>
      <c r="D14" s="7"/>
      <c r="E14" s="7">
        <v>333280255720</v>
      </c>
      <c r="F14" s="7"/>
      <c r="G14" s="7">
        <v>364908835229</v>
      </c>
      <c r="H14" s="7"/>
      <c r="I14" s="7">
        <f t="shared" si="0"/>
        <v>-31628579509</v>
      </c>
      <c r="J14" s="7"/>
      <c r="K14" s="7">
        <v>15829799</v>
      </c>
      <c r="L14" s="7"/>
      <c r="M14" s="7">
        <v>333280255720</v>
      </c>
      <c r="N14" s="7"/>
      <c r="O14" s="7">
        <v>364908835229</v>
      </c>
      <c r="P14" s="7"/>
      <c r="Q14" s="7">
        <f t="shared" si="1"/>
        <v>-31628579509</v>
      </c>
    </row>
    <row r="15" spans="1:17" x14ac:dyDescent="0.55000000000000004">
      <c r="A15" s="1" t="s">
        <v>57</v>
      </c>
      <c r="C15" s="7">
        <v>46851062</v>
      </c>
      <c r="D15" s="7"/>
      <c r="E15" s="7">
        <v>541635827846</v>
      </c>
      <c r="F15" s="7"/>
      <c r="G15" s="7">
        <v>578427943409</v>
      </c>
      <c r="H15" s="7"/>
      <c r="I15" s="7">
        <f t="shared" si="0"/>
        <v>-36792115563</v>
      </c>
      <c r="J15" s="7"/>
      <c r="K15" s="7">
        <v>46851062</v>
      </c>
      <c r="L15" s="7"/>
      <c r="M15" s="7">
        <v>541635827846</v>
      </c>
      <c r="N15" s="7"/>
      <c r="O15" s="7">
        <v>578427943409</v>
      </c>
      <c r="P15" s="7"/>
      <c r="Q15" s="7">
        <f t="shared" si="1"/>
        <v>-36792115563</v>
      </c>
    </row>
    <row r="16" spans="1:17" x14ac:dyDescent="0.55000000000000004">
      <c r="A16" s="1" t="s">
        <v>58</v>
      </c>
      <c r="C16" s="7">
        <v>29800000</v>
      </c>
      <c r="D16" s="7"/>
      <c r="E16" s="7">
        <v>41797615590</v>
      </c>
      <c r="F16" s="7"/>
      <c r="G16" s="7">
        <v>45470829150</v>
      </c>
      <c r="H16" s="7"/>
      <c r="I16" s="7">
        <f t="shared" si="0"/>
        <v>-3673213560</v>
      </c>
      <c r="J16" s="7"/>
      <c r="K16" s="7">
        <v>29800000</v>
      </c>
      <c r="L16" s="7"/>
      <c r="M16" s="7">
        <v>41797615590</v>
      </c>
      <c r="N16" s="7"/>
      <c r="O16" s="7">
        <v>45470829150</v>
      </c>
      <c r="P16" s="7"/>
      <c r="Q16" s="7">
        <f t="shared" si="1"/>
        <v>-3673213560</v>
      </c>
    </row>
    <row r="17" spans="1:17" x14ac:dyDescent="0.55000000000000004">
      <c r="A17" s="1" t="s">
        <v>40</v>
      </c>
      <c r="C17" s="7">
        <v>66410148</v>
      </c>
      <c r="D17" s="7"/>
      <c r="E17" s="7">
        <v>899784553852</v>
      </c>
      <c r="F17" s="7"/>
      <c r="G17" s="7">
        <v>893183053090</v>
      </c>
      <c r="H17" s="7"/>
      <c r="I17" s="7">
        <f t="shared" si="0"/>
        <v>6601500762</v>
      </c>
      <c r="J17" s="7"/>
      <c r="K17" s="7">
        <v>66410148</v>
      </c>
      <c r="L17" s="7"/>
      <c r="M17" s="7">
        <v>899784553852</v>
      </c>
      <c r="N17" s="7"/>
      <c r="O17" s="7">
        <v>893183053090</v>
      </c>
      <c r="P17" s="7"/>
      <c r="Q17" s="7">
        <f t="shared" si="1"/>
        <v>6601500762</v>
      </c>
    </row>
    <row r="18" spans="1:17" x14ac:dyDescent="0.55000000000000004">
      <c r="A18" s="1" t="s">
        <v>43</v>
      </c>
      <c r="C18" s="7">
        <v>1585960</v>
      </c>
      <c r="D18" s="7"/>
      <c r="E18" s="7">
        <v>53302260819</v>
      </c>
      <c r="F18" s="7"/>
      <c r="G18" s="7">
        <v>55887759422</v>
      </c>
      <c r="H18" s="7"/>
      <c r="I18" s="7">
        <f t="shared" si="0"/>
        <v>-2585498603</v>
      </c>
      <c r="J18" s="7"/>
      <c r="K18" s="7">
        <v>1585960</v>
      </c>
      <c r="L18" s="7"/>
      <c r="M18" s="7">
        <v>53302260819</v>
      </c>
      <c r="N18" s="7"/>
      <c r="O18" s="7">
        <v>55887759422</v>
      </c>
      <c r="P18" s="7"/>
      <c r="Q18" s="7">
        <f t="shared" si="1"/>
        <v>-2585498603</v>
      </c>
    </row>
    <row r="19" spans="1:17" x14ac:dyDescent="0.55000000000000004">
      <c r="A19" s="1" t="s">
        <v>19</v>
      </c>
      <c r="C19" s="7">
        <v>86975360</v>
      </c>
      <c r="D19" s="7"/>
      <c r="E19" s="7">
        <v>1222514092437</v>
      </c>
      <c r="F19" s="7"/>
      <c r="G19" s="7">
        <v>1199170471152</v>
      </c>
      <c r="H19" s="7"/>
      <c r="I19" s="7">
        <f t="shared" si="0"/>
        <v>23343621285</v>
      </c>
      <c r="J19" s="7"/>
      <c r="K19" s="7">
        <v>86975360</v>
      </c>
      <c r="L19" s="7"/>
      <c r="M19" s="7">
        <v>1222514092437</v>
      </c>
      <c r="N19" s="7"/>
      <c r="O19" s="7">
        <v>1199170471152</v>
      </c>
      <c r="P19" s="7"/>
      <c r="Q19" s="7">
        <f t="shared" si="1"/>
        <v>23343621285</v>
      </c>
    </row>
    <row r="20" spans="1:17" x14ac:dyDescent="0.55000000000000004">
      <c r="A20" s="1" t="s">
        <v>64</v>
      </c>
      <c r="C20" s="7">
        <v>68129</v>
      </c>
      <c r="D20" s="7"/>
      <c r="E20" s="7">
        <v>573619166</v>
      </c>
      <c r="F20" s="7"/>
      <c r="G20" s="7">
        <v>633893199</v>
      </c>
      <c r="H20" s="7"/>
      <c r="I20" s="7">
        <f t="shared" si="0"/>
        <v>-60274033</v>
      </c>
      <c r="J20" s="7"/>
      <c r="K20" s="7">
        <v>68129</v>
      </c>
      <c r="L20" s="7"/>
      <c r="M20" s="7">
        <v>573619166</v>
      </c>
      <c r="N20" s="7"/>
      <c r="O20" s="7">
        <v>633893199</v>
      </c>
      <c r="P20" s="7"/>
      <c r="Q20" s="7">
        <f t="shared" si="1"/>
        <v>-60274033</v>
      </c>
    </row>
    <row r="21" spans="1:17" x14ac:dyDescent="0.55000000000000004">
      <c r="A21" s="1" t="s">
        <v>28</v>
      </c>
      <c r="C21" s="7">
        <v>5377190</v>
      </c>
      <c r="D21" s="7"/>
      <c r="E21" s="7">
        <v>56926334412</v>
      </c>
      <c r="F21" s="7"/>
      <c r="G21" s="7">
        <v>60721423373</v>
      </c>
      <c r="H21" s="7"/>
      <c r="I21" s="7">
        <f t="shared" si="0"/>
        <v>-3795088961</v>
      </c>
      <c r="J21" s="7"/>
      <c r="K21" s="7">
        <v>5377190</v>
      </c>
      <c r="L21" s="7"/>
      <c r="M21" s="7">
        <v>56926334412</v>
      </c>
      <c r="N21" s="7"/>
      <c r="O21" s="7">
        <v>60721423373</v>
      </c>
      <c r="P21" s="7"/>
      <c r="Q21" s="7">
        <f t="shared" si="1"/>
        <v>-3795088961</v>
      </c>
    </row>
    <row r="22" spans="1:17" x14ac:dyDescent="0.55000000000000004">
      <c r="A22" s="1" t="s">
        <v>55</v>
      </c>
      <c r="C22" s="7">
        <v>192050817</v>
      </c>
      <c r="D22" s="7"/>
      <c r="E22" s="7">
        <v>932395231896</v>
      </c>
      <c r="F22" s="7"/>
      <c r="G22" s="7">
        <v>958358735487</v>
      </c>
      <c r="H22" s="7"/>
      <c r="I22" s="7">
        <f t="shared" si="0"/>
        <v>-25963503591</v>
      </c>
      <c r="J22" s="7"/>
      <c r="K22" s="7">
        <v>192050817</v>
      </c>
      <c r="L22" s="7"/>
      <c r="M22" s="7">
        <v>932395231896</v>
      </c>
      <c r="N22" s="7"/>
      <c r="O22" s="7">
        <v>958358735487</v>
      </c>
      <c r="P22" s="7"/>
      <c r="Q22" s="7">
        <f t="shared" si="1"/>
        <v>-25963503591</v>
      </c>
    </row>
    <row r="23" spans="1:17" x14ac:dyDescent="0.55000000000000004">
      <c r="A23" s="1" t="s">
        <v>22</v>
      </c>
      <c r="C23" s="7">
        <v>3759913</v>
      </c>
      <c r="D23" s="7"/>
      <c r="E23" s="7">
        <v>258413620530</v>
      </c>
      <c r="F23" s="7"/>
      <c r="G23" s="7">
        <v>257479235150</v>
      </c>
      <c r="H23" s="7"/>
      <c r="I23" s="7">
        <f t="shared" si="0"/>
        <v>934385380</v>
      </c>
      <c r="J23" s="7"/>
      <c r="K23" s="7">
        <v>3759913</v>
      </c>
      <c r="L23" s="7"/>
      <c r="M23" s="7">
        <v>258413620530</v>
      </c>
      <c r="N23" s="7"/>
      <c r="O23" s="7">
        <v>257479235150</v>
      </c>
      <c r="P23" s="7"/>
      <c r="Q23" s="7">
        <f t="shared" si="1"/>
        <v>934385380</v>
      </c>
    </row>
    <row r="24" spans="1:17" x14ac:dyDescent="0.55000000000000004">
      <c r="A24" s="1" t="s">
        <v>60</v>
      </c>
      <c r="C24" s="7">
        <v>28325252</v>
      </c>
      <c r="D24" s="7"/>
      <c r="E24" s="7">
        <v>123439046234</v>
      </c>
      <c r="F24" s="7"/>
      <c r="G24" s="7">
        <v>129971404520</v>
      </c>
      <c r="H24" s="7"/>
      <c r="I24" s="7">
        <f t="shared" si="0"/>
        <v>-6532358286</v>
      </c>
      <c r="J24" s="7"/>
      <c r="K24" s="7">
        <v>28325252</v>
      </c>
      <c r="L24" s="7"/>
      <c r="M24" s="7">
        <v>123439046234</v>
      </c>
      <c r="N24" s="7"/>
      <c r="O24" s="7">
        <v>129971404520</v>
      </c>
      <c r="P24" s="7"/>
      <c r="Q24" s="7">
        <f t="shared" si="1"/>
        <v>-6532358286</v>
      </c>
    </row>
    <row r="25" spans="1:17" x14ac:dyDescent="0.55000000000000004">
      <c r="A25" s="1" t="s">
        <v>50</v>
      </c>
      <c r="C25" s="7">
        <v>2874557</v>
      </c>
      <c r="D25" s="7"/>
      <c r="E25" s="7">
        <v>94467408936</v>
      </c>
      <c r="F25" s="7"/>
      <c r="G25" s="7">
        <v>103096918161</v>
      </c>
      <c r="H25" s="7"/>
      <c r="I25" s="7">
        <f t="shared" si="0"/>
        <v>-8629509225</v>
      </c>
      <c r="J25" s="7"/>
      <c r="K25" s="7">
        <v>2874557</v>
      </c>
      <c r="L25" s="7"/>
      <c r="M25" s="7">
        <v>94467408936</v>
      </c>
      <c r="N25" s="7"/>
      <c r="O25" s="7">
        <v>103096918161</v>
      </c>
      <c r="P25" s="7"/>
      <c r="Q25" s="7">
        <f t="shared" si="1"/>
        <v>-8629509225</v>
      </c>
    </row>
    <row r="26" spans="1:17" x14ac:dyDescent="0.55000000000000004">
      <c r="A26" s="1" t="s">
        <v>39</v>
      </c>
      <c r="C26" s="7">
        <v>31790022</v>
      </c>
      <c r="D26" s="7"/>
      <c r="E26" s="7">
        <v>343817480495</v>
      </c>
      <c r="F26" s="7"/>
      <c r="G26" s="7">
        <v>343817480495</v>
      </c>
      <c r="H26" s="7"/>
      <c r="I26" s="7">
        <f t="shared" si="0"/>
        <v>0</v>
      </c>
      <c r="J26" s="7"/>
      <c r="K26" s="7">
        <v>31790022</v>
      </c>
      <c r="L26" s="7"/>
      <c r="M26" s="7">
        <v>343817480495</v>
      </c>
      <c r="N26" s="7"/>
      <c r="O26" s="7">
        <v>343817480495</v>
      </c>
      <c r="P26" s="7"/>
      <c r="Q26" s="7">
        <f t="shared" si="1"/>
        <v>0</v>
      </c>
    </row>
    <row r="27" spans="1:17" x14ac:dyDescent="0.55000000000000004">
      <c r="A27" s="1" t="s">
        <v>56</v>
      </c>
      <c r="C27" s="7">
        <v>10000000</v>
      </c>
      <c r="D27" s="7"/>
      <c r="E27" s="7">
        <v>143441415000</v>
      </c>
      <c r="F27" s="7"/>
      <c r="G27" s="7">
        <v>146920590000</v>
      </c>
      <c r="H27" s="7"/>
      <c r="I27" s="7">
        <f t="shared" si="0"/>
        <v>-3479175000</v>
      </c>
      <c r="J27" s="7"/>
      <c r="K27" s="7">
        <v>10000000</v>
      </c>
      <c r="L27" s="7"/>
      <c r="M27" s="7">
        <v>143441415000</v>
      </c>
      <c r="N27" s="7"/>
      <c r="O27" s="7">
        <v>146920590000</v>
      </c>
      <c r="P27" s="7"/>
      <c r="Q27" s="7">
        <f t="shared" si="1"/>
        <v>-3479175000</v>
      </c>
    </row>
    <row r="28" spans="1:17" x14ac:dyDescent="0.55000000000000004">
      <c r="A28" s="1" t="s">
        <v>36</v>
      </c>
      <c r="C28" s="7">
        <v>54555603</v>
      </c>
      <c r="D28" s="7"/>
      <c r="E28" s="7">
        <v>269311131907</v>
      </c>
      <c r="F28" s="7"/>
      <c r="G28" s="7">
        <v>258953011449</v>
      </c>
      <c r="H28" s="7"/>
      <c r="I28" s="7">
        <f t="shared" si="0"/>
        <v>10358120458</v>
      </c>
      <c r="J28" s="7"/>
      <c r="K28" s="7">
        <v>54555603</v>
      </c>
      <c r="L28" s="7"/>
      <c r="M28" s="7">
        <v>269311131907</v>
      </c>
      <c r="N28" s="7"/>
      <c r="O28" s="7">
        <v>258953011449</v>
      </c>
      <c r="P28" s="7"/>
      <c r="Q28" s="7">
        <f t="shared" si="1"/>
        <v>10358120458</v>
      </c>
    </row>
    <row r="29" spans="1:17" x14ac:dyDescent="0.55000000000000004">
      <c r="A29" s="1" t="s">
        <v>38</v>
      </c>
      <c r="C29" s="7">
        <v>38729730</v>
      </c>
      <c r="D29" s="7"/>
      <c r="E29" s="7">
        <v>115420865743</v>
      </c>
      <c r="F29" s="7"/>
      <c r="G29" s="7">
        <v>124275702007</v>
      </c>
      <c r="H29" s="7"/>
      <c r="I29" s="7">
        <f t="shared" si="0"/>
        <v>-8854836264</v>
      </c>
      <c r="J29" s="7"/>
      <c r="K29" s="7">
        <v>38729730</v>
      </c>
      <c r="L29" s="7"/>
      <c r="M29" s="7">
        <v>115420865743</v>
      </c>
      <c r="N29" s="7"/>
      <c r="O29" s="7">
        <v>124275702007</v>
      </c>
      <c r="P29" s="7"/>
      <c r="Q29" s="7">
        <f t="shared" si="1"/>
        <v>-8854836264</v>
      </c>
    </row>
    <row r="30" spans="1:17" x14ac:dyDescent="0.55000000000000004">
      <c r="A30" s="1" t="s">
        <v>16</v>
      </c>
      <c r="C30" s="7">
        <v>182552902</v>
      </c>
      <c r="D30" s="7"/>
      <c r="E30" s="7">
        <v>464554783316</v>
      </c>
      <c r="F30" s="7"/>
      <c r="G30" s="7">
        <v>479797987144</v>
      </c>
      <c r="H30" s="7"/>
      <c r="I30" s="7">
        <f t="shared" si="0"/>
        <v>-15243203828</v>
      </c>
      <c r="J30" s="7"/>
      <c r="K30" s="7">
        <v>182552902</v>
      </c>
      <c r="L30" s="7"/>
      <c r="M30" s="7">
        <v>464554783316</v>
      </c>
      <c r="N30" s="7"/>
      <c r="O30" s="7">
        <v>479797987144</v>
      </c>
      <c r="P30" s="7"/>
      <c r="Q30" s="7">
        <f t="shared" si="1"/>
        <v>-15243203828</v>
      </c>
    </row>
    <row r="31" spans="1:17" x14ac:dyDescent="0.55000000000000004">
      <c r="A31" s="1" t="s">
        <v>15</v>
      </c>
      <c r="C31" s="7">
        <v>55000000</v>
      </c>
      <c r="D31" s="7"/>
      <c r="E31" s="7">
        <v>73097466750</v>
      </c>
      <c r="F31" s="7"/>
      <c r="G31" s="7">
        <v>77252595750</v>
      </c>
      <c r="H31" s="7"/>
      <c r="I31" s="7">
        <f t="shared" si="0"/>
        <v>-4155129000</v>
      </c>
      <c r="J31" s="7"/>
      <c r="K31" s="7">
        <v>55000000</v>
      </c>
      <c r="L31" s="7"/>
      <c r="M31" s="7">
        <v>73097466750</v>
      </c>
      <c r="N31" s="7"/>
      <c r="O31" s="7">
        <v>77252595750</v>
      </c>
      <c r="P31" s="7"/>
      <c r="Q31" s="7">
        <f t="shared" si="1"/>
        <v>-4155129000</v>
      </c>
    </row>
    <row r="32" spans="1:17" x14ac:dyDescent="0.55000000000000004">
      <c r="A32" s="1" t="s">
        <v>25</v>
      </c>
      <c r="C32" s="7">
        <v>20830000</v>
      </c>
      <c r="D32" s="7"/>
      <c r="E32" s="7">
        <v>71290969744</v>
      </c>
      <c r="F32" s="7"/>
      <c r="G32" s="7">
        <v>77254315456</v>
      </c>
      <c r="H32" s="7"/>
      <c r="I32" s="7">
        <f t="shared" si="0"/>
        <v>-5963345712</v>
      </c>
      <c r="J32" s="7"/>
      <c r="K32" s="7">
        <v>20830000</v>
      </c>
      <c r="L32" s="7"/>
      <c r="M32" s="7">
        <v>71290969744</v>
      </c>
      <c r="N32" s="7"/>
      <c r="O32" s="7">
        <v>77254315456</v>
      </c>
      <c r="P32" s="7"/>
      <c r="Q32" s="7">
        <f t="shared" si="1"/>
        <v>-5963345712</v>
      </c>
    </row>
    <row r="33" spans="1:17" x14ac:dyDescent="0.55000000000000004">
      <c r="A33" s="1" t="s">
        <v>18</v>
      </c>
      <c r="C33" s="7">
        <v>75671122</v>
      </c>
      <c r="D33" s="7"/>
      <c r="E33" s="7">
        <v>546103580262</v>
      </c>
      <c r="F33" s="7"/>
      <c r="G33" s="7">
        <v>522032899039</v>
      </c>
      <c r="H33" s="7"/>
      <c r="I33" s="7">
        <f t="shared" si="0"/>
        <v>24070681223</v>
      </c>
      <c r="J33" s="7"/>
      <c r="K33" s="7">
        <v>75671122</v>
      </c>
      <c r="L33" s="7"/>
      <c r="M33" s="7">
        <v>546103580262</v>
      </c>
      <c r="N33" s="7"/>
      <c r="O33" s="7">
        <v>522032899039</v>
      </c>
      <c r="P33" s="7"/>
      <c r="Q33" s="7">
        <f t="shared" si="1"/>
        <v>24070681223</v>
      </c>
    </row>
    <row r="34" spans="1:17" x14ac:dyDescent="0.55000000000000004">
      <c r="A34" s="1" t="s">
        <v>59</v>
      </c>
      <c r="C34" s="7">
        <v>47100791</v>
      </c>
      <c r="D34" s="7"/>
      <c r="E34" s="7">
        <v>1444881904318</v>
      </c>
      <c r="F34" s="7"/>
      <c r="G34" s="7">
        <v>1467355764139</v>
      </c>
      <c r="H34" s="7"/>
      <c r="I34" s="7">
        <f t="shared" si="0"/>
        <v>-22473859821</v>
      </c>
      <c r="J34" s="7"/>
      <c r="K34" s="7">
        <v>47100791</v>
      </c>
      <c r="L34" s="7"/>
      <c r="M34" s="7">
        <v>1444881904318</v>
      </c>
      <c r="N34" s="7"/>
      <c r="O34" s="7">
        <v>1467355764139</v>
      </c>
      <c r="P34" s="7"/>
      <c r="Q34" s="7">
        <f t="shared" si="1"/>
        <v>-22473859821</v>
      </c>
    </row>
    <row r="35" spans="1:17" x14ac:dyDescent="0.55000000000000004">
      <c r="A35" s="1" t="s">
        <v>20</v>
      </c>
      <c r="C35" s="7">
        <v>3921979</v>
      </c>
      <c r="D35" s="7"/>
      <c r="E35" s="7">
        <v>728461486581</v>
      </c>
      <c r="F35" s="7"/>
      <c r="G35" s="7">
        <v>734192492122</v>
      </c>
      <c r="H35" s="7"/>
      <c r="I35" s="7">
        <f t="shared" si="0"/>
        <v>-5731005541</v>
      </c>
      <c r="J35" s="7"/>
      <c r="K35" s="7">
        <v>3921979</v>
      </c>
      <c r="L35" s="7"/>
      <c r="M35" s="7">
        <v>728461486581</v>
      </c>
      <c r="N35" s="7"/>
      <c r="O35" s="7">
        <v>734192492122</v>
      </c>
      <c r="P35" s="7"/>
      <c r="Q35" s="7">
        <f t="shared" si="1"/>
        <v>-5731005541</v>
      </c>
    </row>
    <row r="36" spans="1:17" x14ac:dyDescent="0.55000000000000004">
      <c r="A36" s="1" t="s">
        <v>48</v>
      </c>
      <c r="C36" s="7">
        <v>7691309</v>
      </c>
      <c r="D36" s="7"/>
      <c r="E36" s="7">
        <v>434496362781</v>
      </c>
      <c r="F36" s="7"/>
      <c r="G36" s="7">
        <v>461790960971</v>
      </c>
      <c r="H36" s="7"/>
      <c r="I36" s="7">
        <f t="shared" si="0"/>
        <v>-27294598190</v>
      </c>
      <c r="J36" s="7"/>
      <c r="K36" s="7">
        <v>7691309</v>
      </c>
      <c r="L36" s="7"/>
      <c r="M36" s="7">
        <v>434496362781</v>
      </c>
      <c r="N36" s="7"/>
      <c r="O36" s="7">
        <v>461790960971</v>
      </c>
      <c r="P36" s="7"/>
      <c r="Q36" s="7">
        <f t="shared" si="1"/>
        <v>-27294598190</v>
      </c>
    </row>
    <row r="37" spans="1:17" x14ac:dyDescent="0.55000000000000004">
      <c r="A37" s="1" t="s">
        <v>47</v>
      </c>
      <c r="C37" s="7">
        <v>31701011</v>
      </c>
      <c r="D37" s="7"/>
      <c r="E37" s="7">
        <v>203570039300</v>
      </c>
      <c r="F37" s="7"/>
      <c r="G37" s="7">
        <v>219011110485</v>
      </c>
      <c r="H37" s="7"/>
      <c r="I37" s="7">
        <f t="shared" si="0"/>
        <v>-15441071185</v>
      </c>
      <c r="J37" s="7"/>
      <c r="K37" s="7">
        <v>31701011</v>
      </c>
      <c r="L37" s="7"/>
      <c r="M37" s="7">
        <v>203570039300</v>
      </c>
      <c r="N37" s="7"/>
      <c r="O37" s="7">
        <v>219011110485</v>
      </c>
      <c r="P37" s="7"/>
      <c r="Q37" s="7">
        <f t="shared" si="1"/>
        <v>-15441071185</v>
      </c>
    </row>
    <row r="38" spans="1:17" x14ac:dyDescent="0.55000000000000004">
      <c r="A38" s="1" t="s">
        <v>33</v>
      </c>
      <c r="C38" s="7">
        <v>3898275</v>
      </c>
      <c r="D38" s="7"/>
      <c r="E38" s="7">
        <v>62040035022</v>
      </c>
      <c r="F38" s="7"/>
      <c r="G38" s="7">
        <v>65953866089</v>
      </c>
      <c r="H38" s="7"/>
      <c r="I38" s="7">
        <f t="shared" si="0"/>
        <v>-3913831067</v>
      </c>
      <c r="J38" s="7"/>
      <c r="K38" s="7">
        <v>3898275</v>
      </c>
      <c r="L38" s="7"/>
      <c r="M38" s="7">
        <v>62040035022</v>
      </c>
      <c r="N38" s="7"/>
      <c r="O38" s="7">
        <v>65953866089</v>
      </c>
      <c r="P38" s="7"/>
      <c r="Q38" s="7">
        <f t="shared" si="1"/>
        <v>-3913831067</v>
      </c>
    </row>
    <row r="39" spans="1:17" x14ac:dyDescent="0.55000000000000004">
      <c r="A39" s="1" t="s">
        <v>41</v>
      </c>
      <c r="C39" s="7">
        <v>5156472</v>
      </c>
      <c r="D39" s="7"/>
      <c r="E39" s="7">
        <v>111690985706</v>
      </c>
      <c r="F39" s="7"/>
      <c r="G39" s="7">
        <v>114458912842</v>
      </c>
      <c r="H39" s="7"/>
      <c r="I39" s="7">
        <f t="shared" si="0"/>
        <v>-2767927136</v>
      </c>
      <c r="J39" s="7"/>
      <c r="K39" s="7">
        <v>5156472</v>
      </c>
      <c r="L39" s="7"/>
      <c r="M39" s="7">
        <v>111690985706</v>
      </c>
      <c r="N39" s="7"/>
      <c r="O39" s="7">
        <v>114458912842</v>
      </c>
      <c r="P39" s="7"/>
      <c r="Q39" s="7">
        <f t="shared" si="1"/>
        <v>-2767927136</v>
      </c>
    </row>
    <row r="40" spans="1:17" x14ac:dyDescent="0.55000000000000004">
      <c r="A40" s="1" t="s">
        <v>23</v>
      </c>
      <c r="C40" s="7">
        <v>2</v>
      </c>
      <c r="D40" s="7"/>
      <c r="E40" s="7">
        <v>28568</v>
      </c>
      <c r="F40" s="7"/>
      <c r="G40" s="7">
        <v>29702</v>
      </c>
      <c r="H40" s="7"/>
      <c r="I40" s="7">
        <f t="shared" si="0"/>
        <v>-1134</v>
      </c>
      <c r="J40" s="7"/>
      <c r="K40" s="7">
        <v>2</v>
      </c>
      <c r="L40" s="7"/>
      <c r="M40" s="7">
        <v>28568</v>
      </c>
      <c r="N40" s="7"/>
      <c r="O40" s="7">
        <v>29702</v>
      </c>
      <c r="P40" s="7"/>
      <c r="Q40" s="7">
        <f t="shared" si="1"/>
        <v>-1134</v>
      </c>
    </row>
    <row r="41" spans="1:17" x14ac:dyDescent="0.55000000000000004">
      <c r="A41" s="1" t="s">
        <v>62</v>
      </c>
      <c r="C41" s="7">
        <v>11589687</v>
      </c>
      <c r="D41" s="7"/>
      <c r="E41" s="7">
        <v>268087348991</v>
      </c>
      <c r="F41" s="7"/>
      <c r="G41" s="7">
        <v>277649553532</v>
      </c>
      <c r="H41" s="7"/>
      <c r="I41" s="7">
        <f t="shared" si="0"/>
        <v>-9562204541</v>
      </c>
      <c r="J41" s="7"/>
      <c r="K41" s="7">
        <v>11589687</v>
      </c>
      <c r="L41" s="7"/>
      <c r="M41" s="7">
        <v>268087348991</v>
      </c>
      <c r="N41" s="7"/>
      <c r="O41" s="7">
        <v>277649553532</v>
      </c>
      <c r="P41" s="7"/>
      <c r="Q41" s="7">
        <f t="shared" si="1"/>
        <v>-9562204541</v>
      </c>
    </row>
    <row r="42" spans="1:17" x14ac:dyDescent="0.55000000000000004">
      <c r="A42" s="1" t="s">
        <v>65</v>
      </c>
      <c r="C42" s="7">
        <v>34191602</v>
      </c>
      <c r="D42" s="7"/>
      <c r="E42" s="7">
        <v>142784268427</v>
      </c>
      <c r="F42" s="7"/>
      <c r="G42" s="7">
        <v>140541049738</v>
      </c>
      <c r="H42" s="7"/>
      <c r="I42" s="7">
        <f t="shared" si="0"/>
        <v>2243218689</v>
      </c>
      <c r="J42" s="7"/>
      <c r="K42" s="7">
        <v>34191602</v>
      </c>
      <c r="L42" s="7"/>
      <c r="M42" s="7">
        <v>142784268427</v>
      </c>
      <c r="N42" s="7"/>
      <c r="O42" s="7">
        <v>140541049738</v>
      </c>
      <c r="P42" s="7"/>
      <c r="Q42" s="7">
        <f t="shared" si="1"/>
        <v>2243218689</v>
      </c>
    </row>
    <row r="43" spans="1:17" x14ac:dyDescent="0.55000000000000004">
      <c r="A43" s="1" t="s">
        <v>21</v>
      </c>
      <c r="C43" s="7">
        <v>2741383</v>
      </c>
      <c r="D43" s="7"/>
      <c r="E43" s="7">
        <v>101290917733</v>
      </c>
      <c r="F43" s="7"/>
      <c r="G43" s="7">
        <v>101781430652</v>
      </c>
      <c r="H43" s="7"/>
      <c r="I43" s="7">
        <f t="shared" si="0"/>
        <v>-490512919</v>
      </c>
      <c r="J43" s="7"/>
      <c r="K43" s="7">
        <v>2741383</v>
      </c>
      <c r="L43" s="7"/>
      <c r="M43" s="7">
        <v>101290917733</v>
      </c>
      <c r="N43" s="7"/>
      <c r="O43" s="7">
        <v>101781430652</v>
      </c>
      <c r="P43" s="7"/>
      <c r="Q43" s="7">
        <f t="shared" si="1"/>
        <v>-490512919</v>
      </c>
    </row>
    <row r="44" spans="1:17" x14ac:dyDescent="0.55000000000000004">
      <c r="A44" s="1" t="s">
        <v>63</v>
      </c>
      <c r="C44" s="7">
        <v>18769593</v>
      </c>
      <c r="D44" s="7"/>
      <c r="E44" s="7">
        <v>246657622044</v>
      </c>
      <c r="F44" s="7"/>
      <c r="G44" s="7">
        <v>243858934955</v>
      </c>
      <c r="H44" s="7"/>
      <c r="I44" s="7">
        <f t="shared" si="0"/>
        <v>2798687089</v>
      </c>
      <c r="J44" s="7"/>
      <c r="K44" s="7">
        <v>18769593</v>
      </c>
      <c r="L44" s="7"/>
      <c r="M44" s="7">
        <v>246657622044</v>
      </c>
      <c r="N44" s="7"/>
      <c r="O44" s="7">
        <v>243858934955</v>
      </c>
      <c r="P44" s="7"/>
      <c r="Q44" s="7">
        <f t="shared" si="1"/>
        <v>2798687089</v>
      </c>
    </row>
    <row r="45" spans="1:17" x14ac:dyDescent="0.55000000000000004">
      <c r="A45" s="1" t="s">
        <v>54</v>
      </c>
      <c r="C45" s="7">
        <v>22062500</v>
      </c>
      <c r="D45" s="7"/>
      <c r="E45" s="7">
        <v>317125558687</v>
      </c>
      <c r="F45" s="7"/>
      <c r="G45" s="7">
        <v>318222120093</v>
      </c>
      <c r="H45" s="7"/>
      <c r="I45" s="7">
        <f t="shared" si="0"/>
        <v>-1096561406</v>
      </c>
      <c r="J45" s="7"/>
      <c r="K45" s="7">
        <v>22062500</v>
      </c>
      <c r="L45" s="7"/>
      <c r="M45" s="7">
        <v>317125558687</v>
      </c>
      <c r="N45" s="7"/>
      <c r="O45" s="7">
        <v>318222120093</v>
      </c>
      <c r="P45" s="7"/>
      <c r="Q45" s="7">
        <f t="shared" si="1"/>
        <v>-1096561406</v>
      </c>
    </row>
    <row r="46" spans="1:17" x14ac:dyDescent="0.55000000000000004">
      <c r="A46" s="1" t="s">
        <v>35</v>
      </c>
      <c r="C46" s="7">
        <v>3583604</v>
      </c>
      <c r="D46" s="7"/>
      <c r="E46" s="7">
        <v>28213269925</v>
      </c>
      <c r="F46" s="7"/>
      <c r="G46" s="7">
        <v>29103840314</v>
      </c>
      <c r="H46" s="7"/>
      <c r="I46" s="7">
        <f t="shared" si="0"/>
        <v>-890570389</v>
      </c>
      <c r="J46" s="7"/>
      <c r="K46" s="7">
        <v>3583604</v>
      </c>
      <c r="L46" s="7"/>
      <c r="M46" s="7">
        <v>28213269925</v>
      </c>
      <c r="N46" s="7"/>
      <c r="O46" s="7">
        <v>29103840314</v>
      </c>
      <c r="P46" s="7"/>
      <c r="Q46" s="7">
        <f t="shared" si="1"/>
        <v>-890570389</v>
      </c>
    </row>
    <row r="47" spans="1:17" x14ac:dyDescent="0.55000000000000004">
      <c r="A47" s="1" t="s">
        <v>32</v>
      </c>
      <c r="C47" s="7">
        <v>200000000</v>
      </c>
      <c r="D47" s="7"/>
      <c r="E47" s="7">
        <v>173759940000</v>
      </c>
      <c r="F47" s="7"/>
      <c r="G47" s="7">
        <v>181314720000</v>
      </c>
      <c r="H47" s="7"/>
      <c r="I47" s="7">
        <f t="shared" si="0"/>
        <v>-7554780000</v>
      </c>
      <c r="J47" s="7"/>
      <c r="K47" s="7">
        <v>200000000</v>
      </c>
      <c r="L47" s="7"/>
      <c r="M47" s="7">
        <v>173759940000</v>
      </c>
      <c r="N47" s="7"/>
      <c r="O47" s="7">
        <v>181314720000</v>
      </c>
      <c r="P47" s="7"/>
      <c r="Q47" s="7">
        <f t="shared" si="1"/>
        <v>-7554780000</v>
      </c>
    </row>
    <row r="48" spans="1:17" x14ac:dyDescent="0.55000000000000004">
      <c r="A48" s="1" t="s">
        <v>52</v>
      </c>
      <c r="C48" s="7">
        <v>9450756</v>
      </c>
      <c r="D48" s="7"/>
      <c r="E48" s="7">
        <v>93541275485</v>
      </c>
      <c r="F48" s="7"/>
      <c r="G48" s="7">
        <v>93541275485</v>
      </c>
      <c r="H48" s="7"/>
      <c r="I48" s="7">
        <f t="shared" si="0"/>
        <v>0</v>
      </c>
      <c r="J48" s="7"/>
      <c r="K48" s="7">
        <v>9450756</v>
      </c>
      <c r="L48" s="7"/>
      <c r="M48" s="7">
        <v>93541275485</v>
      </c>
      <c r="N48" s="7"/>
      <c r="O48" s="7">
        <v>93541275485</v>
      </c>
      <c r="P48" s="7"/>
      <c r="Q48" s="7">
        <f t="shared" si="1"/>
        <v>0</v>
      </c>
    </row>
    <row r="49" spans="1:17" x14ac:dyDescent="0.55000000000000004">
      <c r="A49" s="1" t="s">
        <v>61</v>
      </c>
      <c r="C49" s="7">
        <v>4179296</v>
      </c>
      <c r="D49" s="7"/>
      <c r="E49" s="7">
        <v>47069682709</v>
      </c>
      <c r="F49" s="7"/>
      <c r="G49" s="7">
        <v>57372667097</v>
      </c>
      <c r="H49" s="7"/>
      <c r="I49" s="7">
        <f t="shared" si="0"/>
        <v>-10302984388</v>
      </c>
      <c r="J49" s="7"/>
      <c r="K49" s="7">
        <v>4179296</v>
      </c>
      <c r="L49" s="7"/>
      <c r="M49" s="7">
        <v>47069682709</v>
      </c>
      <c r="N49" s="7"/>
      <c r="O49" s="7">
        <v>57372667097</v>
      </c>
      <c r="P49" s="7"/>
      <c r="Q49" s="7">
        <f t="shared" si="1"/>
        <v>-10302984388</v>
      </c>
    </row>
    <row r="50" spans="1:17" x14ac:dyDescent="0.55000000000000004">
      <c r="A50" s="1" t="s">
        <v>31</v>
      </c>
      <c r="C50" s="7">
        <v>28258031</v>
      </c>
      <c r="D50" s="7"/>
      <c r="E50" s="7">
        <v>182584322151</v>
      </c>
      <c r="F50" s="7"/>
      <c r="G50" s="7">
        <v>183988816936</v>
      </c>
      <c r="H50" s="7"/>
      <c r="I50" s="7">
        <f t="shared" si="0"/>
        <v>-1404494785</v>
      </c>
      <c r="J50" s="7"/>
      <c r="K50" s="7">
        <v>28258031</v>
      </c>
      <c r="L50" s="7"/>
      <c r="M50" s="7">
        <v>182584322151</v>
      </c>
      <c r="N50" s="7"/>
      <c r="O50" s="7">
        <v>183988816936</v>
      </c>
      <c r="P50" s="7"/>
      <c r="Q50" s="7">
        <f t="shared" si="1"/>
        <v>-1404494785</v>
      </c>
    </row>
    <row r="51" spans="1:17" x14ac:dyDescent="0.55000000000000004">
      <c r="A51" s="1" t="s">
        <v>27</v>
      </c>
      <c r="C51" s="7">
        <v>2761729</v>
      </c>
      <c r="D51" s="7"/>
      <c r="E51" s="7">
        <v>69456006824</v>
      </c>
      <c r="F51" s="7"/>
      <c r="G51" s="7">
        <v>93889147565</v>
      </c>
      <c r="H51" s="7"/>
      <c r="I51" s="7">
        <f t="shared" si="0"/>
        <v>-24433140741</v>
      </c>
      <c r="J51" s="7"/>
      <c r="K51" s="7">
        <v>2761729</v>
      </c>
      <c r="L51" s="7"/>
      <c r="M51" s="7">
        <v>69456006824</v>
      </c>
      <c r="N51" s="7"/>
      <c r="O51" s="7">
        <v>93889147565</v>
      </c>
      <c r="P51" s="7"/>
      <c r="Q51" s="7">
        <f t="shared" si="1"/>
        <v>-24433140741</v>
      </c>
    </row>
    <row r="52" spans="1:17" x14ac:dyDescent="0.55000000000000004">
      <c r="A52" s="1" t="s">
        <v>46</v>
      </c>
      <c r="C52" s="7">
        <v>11496875</v>
      </c>
      <c r="D52" s="7"/>
      <c r="E52" s="7">
        <v>98513399278</v>
      </c>
      <c r="F52" s="7"/>
      <c r="G52" s="7">
        <v>92456310923</v>
      </c>
      <c r="H52" s="7"/>
      <c r="I52" s="7">
        <f t="shared" si="0"/>
        <v>6057088355</v>
      </c>
      <c r="J52" s="7"/>
      <c r="K52" s="7">
        <v>11496875</v>
      </c>
      <c r="L52" s="7"/>
      <c r="M52" s="7">
        <v>98513399278</v>
      </c>
      <c r="N52" s="7"/>
      <c r="O52" s="7">
        <v>92456310923</v>
      </c>
      <c r="P52" s="7"/>
      <c r="Q52" s="7">
        <f t="shared" si="1"/>
        <v>6057088355</v>
      </c>
    </row>
    <row r="53" spans="1:17" x14ac:dyDescent="0.55000000000000004">
      <c r="A53" s="1" t="s">
        <v>30</v>
      </c>
      <c r="C53" s="7">
        <v>7325000</v>
      </c>
      <c r="D53" s="7"/>
      <c r="E53" s="7">
        <v>34899828086</v>
      </c>
      <c r="F53" s="7"/>
      <c r="G53" s="7">
        <v>29693615467</v>
      </c>
      <c r="H53" s="7"/>
      <c r="I53" s="7">
        <f t="shared" si="0"/>
        <v>5206212619</v>
      </c>
      <c r="J53" s="7"/>
      <c r="K53" s="7">
        <v>7325000</v>
      </c>
      <c r="L53" s="7"/>
      <c r="M53" s="7">
        <v>34899828086</v>
      </c>
      <c r="N53" s="7"/>
      <c r="O53" s="7">
        <v>29693615467</v>
      </c>
      <c r="P53" s="7"/>
      <c r="Q53" s="7">
        <f t="shared" si="1"/>
        <v>5206212619</v>
      </c>
    </row>
    <row r="54" spans="1:17" x14ac:dyDescent="0.55000000000000004">
      <c r="A54" s="1" t="s">
        <v>53</v>
      </c>
      <c r="C54" s="7">
        <v>300000</v>
      </c>
      <c r="D54" s="7"/>
      <c r="E54" s="7">
        <v>2451327300</v>
      </c>
      <c r="F54" s="7"/>
      <c r="G54" s="7">
        <v>2326077000</v>
      </c>
      <c r="H54" s="7"/>
      <c r="I54" s="7">
        <f t="shared" si="0"/>
        <v>125250300</v>
      </c>
      <c r="J54" s="7"/>
      <c r="K54" s="7">
        <v>300000</v>
      </c>
      <c r="L54" s="7"/>
      <c r="M54" s="7">
        <v>2451327300</v>
      </c>
      <c r="N54" s="7"/>
      <c r="O54" s="7">
        <v>2326077000</v>
      </c>
      <c r="P54" s="7"/>
      <c r="Q54" s="7">
        <f t="shared" si="1"/>
        <v>125250300</v>
      </c>
    </row>
    <row r="55" spans="1:17" x14ac:dyDescent="0.55000000000000004">
      <c r="A55" s="1" t="s">
        <v>42</v>
      </c>
      <c r="C55" s="7">
        <v>1014534</v>
      </c>
      <c r="D55" s="7"/>
      <c r="E55" s="7">
        <v>52946119941</v>
      </c>
      <c r="F55" s="7"/>
      <c r="G55" s="7">
        <v>52845270189</v>
      </c>
      <c r="H55" s="7"/>
      <c r="I55" s="7">
        <f t="shared" si="0"/>
        <v>100849752</v>
      </c>
      <c r="J55" s="7"/>
      <c r="K55" s="7">
        <v>1014534</v>
      </c>
      <c r="L55" s="7"/>
      <c r="M55" s="7">
        <v>52946119941</v>
      </c>
      <c r="N55" s="7"/>
      <c r="O55" s="7">
        <v>52845270189</v>
      </c>
      <c r="P55" s="7"/>
      <c r="Q55" s="7">
        <f t="shared" si="1"/>
        <v>100849752</v>
      </c>
    </row>
    <row r="56" spans="1:17" x14ac:dyDescent="0.55000000000000004">
      <c r="A56" s="1" t="s">
        <v>34</v>
      </c>
      <c r="C56" s="7">
        <v>16666666</v>
      </c>
      <c r="D56" s="7"/>
      <c r="E56" s="7">
        <v>49437418022</v>
      </c>
      <c r="F56" s="7"/>
      <c r="G56" s="7">
        <v>54192290332</v>
      </c>
      <c r="H56" s="7"/>
      <c r="I56" s="7">
        <f t="shared" si="0"/>
        <v>-4754872310</v>
      </c>
      <c r="J56" s="7"/>
      <c r="K56" s="7">
        <v>16666666</v>
      </c>
      <c r="L56" s="7"/>
      <c r="M56" s="7">
        <v>49437418022</v>
      </c>
      <c r="N56" s="7"/>
      <c r="O56" s="7">
        <v>54192290332</v>
      </c>
      <c r="P56" s="7"/>
      <c r="Q56" s="7">
        <f t="shared" si="1"/>
        <v>-4754872310</v>
      </c>
    </row>
    <row r="57" spans="1:17" x14ac:dyDescent="0.55000000000000004">
      <c r="A57" s="1" t="s">
        <v>29</v>
      </c>
      <c r="C57" s="7">
        <v>7527460</v>
      </c>
      <c r="D57" s="7"/>
      <c r="E57" s="7">
        <v>103410521691</v>
      </c>
      <c r="F57" s="7"/>
      <c r="G57" s="7">
        <v>124960615937</v>
      </c>
      <c r="H57" s="7"/>
      <c r="I57" s="7">
        <f t="shared" si="0"/>
        <v>-21550094246</v>
      </c>
      <c r="J57" s="7"/>
      <c r="K57" s="7">
        <v>7527460</v>
      </c>
      <c r="L57" s="7"/>
      <c r="M57" s="7">
        <v>103410521691</v>
      </c>
      <c r="N57" s="7"/>
      <c r="O57" s="7">
        <v>124960615937</v>
      </c>
      <c r="P57" s="7"/>
      <c r="Q57" s="7">
        <f t="shared" si="1"/>
        <v>-21550094246</v>
      </c>
    </row>
    <row r="58" spans="1:17" x14ac:dyDescent="0.55000000000000004">
      <c r="A58" s="1" t="s">
        <v>49</v>
      </c>
      <c r="C58" s="7">
        <v>11400000</v>
      </c>
      <c r="D58" s="7"/>
      <c r="E58" s="7">
        <v>72933846120</v>
      </c>
      <c r="F58" s="7"/>
      <c r="G58" s="7">
        <v>72933846120</v>
      </c>
      <c r="H58" s="7"/>
      <c r="I58" s="7">
        <f t="shared" si="0"/>
        <v>0</v>
      </c>
      <c r="J58" s="7"/>
      <c r="K58" s="7">
        <v>11400000</v>
      </c>
      <c r="L58" s="7"/>
      <c r="M58" s="7">
        <v>72933846120</v>
      </c>
      <c r="N58" s="7"/>
      <c r="O58" s="7">
        <v>72933846120</v>
      </c>
      <c r="P58" s="7"/>
      <c r="Q58" s="7">
        <f t="shared" si="1"/>
        <v>0</v>
      </c>
    </row>
    <row r="59" spans="1:17" x14ac:dyDescent="0.55000000000000004">
      <c r="A59" s="1" t="s">
        <v>122</v>
      </c>
      <c r="C59" s="7">
        <v>49600</v>
      </c>
      <c r="D59" s="7"/>
      <c r="E59" s="7">
        <v>40064576979</v>
      </c>
      <c r="F59" s="7"/>
      <c r="G59" s="7">
        <v>40104403604</v>
      </c>
      <c r="H59" s="7"/>
      <c r="I59" s="7">
        <f t="shared" si="0"/>
        <v>-39826625</v>
      </c>
      <c r="J59" s="7"/>
      <c r="K59" s="7">
        <v>49600</v>
      </c>
      <c r="L59" s="7"/>
      <c r="M59" s="7">
        <v>40064576979</v>
      </c>
      <c r="N59" s="7"/>
      <c r="O59" s="7">
        <v>40104403604</v>
      </c>
      <c r="P59" s="7"/>
      <c r="Q59" s="7">
        <f t="shared" si="1"/>
        <v>-39826625</v>
      </c>
    </row>
    <row r="60" spans="1:17" x14ac:dyDescent="0.55000000000000004">
      <c r="A60" s="1" t="s">
        <v>84</v>
      </c>
      <c r="C60" s="7">
        <v>100</v>
      </c>
      <c r="D60" s="7"/>
      <c r="E60" s="7">
        <v>79504587</v>
      </c>
      <c r="F60" s="7"/>
      <c r="G60" s="7">
        <v>79290625</v>
      </c>
      <c r="H60" s="7"/>
      <c r="I60" s="7">
        <f t="shared" si="0"/>
        <v>213962</v>
      </c>
      <c r="J60" s="7"/>
      <c r="K60" s="7">
        <v>100</v>
      </c>
      <c r="L60" s="7"/>
      <c r="M60" s="7">
        <v>79504587</v>
      </c>
      <c r="N60" s="7"/>
      <c r="O60" s="7">
        <v>79290625</v>
      </c>
      <c r="P60" s="7"/>
      <c r="Q60" s="7">
        <f t="shared" si="1"/>
        <v>213962</v>
      </c>
    </row>
    <row r="61" spans="1:17" x14ac:dyDescent="0.55000000000000004">
      <c r="A61" s="1" t="s">
        <v>86</v>
      </c>
      <c r="C61" s="7">
        <v>239309</v>
      </c>
      <c r="D61" s="7"/>
      <c r="E61" s="7">
        <v>228587200389</v>
      </c>
      <c r="F61" s="7"/>
      <c r="G61" s="7">
        <v>225094224240</v>
      </c>
      <c r="H61" s="7"/>
      <c r="I61" s="7">
        <f t="shared" si="0"/>
        <v>3492976149</v>
      </c>
      <c r="J61" s="7"/>
      <c r="K61" s="7">
        <v>239309</v>
      </c>
      <c r="L61" s="7"/>
      <c r="M61" s="7">
        <v>228587200389</v>
      </c>
      <c r="N61" s="7"/>
      <c r="O61" s="7">
        <v>225094224240</v>
      </c>
      <c r="P61" s="7"/>
      <c r="Q61" s="7">
        <f t="shared" si="1"/>
        <v>3492976149</v>
      </c>
    </row>
    <row r="62" spans="1:17" x14ac:dyDescent="0.55000000000000004">
      <c r="A62" s="1" t="s">
        <v>89</v>
      </c>
      <c r="C62" s="7">
        <v>392486</v>
      </c>
      <c r="D62" s="7"/>
      <c r="E62" s="7">
        <v>370773182278</v>
      </c>
      <c r="F62" s="7"/>
      <c r="G62" s="7">
        <v>365212663684</v>
      </c>
      <c r="H62" s="7"/>
      <c r="I62" s="7">
        <f t="shared" si="0"/>
        <v>5560518594</v>
      </c>
      <c r="J62" s="7"/>
      <c r="K62" s="7">
        <v>392486</v>
      </c>
      <c r="L62" s="7"/>
      <c r="M62" s="7">
        <v>370773182278</v>
      </c>
      <c r="N62" s="7"/>
      <c r="O62" s="7">
        <v>365212663684</v>
      </c>
      <c r="P62" s="7"/>
      <c r="Q62" s="7">
        <f t="shared" si="1"/>
        <v>5560518594</v>
      </c>
    </row>
    <row r="63" spans="1:17" x14ac:dyDescent="0.55000000000000004">
      <c r="A63" s="1" t="s">
        <v>95</v>
      </c>
      <c r="C63" s="7">
        <v>533636</v>
      </c>
      <c r="D63" s="7"/>
      <c r="E63" s="7">
        <v>495076431889</v>
      </c>
      <c r="F63" s="7"/>
      <c r="G63" s="7">
        <v>488759326832</v>
      </c>
      <c r="H63" s="7"/>
      <c r="I63" s="7">
        <f t="shared" si="0"/>
        <v>6317105057</v>
      </c>
      <c r="J63" s="7"/>
      <c r="K63" s="7">
        <v>533636</v>
      </c>
      <c r="L63" s="7"/>
      <c r="M63" s="7">
        <v>495076431889</v>
      </c>
      <c r="N63" s="7"/>
      <c r="O63" s="7">
        <v>488759326832</v>
      </c>
      <c r="P63" s="7"/>
      <c r="Q63" s="7">
        <f t="shared" si="1"/>
        <v>6317105057</v>
      </c>
    </row>
    <row r="64" spans="1:17" x14ac:dyDescent="0.55000000000000004">
      <c r="A64" s="1" t="s">
        <v>104</v>
      </c>
      <c r="C64" s="7">
        <v>136625</v>
      </c>
      <c r="D64" s="7"/>
      <c r="E64" s="7">
        <v>114607598607</v>
      </c>
      <c r="F64" s="7"/>
      <c r="G64" s="7">
        <v>113630906914</v>
      </c>
      <c r="H64" s="7"/>
      <c r="I64" s="7">
        <f t="shared" si="0"/>
        <v>976691693</v>
      </c>
      <c r="J64" s="7"/>
      <c r="K64" s="7">
        <v>136625</v>
      </c>
      <c r="L64" s="7"/>
      <c r="M64" s="7">
        <v>114607598607</v>
      </c>
      <c r="N64" s="7"/>
      <c r="O64" s="7">
        <v>113630906914</v>
      </c>
      <c r="P64" s="7"/>
      <c r="Q64" s="7">
        <f t="shared" si="1"/>
        <v>976691693</v>
      </c>
    </row>
    <row r="65" spans="1:17" x14ac:dyDescent="0.55000000000000004">
      <c r="A65" s="1" t="s">
        <v>101</v>
      </c>
      <c r="C65" s="7">
        <v>89244</v>
      </c>
      <c r="D65" s="7"/>
      <c r="E65" s="7">
        <v>79769675125</v>
      </c>
      <c r="F65" s="7"/>
      <c r="G65" s="7">
        <v>78708756291</v>
      </c>
      <c r="H65" s="7"/>
      <c r="I65" s="7">
        <f t="shared" si="0"/>
        <v>1060918834</v>
      </c>
      <c r="J65" s="7"/>
      <c r="K65" s="7">
        <v>89244</v>
      </c>
      <c r="L65" s="7"/>
      <c r="M65" s="7">
        <v>79769675125</v>
      </c>
      <c r="N65" s="7"/>
      <c r="O65" s="7">
        <v>78708756291</v>
      </c>
      <c r="P65" s="7"/>
      <c r="Q65" s="7">
        <f t="shared" si="1"/>
        <v>1060918834</v>
      </c>
    </row>
    <row r="66" spans="1:17" x14ac:dyDescent="0.55000000000000004">
      <c r="A66" s="1" t="s">
        <v>107</v>
      </c>
      <c r="C66" s="7">
        <v>36370</v>
      </c>
      <c r="D66" s="7"/>
      <c r="E66" s="7">
        <v>31976526403</v>
      </c>
      <c r="F66" s="7"/>
      <c r="G66" s="7">
        <v>31643437587</v>
      </c>
      <c r="H66" s="7"/>
      <c r="I66" s="7">
        <f t="shared" si="0"/>
        <v>333088816</v>
      </c>
      <c r="J66" s="7"/>
      <c r="K66" s="7">
        <v>36370</v>
      </c>
      <c r="L66" s="7"/>
      <c r="M66" s="7">
        <v>31976526403</v>
      </c>
      <c r="N66" s="7"/>
      <c r="O66" s="7">
        <v>31643437587</v>
      </c>
      <c r="P66" s="7"/>
      <c r="Q66" s="7">
        <f t="shared" si="1"/>
        <v>333088816</v>
      </c>
    </row>
    <row r="67" spans="1:17" x14ac:dyDescent="0.55000000000000004">
      <c r="A67" s="1" t="s">
        <v>75</v>
      </c>
      <c r="C67" s="7">
        <v>56440</v>
      </c>
      <c r="D67" s="7"/>
      <c r="E67" s="7">
        <v>45504966729</v>
      </c>
      <c r="F67" s="7"/>
      <c r="G67" s="7">
        <v>45366149494</v>
      </c>
      <c r="H67" s="7"/>
      <c r="I67" s="7">
        <f t="shared" si="0"/>
        <v>138817235</v>
      </c>
      <c r="J67" s="7"/>
      <c r="K67" s="7">
        <v>56440</v>
      </c>
      <c r="L67" s="7"/>
      <c r="M67" s="7">
        <v>45504966729</v>
      </c>
      <c r="N67" s="7"/>
      <c r="O67" s="7">
        <v>45366149494</v>
      </c>
      <c r="P67" s="7"/>
      <c r="Q67" s="7">
        <f t="shared" si="1"/>
        <v>138817235</v>
      </c>
    </row>
    <row r="68" spans="1:17" x14ac:dyDescent="0.55000000000000004">
      <c r="A68" s="1" t="s">
        <v>78</v>
      </c>
      <c r="C68" s="7">
        <v>383935</v>
      </c>
      <c r="D68" s="7"/>
      <c r="E68" s="7">
        <v>305173002366</v>
      </c>
      <c r="F68" s="7"/>
      <c r="G68" s="7">
        <v>304559223571</v>
      </c>
      <c r="H68" s="7"/>
      <c r="I68" s="7">
        <f t="shared" si="0"/>
        <v>613778795</v>
      </c>
      <c r="J68" s="7"/>
      <c r="K68" s="7">
        <v>383935</v>
      </c>
      <c r="L68" s="7"/>
      <c r="M68" s="7">
        <v>305173002366</v>
      </c>
      <c r="N68" s="7"/>
      <c r="O68" s="7">
        <v>304559223571</v>
      </c>
      <c r="P68" s="7"/>
      <c r="Q68" s="7">
        <f t="shared" si="1"/>
        <v>613778795</v>
      </c>
    </row>
    <row r="69" spans="1:17" x14ac:dyDescent="0.55000000000000004">
      <c r="A69" s="1" t="s">
        <v>81</v>
      </c>
      <c r="C69" s="7">
        <v>25400</v>
      </c>
      <c r="D69" s="7"/>
      <c r="E69" s="7">
        <v>19605499858</v>
      </c>
      <c r="F69" s="7"/>
      <c r="G69" s="7">
        <v>19605245905</v>
      </c>
      <c r="H69" s="7"/>
      <c r="I69" s="7">
        <f t="shared" si="0"/>
        <v>253953</v>
      </c>
      <c r="J69" s="7"/>
      <c r="K69" s="7">
        <v>25400</v>
      </c>
      <c r="L69" s="7"/>
      <c r="M69" s="7">
        <v>19605499858</v>
      </c>
      <c r="N69" s="7"/>
      <c r="O69" s="7">
        <v>19605245905</v>
      </c>
      <c r="P69" s="7"/>
      <c r="Q69" s="7">
        <f t="shared" si="1"/>
        <v>253953</v>
      </c>
    </row>
    <row r="70" spans="1:17" x14ac:dyDescent="0.55000000000000004">
      <c r="A70" s="1" t="s">
        <v>116</v>
      </c>
      <c r="C70" s="7">
        <v>200000</v>
      </c>
      <c r="D70" s="7"/>
      <c r="E70" s="7">
        <v>192163164112</v>
      </c>
      <c r="F70" s="7"/>
      <c r="G70" s="7">
        <v>194130807412</v>
      </c>
      <c r="H70" s="7"/>
      <c r="I70" s="7">
        <f t="shared" si="0"/>
        <v>-1967643300</v>
      </c>
      <c r="J70" s="7"/>
      <c r="K70" s="7">
        <v>200000</v>
      </c>
      <c r="L70" s="7"/>
      <c r="M70" s="7">
        <v>192163164112</v>
      </c>
      <c r="N70" s="7"/>
      <c r="O70" s="7">
        <v>194130807412</v>
      </c>
      <c r="P70" s="7"/>
      <c r="Q70" s="7">
        <f t="shared" si="1"/>
        <v>-1967643300</v>
      </c>
    </row>
    <row r="71" spans="1:17" x14ac:dyDescent="0.55000000000000004">
      <c r="A71" s="1" t="s">
        <v>92</v>
      </c>
      <c r="C71" s="7">
        <v>25700</v>
      </c>
      <c r="D71" s="7"/>
      <c r="E71" s="7">
        <v>17468721220</v>
      </c>
      <c r="F71" s="7"/>
      <c r="G71" s="7">
        <v>17508292046</v>
      </c>
      <c r="H71" s="7"/>
      <c r="I71" s="7">
        <f t="shared" si="0"/>
        <v>-39570826</v>
      </c>
      <c r="J71" s="7"/>
      <c r="K71" s="7">
        <v>25700</v>
      </c>
      <c r="L71" s="7"/>
      <c r="M71" s="7">
        <v>17468721220</v>
      </c>
      <c r="N71" s="7"/>
      <c r="O71" s="7">
        <v>17508292046</v>
      </c>
      <c r="P71" s="7"/>
      <c r="Q71" s="7">
        <f t="shared" si="1"/>
        <v>-39570826</v>
      </c>
    </row>
    <row r="72" spans="1:17" x14ac:dyDescent="0.55000000000000004">
      <c r="A72" s="1" t="s">
        <v>98</v>
      </c>
      <c r="C72" s="7">
        <v>65200</v>
      </c>
      <c r="D72" s="7"/>
      <c r="E72" s="7">
        <v>43392513681</v>
      </c>
      <c r="F72" s="7"/>
      <c r="G72" s="7">
        <v>43541794619</v>
      </c>
      <c r="H72" s="7"/>
      <c r="I72" s="7">
        <f t="shared" si="0"/>
        <v>-149280938</v>
      </c>
      <c r="J72" s="7"/>
      <c r="K72" s="7">
        <v>65200</v>
      </c>
      <c r="L72" s="7"/>
      <c r="M72" s="7">
        <v>43392513681</v>
      </c>
      <c r="N72" s="7"/>
      <c r="O72" s="7">
        <v>43541794619</v>
      </c>
      <c r="P72" s="7"/>
      <c r="Q72" s="7">
        <f t="shared" si="1"/>
        <v>-149280938</v>
      </c>
    </row>
    <row r="73" spans="1:17" x14ac:dyDescent="0.55000000000000004">
      <c r="A73" s="1" t="s">
        <v>110</v>
      </c>
      <c r="C73" s="7">
        <v>200000</v>
      </c>
      <c r="D73" s="7"/>
      <c r="E73" s="7">
        <v>197636171950</v>
      </c>
      <c r="F73" s="7"/>
      <c r="G73" s="7">
        <v>196164438750</v>
      </c>
      <c r="H73" s="7"/>
      <c r="I73" s="7">
        <f t="shared" ref="I73:I74" si="2">E73-G73</f>
        <v>1471733200</v>
      </c>
      <c r="J73" s="7"/>
      <c r="K73" s="7">
        <v>200000</v>
      </c>
      <c r="L73" s="7"/>
      <c r="M73" s="7">
        <v>197636171950</v>
      </c>
      <c r="N73" s="7"/>
      <c r="O73" s="7">
        <v>196164438750</v>
      </c>
      <c r="P73" s="7"/>
      <c r="Q73" s="7">
        <f t="shared" ref="Q73:Q74" si="3">M73-O73</f>
        <v>1471733200</v>
      </c>
    </row>
    <row r="74" spans="1:17" x14ac:dyDescent="0.55000000000000004">
      <c r="A74" s="1" t="s">
        <v>113</v>
      </c>
      <c r="C74" s="7">
        <v>50000</v>
      </c>
      <c r="D74" s="7"/>
      <c r="E74" s="7">
        <v>50490846875</v>
      </c>
      <c r="F74" s="7"/>
      <c r="G74" s="7">
        <v>49990937500</v>
      </c>
      <c r="H74" s="7"/>
      <c r="I74" s="7">
        <f t="shared" si="2"/>
        <v>499909375</v>
      </c>
      <c r="J74" s="7"/>
      <c r="K74" s="7">
        <v>50000</v>
      </c>
      <c r="L74" s="7"/>
      <c r="M74" s="7">
        <v>50490846875</v>
      </c>
      <c r="N74" s="7"/>
      <c r="O74" s="7">
        <v>49990937500</v>
      </c>
      <c r="P74" s="7"/>
      <c r="Q74" s="7">
        <f t="shared" si="3"/>
        <v>499909375</v>
      </c>
    </row>
    <row r="75" spans="1:17" ht="24.75" thickBot="1" x14ac:dyDescent="0.6">
      <c r="C75" s="7"/>
      <c r="D75" s="7"/>
      <c r="E75" s="9">
        <f>SUM(E8:E74)</f>
        <v>16306076277511</v>
      </c>
      <c r="F75" s="7"/>
      <c r="G75" s="9">
        <f>SUM(G8:G74)</f>
        <v>16605895422815</v>
      </c>
      <c r="H75" s="7"/>
      <c r="I75" s="9">
        <f>SUM(I8:I74)</f>
        <v>-299819145304</v>
      </c>
      <c r="J75" s="7"/>
      <c r="K75" s="7"/>
      <c r="L75" s="7"/>
      <c r="M75" s="9">
        <f>SUM(M8:M74)</f>
        <v>16306076277511</v>
      </c>
      <c r="N75" s="7"/>
      <c r="O75" s="9">
        <f>SUM(O8:O74)</f>
        <v>16605895422815</v>
      </c>
      <c r="P75" s="7"/>
      <c r="Q75" s="9">
        <f>SUM(Q8:Q74)</f>
        <v>-299819145304</v>
      </c>
    </row>
    <row r="76" spans="1:17" ht="24.75" thickTop="1" x14ac:dyDescent="0.55000000000000004">
      <c r="I76" s="7"/>
      <c r="J76" s="7"/>
      <c r="K76" s="7"/>
      <c r="L76" s="7"/>
      <c r="M76" s="7"/>
      <c r="N76" s="7"/>
      <c r="O76" s="7"/>
      <c r="P76" s="7"/>
      <c r="Q76" s="7"/>
    </row>
    <row r="77" spans="1:17" x14ac:dyDescent="0.55000000000000004">
      <c r="I77" s="6"/>
      <c r="Q77" s="6"/>
    </row>
    <row r="78" spans="1:17" x14ac:dyDescent="0.55000000000000004">
      <c r="I78" s="6"/>
      <c r="Q78" s="6"/>
    </row>
    <row r="79" spans="1:17" x14ac:dyDescent="0.55000000000000004">
      <c r="I79" s="4"/>
      <c r="Q79" s="4"/>
    </row>
    <row r="80" spans="1:17" x14ac:dyDescent="0.55000000000000004">
      <c r="I80" s="7"/>
      <c r="J80" s="7"/>
      <c r="K80" s="7"/>
      <c r="L80" s="7"/>
      <c r="M80" s="7"/>
      <c r="N80" s="7"/>
      <c r="O80" s="7"/>
      <c r="P80" s="7"/>
      <c r="Q80" s="7"/>
    </row>
    <row r="81" spans="9:17" x14ac:dyDescent="0.55000000000000004">
      <c r="I81" s="6"/>
      <c r="Q81" s="6"/>
    </row>
    <row r="82" spans="9:17" x14ac:dyDescent="0.55000000000000004">
      <c r="I82" s="6"/>
      <c r="Q82" s="7"/>
    </row>
    <row r="83" spans="9:17" x14ac:dyDescent="0.55000000000000004">
      <c r="I83" s="4"/>
    </row>
    <row r="84" spans="9:17" x14ac:dyDescent="0.55000000000000004">
      <c r="I84" s="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7"/>
  <sheetViews>
    <sheetView rightToLeft="1" workbookViewId="0">
      <selection activeCell="M16" sqref="M16"/>
    </sheetView>
  </sheetViews>
  <sheetFormatPr defaultRowHeight="24" x14ac:dyDescent="0.55000000000000004"/>
  <cols>
    <col min="1" max="1" width="34.85546875" style="1" bestFit="1" customWidth="1"/>
    <col min="2" max="2" width="1" style="1" customWidth="1"/>
    <col min="3" max="3" width="15.7109375" style="1" bestFit="1" customWidth="1"/>
    <col min="4" max="4" width="1" style="1" customWidth="1"/>
    <col min="5" max="5" width="21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9.570312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7.42578125" style="1" bestFit="1" customWidth="1"/>
    <col min="14" max="14" width="1" style="1" customWidth="1"/>
    <col min="15" max="15" width="17.42578125" style="1" bestFit="1" customWidth="1"/>
    <col min="16" max="16" width="1" style="1" customWidth="1"/>
    <col min="17" max="17" width="2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4.75" x14ac:dyDescent="0.55000000000000004">
      <c r="A3" s="19" t="s">
        <v>144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4.75" x14ac:dyDescent="0.55000000000000004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24.75" x14ac:dyDescent="0.55000000000000004">
      <c r="A6" s="19" t="s">
        <v>3</v>
      </c>
      <c r="C6" s="20" t="s">
        <v>146</v>
      </c>
      <c r="D6" s="20" t="s">
        <v>146</v>
      </c>
      <c r="E6" s="20" t="s">
        <v>146</v>
      </c>
      <c r="F6" s="20" t="s">
        <v>146</v>
      </c>
      <c r="G6" s="20" t="s">
        <v>146</v>
      </c>
      <c r="H6" s="20" t="s">
        <v>146</v>
      </c>
      <c r="I6" s="20" t="s">
        <v>146</v>
      </c>
      <c r="K6" s="20" t="s">
        <v>147</v>
      </c>
      <c r="L6" s="20" t="s">
        <v>147</v>
      </c>
      <c r="M6" s="20" t="s">
        <v>147</v>
      </c>
      <c r="N6" s="20" t="s">
        <v>147</v>
      </c>
      <c r="O6" s="20" t="s">
        <v>147</v>
      </c>
      <c r="P6" s="20" t="s">
        <v>147</v>
      </c>
      <c r="Q6" s="20" t="s">
        <v>147</v>
      </c>
    </row>
    <row r="7" spans="1:17" ht="24.75" x14ac:dyDescent="0.55000000000000004">
      <c r="A7" s="20" t="s">
        <v>3</v>
      </c>
      <c r="C7" s="20" t="s">
        <v>7</v>
      </c>
      <c r="E7" s="20" t="s">
        <v>161</v>
      </c>
      <c r="G7" s="20" t="s">
        <v>162</v>
      </c>
      <c r="I7" s="20" t="s">
        <v>164</v>
      </c>
      <c r="K7" s="20" t="s">
        <v>7</v>
      </c>
      <c r="M7" s="20" t="s">
        <v>161</v>
      </c>
      <c r="O7" s="20" t="s">
        <v>162</v>
      </c>
      <c r="Q7" s="20" t="s">
        <v>164</v>
      </c>
    </row>
    <row r="8" spans="1:17" x14ac:dyDescent="0.55000000000000004">
      <c r="A8" s="1" t="s">
        <v>24</v>
      </c>
      <c r="C8" s="17">
        <v>11224468</v>
      </c>
      <c r="D8" s="17"/>
      <c r="E8" s="17">
        <v>48672128503</v>
      </c>
      <c r="F8" s="17"/>
      <c r="G8" s="17">
        <v>50131467041</v>
      </c>
      <c r="H8" s="17"/>
      <c r="I8" s="17">
        <f>E8-G8</f>
        <v>-1459338538</v>
      </c>
      <c r="J8" s="17"/>
      <c r="K8" s="17">
        <v>11224468</v>
      </c>
      <c r="L8" s="17"/>
      <c r="M8" s="17">
        <v>48672128503</v>
      </c>
      <c r="N8" s="17"/>
      <c r="O8" s="17">
        <v>50131467041</v>
      </c>
      <c r="P8" s="17"/>
      <c r="Q8" s="17">
        <v>-1459338538</v>
      </c>
    </row>
    <row r="9" spans="1:17" x14ac:dyDescent="0.55000000000000004">
      <c r="A9" s="1" t="s">
        <v>47</v>
      </c>
      <c r="C9" s="17">
        <v>2185017</v>
      </c>
      <c r="D9" s="17"/>
      <c r="E9" s="17">
        <v>15211026571</v>
      </c>
      <c r="F9" s="17"/>
      <c r="G9" s="17">
        <v>15095512142</v>
      </c>
      <c r="H9" s="17"/>
      <c r="I9" s="17">
        <f t="shared" ref="I9:I10" si="0">E9-G9</f>
        <v>115514429</v>
      </c>
      <c r="J9" s="17"/>
      <c r="K9" s="17">
        <v>2185017</v>
      </c>
      <c r="L9" s="17"/>
      <c r="M9" s="17">
        <v>15211026571</v>
      </c>
      <c r="N9" s="17"/>
      <c r="O9" s="17">
        <v>15095512142</v>
      </c>
      <c r="P9" s="17"/>
      <c r="Q9" s="17">
        <v>115514429</v>
      </c>
    </row>
    <row r="10" spans="1:17" x14ac:dyDescent="0.55000000000000004">
      <c r="A10" s="1" t="s">
        <v>119</v>
      </c>
      <c r="C10" s="17">
        <v>200000</v>
      </c>
      <c r="D10" s="17"/>
      <c r="E10" s="17">
        <v>200000000000</v>
      </c>
      <c r="F10" s="17"/>
      <c r="G10" s="17">
        <v>198993925812</v>
      </c>
      <c r="H10" s="17"/>
      <c r="I10" s="17">
        <f t="shared" si="0"/>
        <v>1006074188</v>
      </c>
      <c r="J10" s="17"/>
      <c r="K10" s="17">
        <v>200000</v>
      </c>
      <c r="L10" s="17"/>
      <c r="M10" s="17">
        <v>200000000000</v>
      </c>
      <c r="N10" s="17"/>
      <c r="O10" s="17">
        <v>198993925812</v>
      </c>
      <c r="P10" s="17"/>
      <c r="Q10" s="17">
        <v>1006074188</v>
      </c>
    </row>
    <row r="11" spans="1:17" ht="24.75" thickBot="1" x14ac:dyDescent="0.6">
      <c r="C11" s="17"/>
      <c r="D11" s="17"/>
      <c r="E11" s="18">
        <f>SUM(E8:E10)</f>
        <v>263883155074</v>
      </c>
      <c r="F11" s="17"/>
      <c r="G11" s="18">
        <f>SUM(G8:G10)</f>
        <v>264220904995</v>
      </c>
      <c r="H11" s="17"/>
      <c r="I11" s="18">
        <f>SUM(I8:I10)</f>
        <v>-337749921</v>
      </c>
      <c r="J11" s="17"/>
      <c r="K11" s="17"/>
      <c r="L11" s="17"/>
      <c r="M11" s="18">
        <f>SUM(M8:M10)</f>
        <v>263883155074</v>
      </c>
      <c r="N11" s="17"/>
      <c r="O11" s="18">
        <f>SUM(O8:O10)</f>
        <v>264220904995</v>
      </c>
      <c r="P11" s="17"/>
      <c r="Q11" s="18">
        <f>SUM(Q8:Q10)</f>
        <v>-337749921</v>
      </c>
    </row>
    <row r="12" spans="1:17" ht="24.75" thickTop="1" x14ac:dyDescent="0.55000000000000004">
      <c r="I12" s="6"/>
      <c r="J12" s="6"/>
      <c r="K12" s="6"/>
      <c r="L12" s="6"/>
      <c r="M12" s="6"/>
      <c r="N12" s="3"/>
      <c r="O12" s="3"/>
      <c r="P12" s="3"/>
      <c r="Q12" s="6"/>
    </row>
    <row r="13" spans="1:17" x14ac:dyDescent="0.55000000000000004">
      <c r="I13" s="6"/>
      <c r="J13" s="4"/>
      <c r="K13" s="4"/>
      <c r="L13" s="4"/>
      <c r="M13" s="4"/>
      <c r="Q13" s="6"/>
    </row>
    <row r="14" spans="1:17" x14ac:dyDescent="0.55000000000000004">
      <c r="I14" s="6"/>
      <c r="J14" s="6"/>
      <c r="K14" s="6"/>
      <c r="L14" s="6"/>
      <c r="M14" s="6"/>
      <c r="N14" s="6"/>
      <c r="O14" s="6"/>
      <c r="P14" s="6"/>
      <c r="Q14" s="6"/>
    </row>
    <row r="15" spans="1:17" x14ac:dyDescent="0.55000000000000004">
      <c r="I15" s="4"/>
      <c r="J15" s="4"/>
      <c r="K15" s="4"/>
      <c r="L15" s="4"/>
      <c r="M15" s="4"/>
    </row>
    <row r="16" spans="1:17" x14ac:dyDescent="0.55000000000000004">
      <c r="I16" s="7"/>
      <c r="J16" s="7"/>
      <c r="K16" s="7"/>
      <c r="L16" s="7"/>
      <c r="M16" s="7"/>
      <c r="N16" s="16"/>
      <c r="O16" s="16"/>
      <c r="P16" s="16"/>
      <c r="Q16" s="7"/>
    </row>
    <row r="17" spans="9:17" x14ac:dyDescent="0.55000000000000004">
      <c r="I17" s="6"/>
      <c r="J17" s="4"/>
      <c r="K17" s="4"/>
      <c r="L17" s="4"/>
      <c r="M17" s="4"/>
      <c r="Q17" s="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سود اوراق بهادار و سپرده بانکی</vt:lpstr>
      <vt:lpstr>جمع درآمدها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2022-10-26T07:54:33Z</dcterms:created>
  <dcterms:modified xsi:type="dcterms:W3CDTF">2022-10-31T12:38:02Z</dcterms:modified>
</cp:coreProperties>
</file>