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آبان\"/>
    </mc:Choice>
  </mc:AlternateContent>
  <xr:revisionPtr revIDLastSave="0" documentId="13_ncr:1_{6EF3B0F2-4A08-4474-997B-89A3FD84220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1" i="6" l="1"/>
  <c r="G11" i="15"/>
  <c r="E11" i="15"/>
  <c r="E9" i="15"/>
  <c r="E10" i="15"/>
  <c r="C10" i="15"/>
  <c r="C9" i="15"/>
  <c r="C8" i="15"/>
  <c r="C7" i="15"/>
  <c r="C11" i="15"/>
  <c r="E8" i="15" s="1"/>
  <c r="E9" i="14"/>
  <c r="C9" i="14"/>
  <c r="K11" i="13"/>
  <c r="K9" i="13"/>
  <c r="K10" i="13"/>
  <c r="K8" i="13"/>
  <c r="G9" i="13"/>
  <c r="G10" i="13"/>
  <c r="G8" i="13"/>
  <c r="G11" i="13"/>
  <c r="I11" i="13"/>
  <c r="E11" i="13"/>
  <c r="C25" i="12"/>
  <c r="E25" i="12"/>
  <c r="G25" i="12"/>
  <c r="I25" i="12"/>
  <c r="K25" i="12"/>
  <c r="M25" i="12"/>
  <c r="O25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5" i="12" s="1"/>
  <c r="Q21" i="12"/>
  <c r="Q22" i="12"/>
  <c r="Q23" i="12"/>
  <c r="Q24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8" i="12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8" i="11"/>
  <c r="C63" i="11"/>
  <c r="E63" i="11"/>
  <c r="G63" i="11"/>
  <c r="M63" i="11"/>
  <c r="Q63" i="11"/>
  <c r="O63" i="11"/>
  <c r="Q33" i="10"/>
  <c r="O33" i="10"/>
  <c r="M33" i="10"/>
  <c r="I33" i="10"/>
  <c r="G33" i="10"/>
  <c r="E33" i="10"/>
  <c r="I71" i="9"/>
  <c r="J79" i="9"/>
  <c r="J75" i="9"/>
  <c r="J77" i="9"/>
  <c r="F73" i="9"/>
  <c r="J73" i="9"/>
  <c r="O72" i="9"/>
  <c r="M72" i="9"/>
  <c r="G72" i="9"/>
  <c r="E72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8" i="9"/>
  <c r="I13" i="8"/>
  <c r="S13" i="8"/>
  <c r="S9" i="8"/>
  <c r="S10" i="8"/>
  <c r="S11" i="8"/>
  <c r="S12" i="8"/>
  <c r="S8" i="8"/>
  <c r="K13" i="8"/>
  <c r="M13" i="8"/>
  <c r="O13" i="8"/>
  <c r="Q13" i="8"/>
  <c r="Q15" i="7"/>
  <c r="O15" i="7"/>
  <c r="M15" i="7"/>
  <c r="K15" i="7"/>
  <c r="I15" i="7"/>
  <c r="J15" i="7"/>
  <c r="L15" i="7"/>
  <c r="N15" i="7"/>
  <c r="P15" i="7"/>
  <c r="R15" i="7"/>
  <c r="S15" i="7"/>
  <c r="Q11" i="6"/>
  <c r="O11" i="6"/>
  <c r="M11" i="6"/>
  <c r="K11" i="6"/>
  <c r="E7" i="15" l="1"/>
  <c r="S63" i="11"/>
  <c r="U12" i="11" s="1"/>
  <c r="U55" i="11"/>
  <c r="U51" i="11"/>
  <c r="U39" i="11"/>
  <c r="U35" i="11"/>
  <c r="U23" i="11"/>
  <c r="U19" i="11"/>
  <c r="U62" i="11"/>
  <c r="U58" i="11"/>
  <c r="U50" i="11"/>
  <c r="U46" i="11"/>
  <c r="U42" i="11"/>
  <c r="U38" i="11"/>
  <c r="U34" i="11"/>
  <c r="U30" i="11"/>
  <c r="U26" i="11"/>
  <c r="U22" i="11"/>
  <c r="U18" i="11"/>
  <c r="U14" i="11"/>
  <c r="U10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3" i="11"/>
  <c r="U9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I63" i="11"/>
  <c r="K12" i="11" s="1"/>
  <c r="K39" i="11"/>
  <c r="K42" i="11"/>
  <c r="K38" i="11"/>
  <c r="K22" i="11"/>
  <c r="K14" i="11"/>
  <c r="K31" i="11"/>
  <c r="K27" i="11"/>
  <c r="K57" i="11"/>
  <c r="K53" i="11"/>
  <c r="K41" i="11"/>
  <c r="K37" i="11"/>
  <c r="K25" i="11"/>
  <c r="K21" i="11"/>
  <c r="K13" i="11"/>
  <c r="K9" i="11"/>
  <c r="K59" i="11"/>
  <c r="K35" i="11"/>
  <c r="K23" i="11"/>
  <c r="K11" i="11"/>
  <c r="K60" i="11"/>
  <c r="K56" i="11"/>
  <c r="K52" i="11"/>
  <c r="K48" i="11"/>
  <c r="K44" i="11"/>
  <c r="K40" i="11"/>
  <c r="K36" i="11"/>
  <c r="K32" i="11"/>
  <c r="K28" i="11"/>
  <c r="K24" i="11"/>
  <c r="K20" i="11"/>
  <c r="K16" i="11"/>
  <c r="Q72" i="9"/>
  <c r="I72" i="9"/>
  <c r="AK25" i="3"/>
  <c r="AI25" i="3"/>
  <c r="AG25" i="3"/>
  <c r="AA25" i="3"/>
  <c r="W25" i="3"/>
  <c r="S25" i="3"/>
  <c r="Q25" i="3"/>
  <c r="W65" i="1"/>
  <c r="Y65" i="1"/>
  <c r="U65" i="1"/>
  <c r="O65" i="1"/>
  <c r="K65" i="1"/>
  <c r="G65" i="1"/>
  <c r="E65" i="1"/>
  <c r="U11" i="11" l="1"/>
  <c r="U27" i="11"/>
  <c r="U43" i="11"/>
  <c r="U59" i="11"/>
  <c r="U54" i="11"/>
  <c r="U15" i="11"/>
  <c r="U31" i="11"/>
  <c r="U47" i="11"/>
  <c r="U8" i="11"/>
  <c r="K29" i="11"/>
  <c r="K45" i="11"/>
  <c r="K61" i="11"/>
  <c r="K51" i="11"/>
  <c r="K26" i="11"/>
  <c r="K46" i="11"/>
  <c r="K47" i="11"/>
  <c r="K17" i="11"/>
  <c r="K33" i="11"/>
  <c r="K49" i="11"/>
  <c r="K15" i="11"/>
  <c r="K10" i="11"/>
  <c r="K30" i="11"/>
  <c r="K54" i="11"/>
  <c r="U63" i="11"/>
  <c r="K62" i="11"/>
  <c r="K58" i="11"/>
  <c r="K55" i="11"/>
  <c r="K43" i="11"/>
  <c r="K18" i="11"/>
  <c r="K34" i="11"/>
  <c r="K50" i="11"/>
  <c r="K19" i="11"/>
  <c r="K8" i="11"/>
  <c r="K63" i="11" l="1"/>
</calcChain>
</file>

<file path=xl/sharedStrings.xml><?xml version="1.0" encoding="utf-8"?>
<sst xmlns="http://schemas.openxmlformats.org/spreadsheetml/2006/main" count="711" uniqueCount="190">
  <si>
    <t>صندوق سرمایه‌گذاری مشترک امید توسعه</t>
  </si>
  <si>
    <t>صورت وضعیت پورتفوی</t>
  </si>
  <si>
    <t>برای ماه منتهی به 1401/08/30</t>
  </si>
  <si>
    <t>نام شرکت</t>
  </si>
  <si>
    <t>1401/07/30</t>
  </si>
  <si>
    <t>تغییرات طی دوره</t>
  </si>
  <si>
    <t>1401/08/30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</si>
  <si>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</si>
  <si>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</si>
  <si>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</si>
  <si>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</si>
  <si>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</si>
  <si>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</si>
  <si>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</si>
  <si>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</si>
  <si>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</si>
  <si>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</si>
  <si>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</si>
  <si>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</si>
  <si>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</si>
  <si>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</si>
  <si>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جم</t>
  </si>
  <si>
    <t>پتروشیمی‌شیراز</t>
  </si>
  <si>
    <t>توسعه معدنی و صنعتی صبانور</t>
  </si>
  <si>
    <t>توسعه‌معادن‌وفلزات‌</t>
  </si>
  <si>
    <t>حفاری شمال</t>
  </si>
  <si>
    <t>داروپخش‌ (هلدینگ‌</t>
  </si>
  <si>
    <t>دریایی و کشتیرانی خط دریابندر</t>
  </si>
  <si>
    <t>دوده‌ صنعتی‌ پارس‌</t>
  </si>
  <si>
    <t>زغال سنگ پروده طبس</t>
  </si>
  <si>
    <t>سخت آژند</t>
  </si>
  <si>
    <t>سرمایه گذاری پارس آریان</t>
  </si>
  <si>
    <t>سرمایه گذاری تامین اجتماعی</t>
  </si>
  <si>
    <t>سرمایه گذاری دارویی تامین</t>
  </si>
  <si>
    <t>سرمایه گذاری صبا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</si>
  <si>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</si>
  <si>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</si>
  <si>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</si>
  <si>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</si>
  <si>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</si>
  <si>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</si>
  <si>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</si>
  <si>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</si>
  <si>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سیمان‌ بجنورد</t>
  </si>
  <si>
    <t>سیمان‌ شمال‌</t>
  </si>
  <si>
    <t>سیمان‌ارومیه‌</t>
  </si>
  <si>
    <t>شیشه سازی مینا</t>
  </si>
  <si>
    <t>صنایع پتروشیمی خلیج فارس</t>
  </si>
  <si>
    <t>صنایع پتروشیمی کرمانشاه</t>
  </si>
  <si>
    <t>صنایع گلدیران</t>
  </si>
  <si>
    <t>صنایع‌ کاشی‌ و سرامیک‌ سینا</t>
  </si>
  <si>
    <t>صنایع‌خاک‌چینی‌ایران‌</t>
  </si>
  <si>
    <t>صنعت غذایی کورش</t>
  </si>
  <si>
    <t>فرابورس ایران</t>
  </si>
  <si>
    <t>فروشگاههای زنجیره ای افق کوروش</t>
  </si>
  <si>
    <t>فولاد مبارکه اصفهان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</si>
  <si>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</si>
  <si>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</si>
  <si>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</si>
  <si>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</si>
  <si>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گلتاش‌</t>
  </si>
  <si>
    <t>م .صنایع و معادن احیاء سپاهان</t>
  </si>
  <si>
    <t>مبین انرژی خلیج فارس</t>
  </si>
  <si>
    <t>مدیریت صنعت شوینده ت.ص.بهشهر</t>
  </si>
  <si>
    <t>معدنی و صنعتی گل گهر</t>
  </si>
  <si>
    <t>کویر تایر</t>
  </si>
  <si>
    <t>شرکت صنایع غذایی مینو شرق</t>
  </si>
  <si>
    <t>ح.دریایی وکشتیرانی خط دریابندر</t>
  </si>
  <si>
    <t>پتروشیمی تندگویان</t>
  </si>
  <si>
    <t>نفت‌ بهران‌</t>
  </si>
  <si>
    <t>تراکتورسازی‌ایران‌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</si>
  <si>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</si>
  <si>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</si>
  <si>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</si>
  <si>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</si>
  <si>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</si>
  <si>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</si>
  <si>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</si>
  <si>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</si>
  <si>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</si>
  <si>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</si>
  <si>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</si>
  <si>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</si>
  <si>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</si>
  <si>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</si>
  <si>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</si>
  <si>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</si>
  <si>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</si>
  <si>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</si>
  <si>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</si>
  <si>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</si>
  <si>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</si>
  <si>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</si>
  <si>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</si>
  <si>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</si>
  <si>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</si>
  <si>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</si>
  <si>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</si>
  <si>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</si>
  <si>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</si>
  <si>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</si>
  <si>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اسنادخزانه-م4بودجه00-030522</t>
  </si>
  <si>
    <t>1400/03/11</t>
  </si>
  <si>
    <t>1403/05/22</t>
  </si>
  <si>
    <t>اسنادخزانه-م4بودجه99-011215</t>
  </si>
  <si>
    <t>1399/07/23</t>
  </si>
  <si>
    <t>1401/12/15</t>
  </si>
  <si>
    <t>اسنادخزانه-م5بودجه00-030626</t>
  </si>
  <si>
    <t>1400/02/22</t>
  </si>
  <si>
    <t>1403/10/24</t>
  </si>
  <si>
    <t>اسنادخزانه-م5بودجه99-020218</t>
  </si>
  <si>
    <t>1399/09/05</t>
  </si>
  <si>
    <t>1402/02/18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</si>
  <si>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</si>
  <si>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</si>
  <si>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</si>
  <si>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</si>
  <si>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</si>
  <si>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</si>
  <si>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مرابحه عام دولت104-ش.خ020303</t>
  </si>
  <si>
    <t>1401/03/03</t>
  </si>
  <si>
    <t>1402/03/03</t>
  </si>
  <si>
    <t>مرابحه عام دولت107-ش.خ030724</t>
  </si>
  <si>
    <t>1401/03/24</t>
  </si>
  <si>
    <t>1403/07/24</t>
  </si>
  <si>
    <t>مرابحه عام دولت86-ش.خ020404</t>
  </si>
  <si>
    <t>1400/03/04</t>
  </si>
  <si>
    <t>1402/04/04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</si>
  <si>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</si>
  <si>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</si>
  <si>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</si>
  <si>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</si>
  <si>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</si>
  <si>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</si>
  <si>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</si>
  <si>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</si>
  <si>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</si>
  <si>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</si>
  <si>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</si>
  <si>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</si>
  <si>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</si>
  <si>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</si>
  <si>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</si>
  <si>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</si>
  <si>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 xml:space="preserve">بانک خاورمیانه ظفر </t>
  </si>
  <si>
    <t>1009-10-810-707074687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</si>
  <si>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</si>
  <si>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</si>
  <si>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</si>
  <si>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</si>
  <si>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</si>
  <si>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</si>
  <si>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</si>
  <si>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</si>
  <si>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</si>
  <si>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</si>
  <si>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</si>
  <si>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منفعت دولتی4-شرایط خاص14010729</t>
  </si>
  <si>
    <t>1401/07/29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</si>
  <si>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</si>
  <si>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</si>
  <si>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</si>
  <si>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</si>
  <si>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</si>
  <si>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</si>
  <si>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1401/07/27</t>
  </si>
  <si>
    <t>1401/08/14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</si>
  <si>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</si>
  <si>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</si>
  <si>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</si>
  <si>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</si>
  <si>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</si>
  <si>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</si>
  <si>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</si>
  <si>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</si>
  <si>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</si>
  <si>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</si>
  <si>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</si>
  <si>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</si>
  <si>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</si>
  <si>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</si>
  <si>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</si>
  <si>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</si>
  <si>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</si>
  <si>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</si>
  <si>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1401/08/01</t>
  </si>
  <si>
    <t>-</t>
  </si>
  <si>
    <t xml:space="preserve">از ابتدای سال مالی </t>
  </si>
  <si>
    <t>تا پایان ماه</t>
  </si>
  <si>
    <t>سایر درآمدها 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</si>
</sst>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5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64" fontId="2" fillId="0" borderId="2" xfId="2" applyNumberFormat="1" applyFont="1" applyBorder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3" fontId="2" fillId="0" borderId="2" xfId="0" applyNumberFormat="1" applyFont="1" applyBorder="1"/>
    <xf numFmtId="165" fontId="2" fillId="0" borderId="0" xfId="1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152400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81EB28B6-B3F7-DE11-B20E-7FBAEDB6B4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45364-524E-432A-A747-37CA42613A8F}">
  <dimension ref="A1"/>
  <sheetViews>
    <sheetView rightToLeft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152400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4"/>
  <sheetViews>
    <sheetView rightToLeft="1" workbookViewId="0">
      <selection activeCell="E67" sqref="E67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24.75" x14ac:dyDescent="0.55000000000000004">
      <c r="A3" s="17" t="s">
        <v>147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1" ht="24.75" x14ac:dyDescent="0.55000000000000004">
      <c r="A6" s="17" t="s">
        <v>3</v>
      </c>
      <c r="C6" s="18" t="s">
        <v>149</v>
      </c>
      <c r="D6" s="18" t="s">
        <v>149</v>
      </c>
      <c r="E6" s="18" t="s">
        <v>149</v>
      </c>
      <c r="F6" s="18" t="s">
        <v>149</v>
      </c>
      <c r="G6" s="18" t="s">
        <v>149</v>
      </c>
      <c r="H6" s="18" t="s">
        <v>149</v>
      </c>
      <c r="I6" s="18" t="s">
        <v>149</v>
      </c>
      <c r="J6" s="18" t="s">
        <v>149</v>
      </c>
      <c r="K6" s="18" t="s">
        <v>149</v>
      </c>
      <c r="M6" s="18" t="s">
        <v>150</v>
      </c>
      <c r="N6" s="18" t="s">
        <v>150</v>
      </c>
      <c r="O6" s="18" t="s">
        <v>150</v>
      </c>
      <c r="P6" s="18" t="s">
        <v>150</v>
      </c>
      <c r="Q6" s="18" t="s">
        <v>150</v>
      </c>
      <c r="R6" s="18" t="s">
        <v>150</v>
      </c>
      <c r="S6" s="18" t="s">
        <v>150</v>
      </c>
      <c r="T6" s="18" t="s">
        <v>150</v>
      </c>
      <c r="U6" s="18" t="s">
        <v>150</v>
      </c>
    </row>
    <row r="7" spans="1:21" ht="24.75" x14ac:dyDescent="0.55000000000000004">
      <c r="A7" s="18" t="s">
        <v>3</v>
      </c>
      <c r="C7" s="18" t="s">
        <v>171</v>
      </c>
      <c r="E7" s="18" t="s">
        <v>172</v>
      </c>
      <c r="G7" s="18" t="s">
        <v>173</v>
      </c>
      <c r="I7" s="18" t="s">
        <v>134</v>
      </c>
      <c r="K7" s="18" t="s">
        <v>174</v>
      </c>
      <c r="M7" s="18" t="s">
        <v>171</v>
      </c>
      <c r="O7" s="18" t="s">
        <v>172</v>
      </c>
      <c r="Q7" s="18" t="s">
        <v>173</v>
      </c>
      <c r="S7" s="18" t="s">
        <v>134</v>
      </c>
      <c r="U7" s="18" t="s">
        <v>174</v>
      </c>
    </row>
    <row r="8" spans="1:21" x14ac:dyDescent="0.55000000000000004">
      <c r="A8" s="1" t="s">
        <v>31</v>
      </c>
      <c r="C8" s="7">
        <v>0</v>
      </c>
      <c r="D8" s="7"/>
      <c r="E8" s="7">
        <v>207948244</v>
      </c>
      <c r="F8" s="7"/>
      <c r="G8" s="7">
        <v>-2220605677</v>
      </c>
      <c r="H8" s="7"/>
      <c r="I8" s="7">
        <f>C8+E8+G8</f>
        <v>-2012657433</v>
      </c>
      <c r="J8" s="7"/>
      <c r="K8" s="9">
        <f t="shared" ref="K8:K39" si="0">I8/$I$63</f>
        <v>-1.4102192922422821E-3</v>
      </c>
      <c r="L8" s="7"/>
      <c r="M8" s="7">
        <v>0</v>
      </c>
      <c r="N8" s="7"/>
      <c r="O8" s="7">
        <v>-1196546540</v>
      </c>
      <c r="P8" s="7"/>
      <c r="Q8" s="7">
        <v>-2220605677</v>
      </c>
      <c r="R8" s="7"/>
      <c r="S8" s="7">
        <f>M8+O8+Q8</f>
        <v>-3417152217</v>
      </c>
      <c r="T8" s="7"/>
      <c r="U8" s="9">
        <f>S8/$S$63</f>
        <v>-3.0065257224690251E-3</v>
      </c>
    </row>
    <row r="9" spans="1:21" x14ac:dyDescent="0.55000000000000004">
      <c r="A9" s="1" t="s">
        <v>57</v>
      </c>
      <c r="C9" s="7">
        <v>0</v>
      </c>
      <c r="D9" s="7"/>
      <c r="E9" s="7">
        <v>46599680511</v>
      </c>
      <c r="F9" s="7"/>
      <c r="G9" s="7">
        <v>-12470864352</v>
      </c>
      <c r="H9" s="7"/>
      <c r="I9" s="7">
        <f t="shared" ref="I9:I62" si="1">C9+E9+G9</f>
        <v>34128816159</v>
      </c>
      <c r="J9" s="7"/>
      <c r="K9" s="9">
        <f t="shared" si="0"/>
        <v>2.3913217510181196E-2</v>
      </c>
      <c r="L9" s="7"/>
      <c r="M9" s="7">
        <v>0</v>
      </c>
      <c r="N9" s="7"/>
      <c r="O9" s="7">
        <v>9807564948</v>
      </c>
      <c r="P9" s="7"/>
      <c r="Q9" s="7">
        <v>-12470864352</v>
      </c>
      <c r="R9" s="7"/>
      <c r="S9" s="7">
        <f t="shared" ref="S9:S62" si="2">M9+O9+Q9</f>
        <v>-2663299404</v>
      </c>
      <c r="T9" s="7"/>
      <c r="U9" s="9">
        <f t="shared" ref="U9:U62" si="3">S9/$S$63</f>
        <v>-2.3432606030621035E-3</v>
      </c>
    </row>
    <row r="10" spans="1:21" x14ac:dyDescent="0.55000000000000004">
      <c r="A10" s="1" t="s">
        <v>16</v>
      </c>
      <c r="C10" s="7">
        <v>0</v>
      </c>
      <c r="D10" s="7"/>
      <c r="E10" s="7">
        <v>33208408142</v>
      </c>
      <c r="F10" s="7"/>
      <c r="G10" s="7">
        <v>-5254</v>
      </c>
      <c r="H10" s="7"/>
      <c r="I10" s="7">
        <f t="shared" si="1"/>
        <v>33208402888</v>
      </c>
      <c r="J10" s="7"/>
      <c r="K10" s="9">
        <f t="shared" si="0"/>
        <v>2.3268306692116499E-2</v>
      </c>
      <c r="L10" s="7"/>
      <c r="M10" s="7">
        <v>0</v>
      </c>
      <c r="N10" s="7"/>
      <c r="O10" s="7">
        <v>17965204314</v>
      </c>
      <c r="P10" s="7"/>
      <c r="Q10" s="7">
        <v>-5254</v>
      </c>
      <c r="R10" s="7"/>
      <c r="S10" s="7">
        <f t="shared" si="2"/>
        <v>17965199060</v>
      </c>
      <c r="T10" s="7"/>
      <c r="U10" s="9">
        <f t="shared" si="3"/>
        <v>1.5806387791113829E-2</v>
      </c>
    </row>
    <row r="11" spans="1:21" x14ac:dyDescent="0.55000000000000004">
      <c r="A11" s="1" t="s">
        <v>64</v>
      </c>
      <c r="C11" s="7">
        <v>0</v>
      </c>
      <c r="D11" s="7"/>
      <c r="E11" s="7">
        <v>0</v>
      </c>
      <c r="F11" s="7"/>
      <c r="G11" s="7">
        <v>-100916033</v>
      </c>
      <c r="H11" s="7"/>
      <c r="I11" s="7">
        <f t="shared" si="1"/>
        <v>-100916033</v>
      </c>
      <c r="J11" s="7"/>
      <c r="K11" s="9">
        <f t="shared" si="0"/>
        <v>-7.0709368767754319E-5</v>
      </c>
      <c r="L11" s="7"/>
      <c r="M11" s="7">
        <v>0</v>
      </c>
      <c r="N11" s="7"/>
      <c r="O11" s="7">
        <v>0</v>
      </c>
      <c r="P11" s="7"/>
      <c r="Q11" s="7">
        <v>-100916033</v>
      </c>
      <c r="R11" s="7"/>
      <c r="S11" s="7">
        <f t="shared" si="2"/>
        <v>-100916033</v>
      </c>
      <c r="T11" s="7"/>
      <c r="U11" s="9">
        <f t="shared" si="3"/>
        <v>-8.8789328000846556E-5</v>
      </c>
    </row>
    <row r="12" spans="1:21" x14ac:dyDescent="0.55000000000000004">
      <c r="A12" s="1" t="s">
        <v>37</v>
      </c>
      <c r="C12" s="7">
        <v>0</v>
      </c>
      <c r="D12" s="7"/>
      <c r="E12" s="7">
        <v>72735738599</v>
      </c>
      <c r="F12" s="7"/>
      <c r="G12" s="7">
        <v>-3953</v>
      </c>
      <c r="H12" s="7"/>
      <c r="I12" s="7">
        <f t="shared" si="1"/>
        <v>72735734646</v>
      </c>
      <c r="J12" s="7"/>
      <c r="K12" s="9">
        <f t="shared" si="0"/>
        <v>5.0964130582476799E-2</v>
      </c>
      <c r="L12" s="7"/>
      <c r="M12" s="7">
        <v>0</v>
      </c>
      <c r="N12" s="7"/>
      <c r="O12" s="7">
        <v>22714815312</v>
      </c>
      <c r="P12" s="7"/>
      <c r="Q12" s="7">
        <v>-3953</v>
      </c>
      <c r="R12" s="7"/>
      <c r="S12" s="7">
        <f t="shared" si="2"/>
        <v>22714811359</v>
      </c>
      <c r="T12" s="7"/>
      <c r="U12" s="9">
        <f t="shared" si="3"/>
        <v>1.9985256814758125E-2</v>
      </c>
    </row>
    <row r="13" spans="1:21" x14ac:dyDescent="0.55000000000000004">
      <c r="A13" s="1" t="s">
        <v>40</v>
      </c>
      <c r="C13" s="7">
        <v>0</v>
      </c>
      <c r="D13" s="7"/>
      <c r="E13" s="7">
        <v>154469214378</v>
      </c>
      <c r="F13" s="7"/>
      <c r="G13" s="7">
        <v>6128440</v>
      </c>
      <c r="H13" s="7"/>
      <c r="I13" s="7">
        <f t="shared" si="1"/>
        <v>154475342818</v>
      </c>
      <c r="J13" s="7"/>
      <c r="K13" s="9">
        <f t="shared" si="0"/>
        <v>0.10823705268758663</v>
      </c>
      <c r="L13" s="7"/>
      <c r="M13" s="7">
        <v>0</v>
      </c>
      <c r="N13" s="7"/>
      <c r="O13" s="7">
        <v>161070715140</v>
      </c>
      <c r="P13" s="7"/>
      <c r="Q13" s="7">
        <v>6128440</v>
      </c>
      <c r="R13" s="7"/>
      <c r="S13" s="7">
        <f t="shared" si="2"/>
        <v>161076843580</v>
      </c>
      <c r="T13" s="7"/>
      <c r="U13" s="9">
        <f t="shared" si="3"/>
        <v>0.14172083734173016</v>
      </c>
    </row>
    <row r="14" spans="1:21" x14ac:dyDescent="0.55000000000000004">
      <c r="A14" s="1" t="s">
        <v>23</v>
      </c>
      <c r="C14" s="7">
        <v>0</v>
      </c>
      <c r="D14" s="7"/>
      <c r="E14" s="7">
        <v>0</v>
      </c>
      <c r="F14" s="7"/>
      <c r="G14" s="7">
        <v>-29700</v>
      </c>
      <c r="H14" s="7"/>
      <c r="I14" s="7">
        <f t="shared" si="1"/>
        <v>-29700</v>
      </c>
      <c r="J14" s="7"/>
      <c r="K14" s="9">
        <f t="shared" si="0"/>
        <v>-2.0810055547886067E-8</v>
      </c>
      <c r="L14" s="7"/>
      <c r="M14" s="7">
        <v>0</v>
      </c>
      <c r="N14" s="7"/>
      <c r="O14" s="7">
        <v>0</v>
      </c>
      <c r="P14" s="7"/>
      <c r="Q14" s="7">
        <v>-29700</v>
      </c>
      <c r="R14" s="7"/>
      <c r="S14" s="7">
        <f t="shared" si="2"/>
        <v>-29700</v>
      </c>
      <c r="T14" s="7"/>
      <c r="U14" s="9">
        <f t="shared" si="3"/>
        <v>-2.613106127175196E-8</v>
      </c>
    </row>
    <row r="15" spans="1:21" x14ac:dyDescent="0.55000000000000004">
      <c r="A15" s="1" t="s">
        <v>24</v>
      </c>
      <c r="C15" s="7">
        <v>0</v>
      </c>
      <c r="D15" s="7"/>
      <c r="E15" s="7">
        <v>-1470548108</v>
      </c>
      <c r="F15" s="7"/>
      <c r="G15" s="7">
        <v>-2894884554</v>
      </c>
      <c r="H15" s="7"/>
      <c r="I15" s="7">
        <f t="shared" si="1"/>
        <v>-4365432662</v>
      </c>
      <c r="J15" s="7"/>
      <c r="K15" s="9">
        <f t="shared" si="0"/>
        <v>-3.058750713359466E-3</v>
      </c>
      <c r="L15" s="7"/>
      <c r="M15" s="7">
        <v>0</v>
      </c>
      <c r="N15" s="7"/>
      <c r="O15" s="7">
        <v>-25885876848</v>
      </c>
      <c r="P15" s="7"/>
      <c r="Q15" s="7">
        <v>-4354223092</v>
      </c>
      <c r="R15" s="7"/>
      <c r="S15" s="7">
        <f t="shared" si="2"/>
        <v>-30240099940</v>
      </c>
      <c r="T15" s="7"/>
      <c r="U15" s="9">
        <f t="shared" si="3"/>
        <v>-2.6606259407274166E-2</v>
      </c>
    </row>
    <row r="16" spans="1:21" x14ac:dyDescent="0.55000000000000004">
      <c r="A16" s="1" t="s">
        <v>47</v>
      </c>
      <c r="C16" s="7">
        <v>0</v>
      </c>
      <c r="D16" s="7"/>
      <c r="E16" s="7">
        <v>17382546047</v>
      </c>
      <c r="F16" s="7"/>
      <c r="G16" s="7">
        <v>-4437931226</v>
      </c>
      <c r="H16" s="7"/>
      <c r="I16" s="7">
        <f t="shared" si="1"/>
        <v>12944614821</v>
      </c>
      <c r="J16" s="7"/>
      <c r="K16" s="9">
        <f t="shared" si="0"/>
        <v>9.069971497340042E-3</v>
      </c>
      <c r="L16" s="7"/>
      <c r="M16" s="7">
        <v>15194837840</v>
      </c>
      <c r="N16" s="7"/>
      <c r="O16" s="7">
        <v>1941474862</v>
      </c>
      <c r="P16" s="7"/>
      <c r="Q16" s="7">
        <v>-4322416797</v>
      </c>
      <c r="R16" s="7"/>
      <c r="S16" s="7">
        <f t="shared" si="2"/>
        <v>12813895905</v>
      </c>
      <c r="T16" s="7"/>
      <c r="U16" s="9">
        <f t="shared" si="3"/>
        <v>1.1274097610215708E-2</v>
      </c>
    </row>
    <row r="17" spans="1:21" x14ac:dyDescent="0.55000000000000004">
      <c r="A17" s="1" t="s">
        <v>20</v>
      </c>
      <c r="C17" s="7">
        <v>0</v>
      </c>
      <c r="D17" s="7"/>
      <c r="E17" s="7">
        <v>25749386382</v>
      </c>
      <c r="F17" s="7"/>
      <c r="G17" s="7">
        <v>-2624838444</v>
      </c>
      <c r="H17" s="7"/>
      <c r="I17" s="7">
        <f t="shared" si="1"/>
        <v>23124547938</v>
      </c>
      <c r="J17" s="7"/>
      <c r="K17" s="9">
        <f t="shared" si="0"/>
        <v>1.6202798892576909E-2</v>
      </c>
      <c r="L17" s="7"/>
      <c r="M17" s="7">
        <v>0</v>
      </c>
      <c r="N17" s="7"/>
      <c r="O17" s="7">
        <v>20018380841</v>
      </c>
      <c r="P17" s="7"/>
      <c r="Q17" s="7">
        <v>-2624838444</v>
      </c>
      <c r="R17" s="7"/>
      <c r="S17" s="7">
        <f t="shared" si="2"/>
        <v>17393542397</v>
      </c>
      <c r="T17" s="7"/>
      <c r="U17" s="9">
        <f t="shared" si="3"/>
        <v>1.5303424986829038E-2</v>
      </c>
    </row>
    <row r="18" spans="1:21" x14ac:dyDescent="0.55000000000000004">
      <c r="A18" s="1" t="s">
        <v>45</v>
      </c>
      <c r="C18" s="7">
        <v>0</v>
      </c>
      <c r="D18" s="7"/>
      <c r="E18" s="7">
        <v>1239156449</v>
      </c>
      <c r="F18" s="7"/>
      <c r="G18" s="7">
        <v>-20100377</v>
      </c>
      <c r="H18" s="7"/>
      <c r="I18" s="7">
        <f t="shared" si="1"/>
        <v>1219056072</v>
      </c>
      <c r="J18" s="7"/>
      <c r="K18" s="9">
        <f t="shared" si="0"/>
        <v>8.5416244357938698E-4</v>
      </c>
      <c r="L18" s="7"/>
      <c r="M18" s="7">
        <v>0</v>
      </c>
      <c r="N18" s="7"/>
      <c r="O18" s="7">
        <v>-271922335</v>
      </c>
      <c r="P18" s="7"/>
      <c r="Q18" s="7">
        <v>-20100377</v>
      </c>
      <c r="R18" s="7"/>
      <c r="S18" s="7">
        <f t="shared" si="2"/>
        <v>-292022712</v>
      </c>
      <c r="T18" s="7"/>
      <c r="U18" s="9">
        <f t="shared" si="3"/>
        <v>-2.5693142693653789E-4</v>
      </c>
    </row>
    <row r="19" spans="1:21" x14ac:dyDescent="0.55000000000000004">
      <c r="A19" s="1" t="s">
        <v>53</v>
      </c>
      <c r="C19" s="7">
        <v>0</v>
      </c>
      <c r="D19" s="7"/>
      <c r="E19" s="7">
        <v>0</v>
      </c>
      <c r="F19" s="7"/>
      <c r="G19" s="7">
        <v>-5964298</v>
      </c>
      <c r="H19" s="7"/>
      <c r="I19" s="7">
        <f t="shared" si="1"/>
        <v>-5964298</v>
      </c>
      <c r="J19" s="7"/>
      <c r="K19" s="9">
        <f t="shared" si="0"/>
        <v>-4.1790361173113055E-6</v>
      </c>
      <c r="L19" s="7"/>
      <c r="M19" s="7">
        <v>0</v>
      </c>
      <c r="N19" s="7"/>
      <c r="O19" s="7">
        <v>0</v>
      </c>
      <c r="P19" s="7"/>
      <c r="Q19" s="7">
        <v>-5964298</v>
      </c>
      <c r="R19" s="7"/>
      <c r="S19" s="7">
        <f t="shared" si="2"/>
        <v>-5964298</v>
      </c>
      <c r="T19" s="7"/>
      <c r="U19" s="9">
        <f t="shared" si="3"/>
        <v>-5.2475904539053083E-6</v>
      </c>
    </row>
    <row r="20" spans="1:21" x14ac:dyDescent="0.55000000000000004">
      <c r="A20" s="1" t="s">
        <v>52</v>
      </c>
      <c r="C20" s="7">
        <v>0</v>
      </c>
      <c r="D20" s="7"/>
      <c r="E20" s="7">
        <v>0</v>
      </c>
      <c r="F20" s="7"/>
      <c r="G20" s="7">
        <v>-14242244003</v>
      </c>
      <c r="H20" s="7"/>
      <c r="I20" s="7">
        <f t="shared" si="1"/>
        <v>-14242244003</v>
      </c>
      <c r="J20" s="7"/>
      <c r="K20" s="9">
        <f t="shared" si="0"/>
        <v>-9.9791881760598385E-3</v>
      </c>
      <c r="L20" s="7"/>
      <c r="M20" s="7">
        <v>0</v>
      </c>
      <c r="N20" s="7"/>
      <c r="O20" s="7">
        <v>0</v>
      </c>
      <c r="P20" s="7"/>
      <c r="Q20" s="7">
        <v>-14242244003</v>
      </c>
      <c r="R20" s="7"/>
      <c r="S20" s="7">
        <f t="shared" si="2"/>
        <v>-14242244003</v>
      </c>
      <c r="T20" s="7"/>
      <c r="U20" s="9">
        <f t="shared" si="3"/>
        <v>-1.2530806420526426E-2</v>
      </c>
    </row>
    <row r="21" spans="1:21" x14ac:dyDescent="0.55000000000000004">
      <c r="A21" s="1" t="s">
        <v>25</v>
      </c>
      <c r="C21" s="7">
        <v>0</v>
      </c>
      <c r="D21" s="7"/>
      <c r="E21" s="7">
        <v>0</v>
      </c>
      <c r="F21" s="7"/>
      <c r="G21" s="7">
        <v>688982978</v>
      </c>
      <c r="H21" s="7"/>
      <c r="I21" s="7">
        <f t="shared" si="1"/>
        <v>688982978</v>
      </c>
      <c r="J21" s="7"/>
      <c r="K21" s="9">
        <f t="shared" si="0"/>
        <v>4.827533348056553E-4</v>
      </c>
      <c r="L21" s="7"/>
      <c r="M21" s="7">
        <v>0</v>
      </c>
      <c r="N21" s="7"/>
      <c r="O21" s="7">
        <v>0</v>
      </c>
      <c r="P21" s="7"/>
      <c r="Q21" s="7">
        <v>688982978</v>
      </c>
      <c r="R21" s="7"/>
      <c r="S21" s="7">
        <f t="shared" si="2"/>
        <v>688982978</v>
      </c>
      <c r="T21" s="7"/>
      <c r="U21" s="9">
        <f t="shared" si="3"/>
        <v>6.0619045162667111E-4</v>
      </c>
    </row>
    <row r="22" spans="1:21" x14ac:dyDescent="0.55000000000000004">
      <c r="A22" s="1" t="s">
        <v>54</v>
      </c>
      <c r="C22" s="7">
        <v>0</v>
      </c>
      <c r="D22" s="7"/>
      <c r="E22" s="7">
        <v>4269821346</v>
      </c>
      <c r="F22" s="7"/>
      <c r="G22" s="7">
        <v>809952628</v>
      </c>
      <c r="H22" s="7"/>
      <c r="I22" s="7">
        <f t="shared" si="1"/>
        <v>5079773974</v>
      </c>
      <c r="J22" s="7"/>
      <c r="K22" s="9">
        <f t="shared" si="0"/>
        <v>3.5592720057119847E-3</v>
      </c>
      <c r="L22" s="7"/>
      <c r="M22" s="7">
        <v>0</v>
      </c>
      <c r="N22" s="7"/>
      <c r="O22" s="7">
        <v>3173259940</v>
      </c>
      <c r="P22" s="7"/>
      <c r="Q22" s="7">
        <v>809952628</v>
      </c>
      <c r="R22" s="7"/>
      <c r="S22" s="7">
        <f t="shared" si="2"/>
        <v>3983212568</v>
      </c>
      <c r="T22" s="7"/>
      <c r="U22" s="9">
        <f t="shared" si="3"/>
        <v>3.5045647027885677E-3</v>
      </c>
    </row>
    <row r="23" spans="1:21" x14ac:dyDescent="0.55000000000000004">
      <c r="A23" s="1" t="s">
        <v>44</v>
      </c>
      <c r="C23" s="7">
        <v>0</v>
      </c>
      <c r="D23" s="7"/>
      <c r="E23" s="7">
        <v>16612119303</v>
      </c>
      <c r="F23" s="7"/>
      <c r="G23" s="7">
        <v>-56495</v>
      </c>
      <c r="H23" s="7"/>
      <c r="I23" s="7">
        <f t="shared" si="1"/>
        <v>16612062808</v>
      </c>
      <c r="J23" s="7"/>
      <c r="K23" s="9">
        <f t="shared" si="0"/>
        <v>1.1639661609409165E-2</v>
      </c>
      <c r="L23" s="7"/>
      <c r="M23" s="7">
        <v>0</v>
      </c>
      <c r="N23" s="7"/>
      <c r="O23" s="7">
        <v>19205382688</v>
      </c>
      <c r="P23" s="7"/>
      <c r="Q23" s="7">
        <v>-56495</v>
      </c>
      <c r="R23" s="7"/>
      <c r="S23" s="7">
        <f t="shared" si="2"/>
        <v>19205326193</v>
      </c>
      <c r="T23" s="7"/>
      <c r="U23" s="9">
        <f t="shared" si="3"/>
        <v>1.689749345095171E-2</v>
      </c>
    </row>
    <row r="24" spans="1:21" x14ac:dyDescent="0.55000000000000004">
      <c r="A24" s="1" t="s">
        <v>56</v>
      </c>
      <c r="C24" s="7">
        <v>0</v>
      </c>
      <c r="D24" s="7"/>
      <c r="E24" s="7">
        <v>-2982150000</v>
      </c>
      <c r="F24" s="7"/>
      <c r="G24" s="7">
        <v>0</v>
      </c>
      <c r="H24" s="7"/>
      <c r="I24" s="7">
        <f t="shared" si="1"/>
        <v>-2982150000</v>
      </c>
      <c r="J24" s="7"/>
      <c r="K24" s="9">
        <f t="shared" si="0"/>
        <v>-2.0895187593309235E-3</v>
      </c>
      <c r="L24" s="7"/>
      <c r="M24" s="7">
        <v>3307443366</v>
      </c>
      <c r="N24" s="7"/>
      <c r="O24" s="7">
        <v>-6461325000</v>
      </c>
      <c r="P24" s="7"/>
      <c r="Q24" s="7">
        <v>0</v>
      </c>
      <c r="R24" s="7"/>
      <c r="S24" s="7">
        <f t="shared" si="2"/>
        <v>-3153881634</v>
      </c>
      <c r="T24" s="7"/>
      <c r="U24" s="9">
        <f t="shared" si="3"/>
        <v>-2.7748913879430026E-3</v>
      </c>
    </row>
    <row r="25" spans="1:21" x14ac:dyDescent="0.55000000000000004">
      <c r="A25" s="1" t="s">
        <v>61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1"/>
        <v>0</v>
      </c>
      <c r="J25" s="7"/>
      <c r="K25" s="9">
        <f t="shared" si="0"/>
        <v>0</v>
      </c>
      <c r="L25" s="7"/>
      <c r="M25" s="7">
        <v>4415756168</v>
      </c>
      <c r="N25" s="7"/>
      <c r="O25" s="7">
        <v>-10302984387</v>
      </c>
      <c r="P25" s="7"/>
      <c r="Q25" s="7">
        <v>0</v>
      </c>
      <c r="R25" s="7"/>
      <c r="S25" s="7">
        <f t="shared" si="2"/>
        <v>-5887228219</v>
      </c>
      <c r="T25" s="7"/>
      <c r="U25" s="9">
        <f t="shared" si="3"/>
        <v>-5.1797818623392647E-3</v>
      </c>
    </row>
    <row r="26" spans="1:21" x14ac:dyDescent="0.55000000000000004">
      <c r="A26" s="1" t="s">
        <v>21</v>
      </c>
      <c r="C26" s="7">
        <v>16448298000</v>
      </c>
      <c r="D26" s="7"/>
      <c r="E26" s="7">
        <v>-12671583735</v>
      </c>
      <c r="F26" s="7"/>
      <c r="G26" s="7">
        <v>0</v>
      </c>
      <c r="H26" s="7"/>
      <c r="I26" s="7">
        <f t="shared" si="1"/>
        <v>3776714265</v>
      </c>
      <c r="J26" s="7"/>
      <c r="K26" s="9">
        <f t="shared" si="0"/>
        <v>2.6462502910149393E-3</v>
      </c>
      <c r="L26" s="7"/>
      <c r="M26" s="7">
        <v>16448298000</v>
      </c>
      <c r="N26" s="7"/>
      <c r="O26" s="7">
        <v>-13162096654</v>
      </c>
      <c r="P26" s="7"/>
      <c r="Q26" s="7">
        <v>0</v>
      </c>
      <c r="R26" s="7"/>
      <c r="S26" s="7">
        <f t="shared" si="2"/>
        <v>3286201346</v>
      </c>
      <c r="T26" s="7"/>
      <c r="U26" s="9">
        <f t="shared" si="3"/>
        <v>2.8913107314356822E-3</v>
      </c>
    </row>
    <row r="27" spans="1:21" x14ac:dyDescent="0.55000000000000004">
      <c r="A27" s="1" t="s">
        <v>32</v>
      </c>
      <c r="C27" s="7">
        <v>27000000000</v>
      </c>
      <c r="D27" s="7"/>
      <c r="E27" s="7">
        <v>-3333653726</v>
      </c>
      <c r="F27" s="7"/>
      <c r="G27" s="7">
        <v>0</v>
      </c>
      <c r="H27" s="7"/>
      <c r="I27" s="7">
        <f t="shared" si="1"/>
        <v>23666346274</v>
      </c>
      <c r="J27" s="7"/>
      <c r="K27" s="9">
        <f t="shared" si="0"/>
        <v>1.6582423588466209E-2</v>
      </c>
      <c r="L27" s="7"/>
      <c r="M27" s="7">
        <v>27000000000</v>
      </c>
      <c r="N27" s="7"/>
      <c r="O27" s="7">
        <v>-10888433726</v>
      </c>
      <c r="P27" s="7"/>
      <c r="Q27" s="7">
        <v>0</v>
      </c>
      <c r="R27" s="7"/>
      <c r="S27" s="7">
        <f t="shared" si="2"/>
        <v>16111566274</v>
      </c>
      <c r="T27" s="7"/>
      <c r="U27" s="9">
        <f t="shared" si="3"/>
        <v>1.4175499174740282E-2</v>
      </c>
    </row>
    <row r="28" spans="1:21" x14ac:dyDescent="0.55000000000000004">
      <c r="A28" s="1" t="s">
        <v>19</v>
      </c>
      <c r="C28" s="7">
        <v>0</v>
      </c>
      <c r="D28" s="7"/>
      <c r="E28" s="7">
        <v>203175963028</v>
      </c>
      <c r="F28" s="7"/>
      <c r="G28" s="7">
        <v>0</v>
      </c>
      <c r="H28" s="7"/>
      <c r="I28" s="7">
        <f t="shared" si="1"/>
        <v>203175963028</v>
      </c>
      <c r="J28" s="7"/>
      <c r="K28" s="9">
        <f t="shared" si="0"/>
        <v>0.14236037294976181</v>
      </c>
      <c r="L28" s="7"/>
      <c r="M28" s="7">
        <v>0</v>
      </c>
      <c r="N28" s="7"/>
      <c r="O28" s="7">
        <v>226519584313</v>
      </c>
      <c r="P28" s="7"/>
      <c r="Q28" s="7">
        <v>0</v>
      </c>
      <c r="R28" s="7"/>
      <c r="S28" s="7">
        <f t="shared" si="2"/>
        <v>226519584313</v>
      </c>
      <c r="T28" s="7"/>
      <c r="U28" s="9">
        <f t="shared" si="3"/>
        <v>0.19929956690016118</v>
      </c>
    </row>
    <row r="29" spans="1:21" x14ac:dyDescent="0.55000000000000004">
      <c r="A29" s="1" t="s">
        <v>48</v>
      </c>
      <c r="C29" s="7">
        <v>0</v>
      </c>
      <c r="D29" s="7"/>
      <c r="E29" s="7">
        <v>15214635966</v>
      </c>
      <c r="F29" s="7"/>
      <c r="G29" s="7">
        <v>0</v>
      </c>
      <c r="H29" s="7"/>
      <c r="I29" s="7">
        <f t="shared" si="1"/>
        <v>15214635966</v>
      </c>
      <c r="J29" s="7"/>
      <c r="K29" s="9">
        <f t="shared" si="0"/>
        <v>1.0660519178226436E-2</v>
      </c>
      <c r="L29" s="7"/>
      <c r="M29" s="7">
        <v>0</v>
      </c>
      <c r="N29" s="7"/>
      <c r="O29" s="7">
        <v>-12079962223</v>
      </c>
      <c r="P29" s="7"/>
      <c r="Q29" s="7">
        <v>0</v>
      </c>
      <c r="R29" s="7"/>
      <c r="S29" s="7">
        <f t="shared" si="2"/>
        <v>-12079962223</v>
      </c>
      <c r="T29" s="7"/>
      <c r="U29" s="9">
        <f t="shared" si="3"/>
        <v>-1.0628358013793334E-2</v>
      </c>
    </row>
    <row r="30" spans="1:21" x14ac:dyDescent="0.55000000000000004">
      <c r="A30" s="1" t="s">
        <v>33</v>
      </c>
      <c r="C30" s="7">
        <v>0</v>
      </c>
      <c r="D30" s="7"/>
      <c r="E30" s="7">
        <v>10430301844</v>
      </c>
      <c r="F30" s="7"/>
      <c r="G30" s="7">
        <v>0</v>
      </c>
      <c r="H30" s="7"/>
      <c r="I30" s="7">
        <f t="shared" si="1"/>
        <v>10430301844</v>
      </c>
      <c r="J30" s="7"/>
      <c r="K30" s="9">
        <f t="shared" si="0"/>
        <v>7.3082545708706547E-3</v>
      </c>
      <c r="L30" s="7"/>
      <c r="M30" s="7">
        <v>0</v>
      </c>
      <c r="N30" s="7"/>
      <c r="O30" s="7">
        <v>6516470777</v>
      </c>
      <c r="P30" s="7"/>
      <c r="Q30" s="7">
        <v>0</v>
      </c>
      <c r="R30" s="7"/>
      <c r="S30" s="7">
        <f t="shared" si="2"/>
        <v>6516470777</v>
      </c>
      <c r="T30" s="7"/>
      <c r="U30" s="9">
        <f t="shared" si="3"/>
        <v>5.7334106784299021E-3</v>
      </c>
    </row>
    <row r="31" spans="1:21" x14ac:dyDescent="0.55000000000000004">
      <c r="A31" s="1" t="s">
        <v>27</v>
      </c>
      <c r="C31" s="7">
        <v>0</v>
      </c>
      <c r="D31" s="7"/>
      <c r="E31" s="7">
        <v>-19828907197</v>
      </c>
      <c r="F31" s="7"/>
      <c r="G31" s="7">
        <v>0</v>
      </c>
      <c r="H31" s="7"/>
      <c r="I31" s="7">
        <f t="shared" si="1"/>
        <v>-19828907197</v>
      </c>
      <c r="J31" s="7"/>
      <c r="K31" s="9">
        <f t="shared" si="0"/>
        <v>-1.389362492334841E-2</v>
      </c>
      <c r="L31" s="7"/>
      <c r="M31" s="7">
        <v>0</v>
      </c>
      <c r="N31" s="7"/>
      <c r="O31" s="7">
        <v>-44262047938</v>
      </c>
      <c r="P31" s="7"/>
      <c r="Q31" s="7">
        <v>0</v>
      </c>
      <c r="R31" s="7"/>
      <c r="S31" s="7">
        <f t="shared" si="2"/>
        <v>-44262047938</v>
      </c>
      <c r="T31" s="7"/>
      <c r="U31" s="9">
        <f t="shared" si="3"/>
        <v>-3.8943241975794629E-2</v>
      </c>
    </row>
    <row r="32" spans="1:21" x14ac:dyDescent="0.55000000000000004">
      <c r="A32" s="1" t="s">
        <v>39</v>
      </c>
      <c r="C32" s="7">
        <v>0</v>
      </c>
      <c r="D32" s="7"/>
      <c r="E32" s="7">
        <v>33239678860</v>
      </c>
      <c r="F32" s="7"/>
      <c r="G32" s="7">
        <v>0</v>
      </c>
      <c r="H32" s="7"/>
      <c r="I32" s="7">
        <f t="shared" si="1"/>
        <v>33239678860</v>
      </c>
      <c r="J32" s="7"/>
      <c r="K32" s="9">
        <f t="shared" si="0"/>
        <v>2.3290220992272532E-2</v>
      </c>
      <c r="L32" s="7"/>
      <c r="M32" s="7">
        <v>0</v>
      </c>
      <c r="N32" s="7"/>
      <c r="O32" s="7">
        <v>33239678860</v>
      </c>
      <c r="P32" s="7"/>
      <c r="Q32" s="7">
        <v>0</v>
      </c>
      <c r="R32" s="7"/>
      <c r="S32" s="7">
        <f t="shared" si="2"/>
        <v>33239678860</v>
      </c>
      <c r="T32" s="7"/>
      <c r="U32" s="9">
        <f t="shared" si="3"/>
        <v>2.9245390065455162E-2</v>
      </c>
    </row>
    <row r="33" spans="1:21" x14ac:dyDescent="0.55000000000000004">
      <c r="A33" s="1" t="s">
        <v>42</v>
      </c>
      <c r="C33" s="7">
        <v>0</v>
      </c>
      <c r="D33" s="7"/>
      <c r="E33" s="7">
        <v>9058414124</v>
      </c>
      <c r="F33" s="7"/>
      <c r="G33" s="7">
        <v>0</v>
      </c>
      <c r="H33" s="7"/>
      <c r="I33" s="7">
        <f t="shared" si="1"/>
        <v>9058414124</v>
      </c>
      <c r="J33" s="7"/>
      <c r="K33" s="9">
        <f t="shared" si="0"/>
        <v>6.3470067709156799E-3</v>
      </c>
      <c r="L33" s="7"/>
      <c r="M33" s="7">
        <v>0</v>
      </c>
      <c r="N33" s="7"/>
      <c r="O33" s="7">
        <v>9159263876</v>
      </c>
      <c r="P33" s="7"/>
      <c r="Q33" s="7">
        <v>0</v>
      </c>
      <c r="R33" s="7"/>
      <c r="S33" s="7">
        <f t="shared" si="2"/>
        <v>9159263876</v>
      </c>
      <c r="T33" s="7"/>
      <c r="U33" s="9">
        <f t="shared" si="3"/>
        <v>8.0586291430269474E-3</v>
      </c>
    </row>
    <row r="34" spans="1:21" x14ac:dyDescent="0.55000000000000004">
      <c r="A34" s="1" t="s">
        <v>66</v>
      </c>
      <c r="C34" s="7">
        <v>0</v>
      </c>
      <c r="D34" s="7"/>
      <c r="E34" s="7">
        <v>-954683913</v>
      </c>
      <c r="F34" s="7"/>
      <c r="G34" s="7">
        <v>0</v>
      </c>
      <c r="H34" s="7"/>
      <c r="I34" s="7">
        <f t="shared" si="1"/>
        <v>-954683913</v>
      </c>
      <c r="J34" s="7"/>
      <c r="K34" s="9">
        <f t="shared" si="0"/>
        <v>-6.6892340943445214E-4</v>
      </c>
      <c r="L34" s="7"/>
      <c r="M34" s="7">
        <v>0</v>
      </c>
      <c r="N34" s="7"/>
      <c r="O34" s="7">
        <v>-954683913</v>
      </c>
      <c r="P34" s="7"/>
      <c r="Q34" s="7">
        <v>0</v>
      </c>
      <c r="R34" s="7"/>
      <c r="S34" s="7">
        <f t="shared" si="2"/>
        <v>-954683913</v>
      </c>
      <c r="T34" s="7"/>
      <c r="U34" s="9">
        <f t="shared" si="3"/>
        <v>-8.3996309177639442E-4</v>
      </c>
    </row>
    <row r="35" spans="1:21" x14ac:dyDescent="0.55000000000000004">
      <c r="A35" s="1" t="s">
        <v>41</v>
      </c>
      <c r="C35" s="7">
        <v>0</v>
      </c>
      <c r="D35" s="7"/>
      <c r="E35" s="7">
        <v>25674214122</v>
      </c>
      <c r="F35" s="7"/>
      <c r="G35" s="7">
        <v>0</v>
      </c>
      <c r="H35" s="7"/>
      <c r="I35" s="7">
        <f t="shared" si="1"/>
        <v>25674214122</v>
      </c>
      <c r="J35" s="7"/>
      <c r="K35" s="9">
        <f t="shared" si="0"/>
        <v>1.7989286936940768E-2</v>
      </c>
      <c r="L35" s="7"/>
      <c r="M35" s="7">
        <v>0</v>
      </c>
      <c r="N35" s="7"/>
      <c r="O35" s="7">
        <v>22906286986</v>
      </c>
      <c r="P35" s="7"/>
      <c r="Q35" s="7">
        <v>0</v>
      </c>
      <c r="R35" s="7"/>
      <c r="S35" s="7">
        <f t="shared" si="2"/>
        <v>22906286986</v>
      </c>
      <c r="T35" s="7"/>
      <c r="U35" s="9">
        <f t="shared" si="3"/>
        <v>2.0153723526582509E-2</v>
      </c>
    </row>
    <row r="36" spans="1:21" x14ac:dyDescent="0.55000000000000004">
      <c r="A36" s="1" t="s">
        <v>67</v>
      </c>
      <c r="C36" s="7">
        <v>0</v>
      </c>
      <c r="D36" s="7"/>
      <c r="E36" s="7">
        <v>10906734732</v>
      </c>
      <c r="F36" s="7"/>
      <c r="G36" s="7">
        <v>0</v>
      </c>
      <c r="H36" s="7"/>
      <c r="I36" s="7">
        <f t="shared" si="1"/>
        <v>10906734732</v>
      </c>
      <c r="J36" s="7"/>
      <c r="K36" s="9">
        <f t="shared" si="0"/>
        <v>7.6420793137703114E-3</v>
      </c>
      <c r="L36" s="7"/>
      <c r="M36" s="7">
        <v>0</v>
      </c>
      <c r="N36" s="7"/>
      <c r="O36" s="7">
        <v>10906734732</v>
      </c>
      <c r="P36" s="7"/>
      <c r="Q36" s="7">
        <v>0</v>
      </c>
      <c r="R36" s="7"/>
      <c r="S36" s="7">
        <f t="shared" si="2"/>
        <v>10906734732</v>
      </c>
      <c r="T36" s="7"/>
      <c r="U36" s="9">
        <f t="shared" si="3"/>
        <v>9.596112914364888E-3</v>
      </c>
    </row>
    <row r="37" spans="1:21" x14ac:dyDescent="0.55000000000000004">
      <c r="A37" s="1" t="s">
        <v>28</v>
      </c>
      <c r="C37" s="7">
        <v>0</v>
      </c>
      <c r="D37" s="7"/>
      <c r="E37" s="7">
        <v>2191530245</v>
      </c>
      <c r="F37" s="7"/>
      <c r="G37" s="7">
        <v>0</v>
      </c>
      <c r="H37" s="7"/>
      <c r="I37" s="7">
        <f t="shared" si="1"/>
        <v>2191530245</v>
      </c>
      <c r="J37" s="7"/>
      <c r="K37" s="9">
        <f t="shared" si="0"/>
        <v>1.5355510482600121E-3</v>
      </c>
      <c r="L37" s="7"/>
      <c r="M37" s="7">
        <v>0</v>
      </c>
      <c r="N37" s="7"/>
      <c r="O37" s="7">
        <v>-1603558715</v>
      </c>
      <c r="P37" s="7"/>
      <c r="Q37" s="7">
        <v>0</v>
      </c>
      <c r="R37" s="7"/>
      <c r="S37" s="7">
        <f t="shared" si="2"/>
        <v>-1603558715</v>
      </c>
      <c r="T37" s="7"/>
      <c r="U37" s="9">
        <f t="shared" si="3"/>
        <v>-1.4108650179971999E-3</v>
      </c>
    </row>
    <row r="38" spans="1:21" x14ac:dyDescent="0.55000000000000004">
      <c r="A38" s="1" t="s">
        <v>63</v>
      </c>
      <c r="C38" s="7">
        <v>0</v>
      </c>
      <c r="D38" s="7"/>
      <c r="E38" s="7">
        <v>12687381466</v>
      </c>
      <c r="F38" s="7"/>
      <c r="G38" s="7">
        <v>0</v>
      </c>
      <c r="H38" s="7"/>
      <c r="I38" s="7">
        <f t="shared" si="1"/>
        <v>12687381466</v>
      </c>
      <c r="J38" s="7"/>
      <c r="K38" s="9">
        <f t="shared" si="0"/>
        <v>8.8897344466222269E-3</v>
      </c>
      <c r="L38" s="7"/>
      <c r="M38" s="7">
        <v>0</v>
      </c>
      <c r="N38" s="7"/>
      <c r="O38" s="7">
        <v>15486068555</v>
      </c>
      <c r="P38" s="7"/>
      <c r="Q38" s="7">
        <v>0</v>
      </c>
      <c r="R38" s="7"/>
      <c r="S38" s="7">
        <f t="shared" si="2"/>
        <v>15486068555</v>
      </c>
      <c r="T38" s="7"/>
      <c r="U38" s="9">
        <f t="shared" si="3"/>
        <v>1.3625165194251054E-2</v>
      </c>
    </row>
    <row r="39" spans="1:21" x14ac:dyDescent="0.55000000000000004">
      <c r="A39" s="1" t="s">
        <v>26</v>
      </c>
      <c r="C39" s="7">
        <v>0</v>
      </c>
      <c r="D39" s="7"/>
      <c r="E39" s="7">
        <v>31935122255</v>
      </c>
      <c r="F39" s="7"/>
      <c r="G39" s="7">
        <v>0</v>
      </c>
      <c r="H39" s="7"/>
      <c r="I39" s="7">
        <f t="shared" si="1"/>
        <v>31935122255</v>
      </c>
      <c r="J39" s="7"/>
      <c r="K39" s="9">
        <f t="shared" si="0"/>
        <v>2.2376150439565066E-2</v>
      </c>
      <c r="L39" s="7"/>
      <c r="M39" s="7">
        <v>0</v>
      </c>
      <c r="N39" s="7"/>
      <c r="O39" s="7">
        <v>30592549676</v>
      </c>
      <c r="P39" s="7"/>
      <c r="Q39" s="7">
        <v>0</v>
      </c>
      <c r="R39" s="7"/>
      <c r="S39" s="7">
        <f t="shared" si="2"/>
        <v>30592549676</v>
      </c>
      <c r="T39" s="7"/>
      <c r="U39" s="9">
        <f t="shared" si="3"/>
        <v>2.6916356567093316E-2</v>
      </c>
    </row>
    <row r="40" spans="1:21" x14ac:dyDescent="0.55000000000000004">
      <c r="A40" s="1" t="s">
        <v>34</v>
      </c>
      <c r="C40" s="7">
        <v>0</v>
      </c>
      <c r="D40" s="7"/>
      <c r="E40" s="7">
        <v>4771439809</v>
      </c>
      <c r="F40" s="7"/>
      <c r="G40" s="7">
        <v>0</v>
      </c>
      <c r="H40" s="7"/>
      <c r="I40" s="7">
        <f t="shared" si="1"/>
        <v>4771439809</v>
      </c>
      <c r="J40" s="7"/>
      <c r="K40" s="9">
        <f t="shared" ref="K40:K62" si="4">I40/$I$63</f>
        <v>3.3432298811005008E-3</v>
      </c>
      <c r="L40" s="7"/>
      <c r="M40" s="7">
        <v>0</v>
      </c>
      <c r="N40" s="7"/>
      <c r="O40" s="7">
        <v>16567499</v>
      </c>
      <c r="P40" s="7"/>
      <c r="Q40" s="7">
        <v>0</v>
      </c>
      <c r="R40" s="7"/>
      <c r="S40" s="7">
        <f t="shared" si="2"/>
        <v>16567499</v>
      </c>
      <c r="T40" s="7"/>
      <c r="U40" s="9">
        <f t="shared" si="3"/>
        <v>1.4576644157868326E-5</v>
      </c>
    </row>
    <row r="41" spans="1:21" x14ac:dyDescent="0.55000000000000004">
      <c r="A41" s="1" t="s">
        <v>46</v>
      </c>
      <c r="C41" s="7">
        <v>0</v>
      </c>
      <c r="D41" s="7"/>
      <c r="E41" s="7">
        <v>-457138743</v>
      </c>
      <c r="F41" s="7"/>
      <c r="G41" s="7">
        <v>0</v>
      </c>
      <c r="H41" s="7"/>
      <c r="I41" s="7">
        <f t="shared" si="1"/>
        <v>-457138743</v>
      </c>
      <c r="J41" s="7"/>
      <c r="K41" s="9">
        <f t="shared" si="4"/>
        <v>-3.2030581262359635E-4</v>
      </c>
      <c r="L41" s="7"/>
      <c r="M41" s="7">
        <v>0</v>
      </c>
      <c r="N41" s="7"/>
      <c r="O41" s="7">
        <v>5599949611</v>
      </c>
      <c r="P41" s="7"/>
      <c r="Q41" s="7">
        <v>0</v>
      </c>
      <c r="R41" s="7"/>
      <c r="S41" s="7">
        <f t="shared" si="2"/>
        <v>5599949611</v>
      </c>
      <c r="T41" s="7"/>
      <c r="U41" s="9">
        <f t="shared" si="3"/>
        <v>4.9270244580392102E-3</v>
      </c>
    </row>
    <row r="42" spans="1:21" x14ac:dyDescent="0.55000000000000004">
      <c r="A42" s="1" t="s">
        <v>35</v>
      </c>
      <c r="C42" s="7">
        <v>0</v>
      </c>
      <c r="D42" s="7"/>
      <c r="E42" s="7">
        <v>3918509711</v>
      </c>
      <c r="F42" s="7"/>
      <c r="G42" s="7">
        <v>0</v>
      </c>
      <c r="H42" s="7"/>
      <c r="I42" s="7">
        <f t="shared" si="1"/>
        <v>3918509711</v>
      </c>
      <c r="J42" s="7"/>
      <c r="K42" s="9">
        <f t="shared" si="4"/>
        <v>2.7456028535636692E-3</v>
      </c>
      <c r="L42" s="7"/>
      <c r="M42" s="7">
        <v>0</v>
      </c>
      <c r="N42" s="7"/>
      <c r="O42" s="7">
        <v>3027939322</v>
      </c>
      <c r="P42" s="7"/>
      <c r="Q42" s="7">
        <v>0</v>
      </c>
      <c r="R42" s="7"/>
      <c r="S42" s="7">
        <f t="shared" si="2"/>
        <v>3027939322</v>
      </c>
      <c r="T42" s="7"/>
      <c r="U42" s="9">
        <f t="shared" si="3"/>
        <v>2.6640830959706761E-3</v>
      </c>
    </row>
    <row r="43" spans="1:21" x14ac:dyDescent="0.55000000000000004">
      <c r="A43" s="1" t="s">
        <v>30</v>
      </c>
      <c r="C43" s="7">
        <v>0</v>
      </c>
      <c r="D43" s="7"/>
      <c r="E43" s="7">
        <v>-2453837276</v>
      </c>
      <c r="F43" s="7"/>
      <c r="G43" s="7">
        <v>0</v>
      </c>
      <c r="H43" s="7"/>
      <c r="I43" s="7">
        <f t="shared" si="1"/>
        <v>-2453837276</v>
      </c>
      <c r="J43" s="7"/>
      <c r="K43" s="9">
        <f t="shared" si="4"/>
        <v>-1.7193430982839538E-3</v>
      </c>
      <c r="L43" s="7"/>
      <c r="M43" s="7">
        <v>0</v>
      </c>
      <c r="N43" s="7"/>
      <c r="O43" s="7">
        <v>2752375343</v>
      </c>
      <c r="P43" s="7"/>
      <c r="Q43" s="7">
        <v>0</v>
      </c>
      <c r="R43" s="7"/>
      <c r="S43" s="7">
        <f t="shared" si="2"/>
        <v>2752375343</v>
      </c>
      <c r="T43" s="7"/>
      <c r="U43" s="9">
        <f t="shared" si="3"/>
        <v>2.4216326171983943E-3</v>
      </c>
    </row>
    <row r="44" spans="1:21" x14ac:dyDescent="0.55000000000000004">
      <c r="A44" s="1" t="s">
        <v>22</v>
      </c>
      <c r="C44" s="7">
        <v>0</v>
      </c>
      <c r="D44" s="7"/>
      <c r="E44" s="7">
        <v>27994185967</v>
      </c>
      <c r="F44" s="7"/>
      <c r="G44" s="7">
        <v>0</v>
      </c>
      <c r="H44" s="7"/>
      <c r="I44" s="7">
        <f t="shared" si="1"/>
        <v>27994185967</v>
      </c>
      <c r="J44" s="7"/>
      <c r="K44" s="9">
        <f t="shared" si="4"/>
        <v>1.9614833838084936E-2</v>
      </c>
      <c r="L44" s="7"/>
      <c r="M44" s="7">
        <v>0</v>
      </c>
      <c r="N44" s="7"/>
      <c r="O44" s="7">
        <v>28928571347</v>
      </c>
      <c r="P44" s="7"/>
      <c r="Q44" s="7">
        <v>0</v>
      </c>
      <c r="R44" s="7"/>
      <c r="S44" s="7">
        <f t="shared" si="2"/>
        <v>28928571347</v>
      </c>
      <c r="T44" s="7"/>
      <c r="U44" s="9">
        <f t="shared" si="3"/>
        <v>2.5452332335781317E-2</v>
      </c>
    </row>
    <row r="45" spans="1:21" x14ac:dyDescent="0.55000000000000004">
      <c r="A45" s="1" t="s">
        <v>69</v>
      </c>
      <c r="C45" s="7">
        <v>0</v>
      </c>
      <c r="D45" s="7"/>
      <c r="E45" s="7">
        <v>9892323460</v>
      </c>
      <c r="F45" s="7"/>
      <c r="G45" s="7">
        <v>0</v>
      </c>
      <c r="H45" s="7"/>
      <c r="I45" s="7">
        <f t="shared" si="1"/>
        <v>9892323460</v>
      </c>
      <c r="J45" s="7"/>
      <c r="K45" s="9">
        <f t="shared" si="4"/>
        <v>6.9313064208840567E-3</v>
      </c>
      <c r="L45" s="7"/>
      <c r="M45" s="7">
        <v>0</v>
      </c>
      <c r="N45" s="7"/>
      <c r="O45" s="7">
        <v>9892323460</v>
      </c>
      <c r="P45" s="7"/>
      <c r="Q45" s="7">
        <v>0</v>
      </c>
      <c r="R45" s="7"/>
      <c r="S45" s="7">
        <f t="shared" si="2"/>
        <v>9892323460</v>
      </c>
      <c r="T45" s="7"/>
      <c r="U45" s="9">
        <f t="shared" si="3"/>
        <v>8.7035996785605838E-3</v>
      </c>
    </row>
    <row r="46" spans="1:21" x14ac:dyDescent="0.55000000000000004">
      <c r="A46" s="1" t="s">
        <v>43</v>
      </c>
      <c r="C46" s="7">
        <v>0</v>
      </c>
      <c r="D46" s="7"/>
      <c r="E46" s="7">
        <v>2317489601</v>
      </c>
      <c r="F46" s="7"/>
      <c r="G46" s="7">
        <v>0</v>
      </c>
      <c r="H46" s="7"/>
      <c r="I46" s="7">
        <f t="shared" si="1"/>
        <v>2317489601</v>
      </c>
      <c r="J46" s="7"/>
      <c r="K46" s="9">
        <f t="shared" si="4"/>
        <v>1.6238076541568456E-3</v>
      </c>
      <c r="L46" s="7"/>
      <c r="M46" s="7">
        <v>0</v>
      </c>
      <c r="N46" s="7"/>
      <c r="O46" s="7">
        <v>-268009001</v>
      </c>
      <c r="P46" s="7"/>
      <c r="Q46" s="7">
        <v>0</v>
      </c>
      <c r="R46" s="7"/>
      <c r="S46" s="7">
        <f t="shared" si="2"/>
        <v>-268009001</v>
      </c>
      <c r="T46" s="7"/>
      <c r="U46" s="9">
        <f t="shared" si="3"/>
        <v>-2.3580335442801453E-4</v>
      </c>
    </row>
    <row r="47" spans="1:21" x14ac:dyDescent="0.55000000000000004">
      <c r="A47" s="1" t="s">
        <v>50</v>
      </c>
      <c r="C47" s="7">
        <v>0</v>
      </c>
      <c r="D47" s="7"/>
      <c r="E47" s="7">
        <v>14915906674</v>
      </c>
      <c r="F47" s="7"/>
      <c r="G47" s="7">
        <v>0</v>
      </c>
      <c r="H47" s="7"/>
      <c r="I47" s="7">
        <f t="shared" si="1"/>
        <v>14915906674</v>
      </c>
      <c r="J47" s="7"/>
      <c r="K47" s="9">
        <f t="shared" si="4"/>
        <v>1.0451206950606884E-2</v>
      </c>
      <c r="L47" s="7"/>
      <c r="M47" s="7">
        <v>0</v>
      </c>
      <c r="N47" s="7"/>
      <c r="O47" s="7">
        <v>6286397449</v>
      </c>
      <c r="P47" s="7"/>
      <c r="Q47" s="7">
        <v>0</v>
      </c>
      <c r="R47" s="7"/>
      <c r="S47" s="7">
        <f t="shared" si="2"/>
        <v>6286397449</v>
      </c>
      <c r="T47" s="7"/>
      <c r="U47" s="9">
        <f t="shared" si="3"/>
        <v>5.5309844080270775E-3</v>
      </c>
    </row>
    <row r="48" spans="1:21" x14ac:dyDescent="0.55000000000000004">
      <c r="A48" s="1" t="s">
        <v>38</v>
      </c>
      <c r="C48" s="7">
        <v>0</v>
      </c>
      <c r="D48" s="7"/>
      <c r="E48" s="7">
        <v>11973278601</v>
      </c>
      <c r="F48" s="7"/>
      <c r="G48" s="7">
        <v>0</v>
      </c>
      <c r="H48" s="7"/>
      <c r="I48" s="7">
        <f t="shared" si="1"/>
        <v>11973278601</v>
      </c>
      <c r="J48" s="7"/>
      <c r="K48" s="9">
        <f t="shared" si="4"/>
        <v>8.3893802281860448E-3</v>
      </c>
      <c r="L48" s="7"/>
      <c r="M48" s="7">
        <v>0</v>
      </c>
      <c r="N48" s="7"/>
      <c r="O48" s="7">
        <v>3118442337</v>
      </c>
      <c r="P48" s="7"/>
      <c r="Q48" s="7">
        <v>0</v>
      </c>
      <c r="R48" s="7"/>
      <c r="S48" s="7">
        <f t="shared" si="2"/>
        <v>3118442337</v>
      </c>
      <c r="T48" s="7"/>
      <c r="U48" s="9">
        <f t="shared" si="3"/>
        <v>2.7437106996825713E-3</v>
      </c>
    </row>
    <row r="49" spans="1:21" x14ac:dyDescent="0.55000000000000004">
      <c r="A49" s="1" t="s">
        <v>59</v>
      </c>
      <c r="C49" s="7">
        <v>0</v>
      </c>
      <c r="D49" s="7"/>
      <c r="E49" s="7">
        <v>274368371981</v>
      </c>
      <c r="F49" s="7"/>
      <c r="G49" s="7">
        <v>0</v>
      </c>
      <c r="H49" s="7"/>
      <c r="I49" s="7">
        <f t="shared" si="1"/>
        <v>274368371981</v>
      </c>
      <c r="J49" s="7"/>
      <c r="K49" s="9">
        <f t="shared" si="4"/>
        <v>0.19224313338409685</v>
      </c>
      <c r="L49" s="7"/>
      <c r="M49" s="7">
        <v>0</v>
      </c>
      <c r="N49" s="7"/>
      <c r="O49" s="7">
        <v>251894512160</v>
      </c>
      <c r="P49" s="7"/>
      <c r="Q49" s="7">
        <v>0</v>
      </c>
      <c r="R49" s="7"/>
      <c r="S49" s="7">
        <f t="shared" si="2"/>
        <v>251894512160</v>
      </c>
      <c r="T49" s="7"/>
      <c r="U49" s="9">
        <f t="shared" si="3"/>
        <v>0.22162528388117941</v>
      </c>
    </row>
    <row r="50" spans="1:21" x14ac:dyDescent="0.55000000000000004">
      <c r="A50" s="1" t="s">
        <v>15</v>
      </c>
      <c r="C50" s="7">
        <v>0</v>
      </c>
      <c r="D50" s="7"/>
      <c r="E50" s="7">
        <v>3553728750</v>
      </c>
      <c r="F50" s="7"/>
      <c r="G50" s="7">
        <v>0</v>
      </c>
      <c r="H50" s="7"/>
      <c r="I50" s="7">
        <f t="shared" si="1"/>
        <v>3553728750</v>
      </c>
      <c r="J50" s="7"/>
      <c r="K50" s="9">
        <f t="shared" si="4"/>
        <v>2.4900098548693507E-3</v>
      </c>
      <c r="L50" s="7"/>
      <c r="M50" s="7">
        <v>0</v>
      </c>
      <c r="N50" s="7"/>
      <c r="O50" s="7">
        <v>-601400250</v>
      </c>
      <c r="P50" s="7"/>
      <c r="Q50" s="7">
        <v>0</v>
      </c>
      <c r="R50" s="7"/>
      <c r="S50" s="7">
        <f t="shared" si="2"/>
        <v>-601400250</v>
      </c>
      <c r="T50" s="7"/>
      <c r="U50" s="9">
        <f t="shared" si="3"/>
        <v>-5.2913221486858405E-4</v>
      </c>
    </row>
    <row r="51" spans="1:21" x14ac:dyDescent="0.55000000000000004">
      <c r="A51" s="1" t="s">
        <v>55</v>
      </c>
      <c r="C51" s="7">
        <v>0</v>
      </c>
      <c r="D51" s="7"/>
      <c r="E51" s="7">
        <v>18327179005</v>
      </c>
      <c r="F51" s="7"/>
      <c r="G51" s="7">
        <v>0</v>
      </c>
      <c r="H51" s="7"/>
      <c r="I51" s="7">
        <f t="shared" si="1"/>
        <v>18327179005</v>
      </c>
      <c r="J51" s="7"/>
      <c r="K51" s="9">
        <f t="shared" si="4"/>
        <v>1.2841401115491625E-2</v>
      </c>
      <c r="L51" s="7"/>
      <c r="M51" s="7">
        <v>0</v>
      </c>
      <c r="N51" s="7"/>
      <c r="O51" s="7">
        <v>-7636324585</v>
      </c>
      <c r="P51" s="7"/>
      <c r="Q51" s="7">
        <v>0</v>
      </c>
      <c r="R51" s="7"/>
      <c r="S51" s="7">
        <f t="shared" si="2"/>
        <v>-7636324585</v>
      </c>
      <c r="T51" s="7"/>
      <c r="U51" s="9">
        <f t="shared" si="3"/>
        <v>-6.718695812175786E-3</v>
      </c>
    </row>
    <row r="52" spans="1:21" x14ac:dyDescent="0.55000000000000004">
      <c r="A52" s="1" t="s">
        <v>62</v>
      </c>
      <c r="C52" s="7">
        <v>0</v>
      </c>
      <c r="D52" s="7"/>
      <c r="E52" s="7">
        <v>49539131958</v>
      </c>
      <c r="F52" s="7"/>
      <c r="G52" s="7">
        <v>0</v>
      </c>
      <c r="H52" s="7"/>
      <c r="I52" s="7">
        <f t="shared" si="1"/>
        <v>49539131958</v>
      </c>
      <c r="J52" s="7"/>
      <c r="K52" s="9">
        <f t="shared" si="4"/>
        <v>3.471084470841878E-2</v>
      </c>
      <c r="L52" s="7"/>
      <c r="M52" s="7">
        <v>0</v>
      </c>
      <c r="N52" s="7"/>
      <c r="O52" s="7">
        <v>39976927417</v>
      </c>
      <c r="P52" s="7"/>
      <c r="Q52" s="7">
        <v>0</v>
      </c>
      <c r="R52" s="7"/>
      <c r="S52" s="7">
        <f t="shared" si="2"/>
        <v>39976927417</v>
      </c>
      <c r="T52" s="7"/>
      <c r="U52" s="9">
        <f t="shared" si="3"/>
        <v>3.5173048477778038E-2</v>
      </c>
    </row>
    <row r="53" spans="1:21" x14ac:dyDescent="0.55000000000000004">
      <c r="A53" s="1" t="s">
        <v>51</v>
      </c>
      <c r="C53" s="7">
        <v>0</v>
      </c>
      <c r="D53" s="7"/>
      <c r="E53" s="7">
        <v>9126708805</v>
      </c>
      <c r="F53" s="7"/>
      <c r="G53" s="7">
        <v>0</v>
      </c>
      <c r="H53" s="7"/>
      <c r="I53" s="7">
        <f t="shared" si="1"/>
        <v>9126708805</v>
      </c>
      <c r="J53" s="7"/>
      <c r="K53" s="9">
        <f t="shared" si="4"/>
        <v>6.394859165031342E-3</v>
      </c>
      <c r="L53" s="7"/>
      <c r="M53" s="7">
        <v>0</v>
      </c>
      <c r="N53" s="7"/>
      <c r="O53" s="7">
        <v>913244555</v>
      </c>
      <c r="P53" s="7"/>
      <c r="Q53" s="7">
        <v>0</v>
      </c>
      <c r="R53" s="7"/>
      <c r="S53" s="7">
        <f t="shared" si="2"/>
        <v>913244555</v>
      </c>
      <c r="T53" s="7"/>
      <c r="U53" s="9">
        <f t="shared" si="3"/>
        <v>8.0350334756898489E-4</v>
      </c>
    </row>
    <row r="54" spans="1:21" x14ac:dyDescent="0.55000000000000004">
      <c r="A54" s="1" t="s">
        <v>70</v>
      </c>
      <c r="C54" s="7">
        <v>0</v>
      </c>
      <c r="D54" s="7"/>
      <c r="E54" s="7">
        <v>19707912000</v>
      </c>
      <c r="F54" s="7"/>
      <c r="G54" s="7">
        <v>0</v>
      </c>
      <c r="H54" s="7"/>
      <c r="I54" s="7">
        <f t="shared" si="1"/>
        <v>19707912000</v>
      </c>
      <c r="J54" s="7"/>
      <c r="K54" s="9">
        <f t="shared" si="4"/>
        <v>1.3808846580904052E-2</v>
      </c>
      <c r="L54" s="7"/>
      <c r="M54" s="7">
        <v>0</v>
      </c>
      <c r="N54" s="7"/>
      <c r="O54" s="7">
        <v>19707912000</v>
      </c>
      <c r="P54" s="7"/>
      <c r="Q54" s="7">
        <v>0</v>
      </c>
      <c r="R54" s="7"/>
      <c r="S54" s="7">
        <f t="shared" si="2"/>
        <v>19707912000</v>
      </c>
      <c r="T54" s="7"/>
      <c r="U54" s="9">
        <f t="shared" si="3"/>
        <v>1.7339685387552043E-2</v>
      </c>
    </row>
    <row r="55" spans="1:21" x14ac:dyDescent="0.55000000000000004">
      <c r="A55" s="1" t="s">
        <v>65</v>
      </c>
      <c r="C55" s="7">
        <v>0</v>
      </c>
      <c r="D55" s="7"/>
      <c r="E55" s="7">
        <v>23587784406</v>
      </c>
      <c r="F55" s="7"/>
      <c r="G55" s="7">
        <v>0</v>
      </c>
      <c r="H55" s="7"/>
      <c r="I55" s="7">
        <f t="shared" si="1"/>
        <v>23587784406</v>
      </c>
      <c r="J55" s="7"/>
      <c r="K55" s="9">
        <f t="shared" si="4"/>
        <v>1.6527377230317195E-2</v>
      </c>
      <c r="L55" s="7"/>
      <c r="M55" s="7">
        <v>0</v>
      </c>
      <c r="N55" s="7"/>
      <c r="O55" s="7">
        <v>25831003095</v>
      </c>
      <c r="P55" s="7"/>
      <c r="Q55" s="7">
        <v>0</v>
      </c>
      <c r="R55" s="7"/>
      <c r="S55" s="7">
        <f t="shared" si="2"/>
        <v>25831003095</v>
      </c>
      <c r="T55" s="7"/>
      <c r="U55" s="9">
        <f t="shared" si="3"/>
        <v>2.2726987359806716E-2</v>
      </c>
    </row>
    <row r="56" spans="1:21" x14ac:dyDescent="0.55000000000000004">
      <c r="A56" s="1" t="s">
        <v>18</v>
      </c>
      <c r="C56" s="7">
        <v>0</v>
      </c>
      <c r="D56" s="7"/>
      <c r="E56" s="7">
        <v>135397581884</v>
      </c>
      <c r="F56" s="7"/>
      <c r="G56" s="7">
        <v>0</v>
      </c>
      <c r="H56" s="7"/>
      <c r="I56" s="7">
        <f t="shared" si="1"/>
        <v>135397581884</v>
      </c>
      <c r="J56" s="7"/>
      <c r="K56" s="9">
        <f t="shared" si="4"/>
        <v>9.4869737375605792E-2</v>
      </c>
      <c r="L56" s="7"/>
      <c r="M56" s="7">
        <v>0</v>
      </c>
      <c r="N56" s="7"/>
      <c r="O56" s="7">
        <v>159468263107</v>
      </c>
      <c r="P56" s="7"/>
      <c r="Q56" s="7">
        <v>0</v>
      </c>
      <c r="R56" s="7"/>
      <c r="S56" s="7">
        <f t="shared" si="2"/>
        <v>159468263107</v>
      </c>
      <c r="T56" s="7"/>
      <c r="U56" s="9">
        <f t="shared" si="3"/>
        <v>0.14030555401174677</v>
      </c>
    </row>
    <row r="57" spans="1:21" x14ac:dyDescent="0.55000000000000004">
      <c r="A57" s="1" t="s">
        <v>60</v>
      </c>
      <c r="C57" s="7">
        <v>0</v>
      </c>
      <c r="D57" s="7"/>
      <c r="E57" s="7">
        <v>3829313478</v>
      </c>
      <c r="F57" s="7"/>
      <c r="G57" s="7">
        <v>0</v>
      </c>
      <c r="H57" s="7"/>
      <c r="I57" s="7">
        <f t="shared" si="1"/>
        <v>3829313478</v>
      </c>
      <c r="J57" s="7"/>
      <c r="K57" s="9">
        <f t="shared" si="4"/>
        <v>2.6831052588366594E-3</v>
      </c>
      <c r="L57" s="7"/>
      <c r="M57" s="7">
        <v>0</v>
      </c>
      <c r="N57" s="7"/>
      <c r="O57" s="7">
        <v>-2703044807</v>
      </c>
      <c r="P57" s="7"/>
      <c r="Q57" s="7">
        <v>0</v>
      </c>
      <c r="R57" s="7"/>
      <c r="S57" s="7">
        <f t="shared" si="2"/>
        <v>-2703044807</v>
      </c>
      <c r="T57" s="7"/>
      <c r="U57" s="9">
        <f t="shared" si="3"/>
        <v>-2.3782299485524561E-3</v>
      </c>
    </row>
    <row r="58" spans="1:21" x14ac:dyDescent="0.55000000000000004">
      <c r="A58" s="1" t="s">
        <v>58</v>
      </c>
      <c r="C58" s="7">
        <v>0</v>
      </c>
      <c r="D58" s="7"/>
      <c r="E58" s="7">
        <v>6161519520</v>
      </c>
      <c r="F58" s="7"/>
      <c r="G58" s="7">
        <v>0</v>
      </c>
      <c r="H58" s="7"/>
      <c r="I58" s="7">
        <f t="shared" si="1"/>
        <v>6161519520</v>
      </c>
      <c r="J58" s="7"/>
      <c r="K58" s="9">
        <f t="shared" si="4"/>
        <v>4.3172243592789318E-3</v>
      </c>
      <c r="L58" s="7"/>
      <c r="M58" s="7">
        <v>0</v>
      </c>
      <c r="N58" s="7"/>
      <c r="O58" s="7">
        <v>2488305960</v>
      </c>
      <c r="P58" s="7"/>
      <c r="Q58" s="7">
        <v>0</v>
      </c>
      <c r="R58" s="7"/>
      <c r="S58" s="7">
        <f t="shared" si="2"/>
        <v>2488305960</v>
      </c>
      <c r="T58" s="7"/>
      <c r="U58" s="9">
        <f t="shared" si="3"/>
        <v>2.1892954715025449E-3</v>
      </c>
    </row>
    <row r="59" spans="1:21" x14ac:dyDescent="0.55000000000000004">
      <c r="A59" s="1" t="s">
        <v>36</v>
      </c>
      <c r="C59" s="7">
        <v>0</v>
      </c>
      <c r="D59" s="7"/>
      <c r="E59" s="7">
        <v>13774673295</v>
      </c>
      <c r="F59" s="7"/>
      <c r="G59" s="7">
        <v>0</v>
      </c>
      <c r="H59" s="7"/>
      <c r="I59" s="7">
        <f t="shared" si="1"/>
        <v>13774673295</v>
      </c>
      <c r="J59" s="7"/>
      <c r="K59" s="9">
        <f t="shared" si="4"/>
        <v>9.6515729435330908E-3</v>
      </c>
      <c r="L59" s="7"/>
      <c r="M59" s="7">
        <v>0</v>
      </c>
      <c r="N59" s="7"/>
      <c r="O59" s="7">
        <v>24132793737</v>
      </c>
      <c r="P59" s="7"/>
      <c r="Q59" s="7">
        <v>0</v>
      </c>
      <c r="R59" s="7"/>
      <c r="S59" s="7">
        <f t="shared" si="2"/>
        <v>24132793737</v>
      </c>
      <c r="T59" s="7"/>
      <c r="U59" s="9">
        <f t="shared" si="3"/>
        <v>2.1232845515154846E-2</v>
      </c>
    </row>
    <row r="60" spans="1:21" x14ac:dyDescent="0.55000000000000004">
      <c r="A60" s="1" t="s">
        <v>17</v>
      </c>
      <c r="C60" s="7">
        <v>0</v>
      </c>
      <c r="D60" s="7"/>
      <c r="E60" s="7">
        <v>88906206082</v>
      </c>
      <c r="F60" s="7"/>
      <c r="G60" s="7">
        <v>0</v>
      </c>
      <c r="H60" s="7"/>
      <c r="I60" s="7">
        <f t="shared" si="1"/>
        <v>88906206082</v>
      </c>
      <c r="J60" s="7"/>
      <c r="K60" s="9">
        <f t="shared" si="4"/>
        <v>6.2294380037650705E-2</v>
      </c>
      <c r="L60" s="7"/>
      <c r="M60" s="7">
        <v>0</v>
      </c>
      <c r="N60" s="7"/>
      <c r="O60" s="7">
        <v>57277626581</v>
      </c>
      <c r="P60" s="7"/>
      <c r="Q60" s="7">
        <v>0</v>
      </c>
      <c r="R60" s="7"/>
      <c r="S60" s="7">
        <f t="shared" si="2"/>
        <v>57277626581</v>
      </c>
      <c r="T60" s="7"/>
      <c r="U60" s="9">
        <f t="shared" si="3"/>
        <v>5.0394786858203353E-2</v>
      </c>
    </row>
    <row r="61" spans="1:21" x14ac:dyDescent="0.55000000000000004">
      <c r="A61" s="1" t="s">
        <v>68</v>
      </c>
      <c r="C61" s="7">
        <v>0</v>
      </c>
      <c r="D61" s="7"/>
      <c r="E61" s="7">
        <v>-1223281619</v>
      </c>
      <c r="F61" s="7"/>
      <c r="G61" s="7">
        <v>0</v>
      </c>
      <c r="H61" s="7"/>
      <c r="I61" s="7">
        <f t="shared" si="1"/>
        <v>-1223281619</v>
      </c>
      <c r="J61" s="7"/>
      <c r="K61" s="9">
        <f t="shared" si="4"/>
        <v>-8.5712317986861946E-4</v>
      </c>
      <c r="L61" s="7"/>
      <c r="M61" s="7">
        <v>0</v>
      </c>
      <c r="N61" s="7"/>
      <c r="O61" s="7">
        <v>-1223281619</v>
      </c>
      <c r="P61" s="7"/>
      <c r="Q61" s="7">
        <v>0</v>
      </c>
      <c r="R61" s="7"/>
      <c r="S61" s="7">
        <f t="shared" si="2"/>
        <v>-1223281619</v>
      </c>
      <c r="T61" s="7"/>
      <c r="U61" s="9">
        <f t="shared" si="3"/>
        <v>-1.0762844087103345E-3</v>
      </c>
    </row>
    <row r="62" spans="1:21" x14ac:dyDescent="0.55000000000000004">
      <c r="A62" s="1" t="s">
        <v>29</v>
      </c>
      <c r="C62" s="7">
        <v>0</v>
      </c>
      <c r="D62" s="7"/>
      <c r="E62" s="7">
        <v>17584278291</v>
      </c>
      <c r="F62" s="7"/>
      <c r="G62" s="7">
        <v>0</v>
      </c>
      <c r="H62" s="7"/>
      <c r="I62" s="7">
        <f t="shared" si="1"/>
        <v>17584278291</v>
      </c>
      <c r="J62" s="7"/>
      <c r="K62" s="9">
        <f t="shared" si="4"/>
        <v>1.2320868956403941E-2</v>
      </c>
      <c r="L62" s="7"/>
      <c r="M62" s="7">
        <v>0</v>
      </c>
      <c r="N62" s="7"/>
      <c r="O62" s="7">
        <v>-3965815954</v>
      </c>
      <c r="P62" s="7"/>
      <c r="Q62" s="7">
        <v>0</v>
      </c>
      <c r="R62" s="7"/>
      <c r="S62" s="7">
        <f t="shared" si="2"/>
        <v>-3965815954</v>
      </c>
      <c r="T62" s="7"/>
      <c r="U62" s="9">
        <f t="shared" si="3"/>
        <v>-3.4892585753018668E-3</v>
      </c>
    </row>
    <row r="63" spans="1:21" ht="24.75" thickBot="1" x14ac:dyDescent="0.6">
      <c r="C63" s="8">
        <f>SUM(C8:C62)</f>
        <v>43448298000</v>
      </c>
      <c r="D63" s="7"/>
      <c r="E63" s="8">
        <f>SUM(E8:E62)</f>
        <v>1421259735004</v>
      </c>
      <c r="F63" s="7"/>
      <c r="G63" s="8">
        <f>SUM(G8:G62)</f>
        <v>-37513380320</v>
      </c>
      <c r="H63" s="7"/>
      <c r="I63" s="8">
        <f>SUM(I8:I62)</f>
        <v>1427194652684</v>
      </c>
      <c r="J63" s="7"/>
      <c r="K63" s="11">
        <f>SUM(K8:K62)</f>
        <v>0.99999999999999989</v>
      </c>
      <c r="L63" s="7"/>
      <c r="M63" s="8">
        <f>SUM(M8:M62)</f>
        <v>66366335374</v>
      </c>
      <c r="N63" s="7"/>
      <c r="O63" s="8">
        <f>SUM(O8:O62)</f>
        <v>1109069276305</v>
      </c>
      <c r="P63" s="7"/>
      <c r="Q63" s="8">
        <f>SUM(Q8:Q62)</f>
        <v>-38857204429</v>
      </c>
      <c r="R63" s="7"/>
      <c r="S63" s="8">
        <f>SUM(S8:S62)</f>
        <v>1136578407250</v>
      </c>
      <c r="T63" s="7"/>
      <c r="U63" s="11">
        <f>SUM(U8:U62)</f>
        <v>1</v>
      </c>
    </row>
    <row r="64" spans="1:21" ht="24.75" thickTop="1" x14ac:dyDescent="0.55000000000000004">
      <c r="C64" s="14"/>
      <c r="E64" s="14"/>
      <c r="G64" s="14"/>
      <c r="M64" s="14"/>
      <c r="O64" s="14"/>
      <c r="Q64" s="14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29"/>
  <sheetViews>
    <sheetView rightToLeft="1" topLeftCell="A4" workbookViewId="0">
      <selection activeCell="I21" sqref="I21"/>
    </sheetView>
  </sheetViews>
  <sheetFormatPr defaultRowHeight="24" x14ac:dyDescent="0.55000000000000004"/>
  <cols>
    <col min="1" max="1" width="34.8554687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5" style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9" ht="24.75" x14ac:dyDescent="0.55000000000000004">
      <c r="A3" s="17" t="s">
        <v>147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9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9" ht="24.75" x14ac:dyDescent="0.55000000000000004">
      <c r="A6" s="17" t="s">
        <v>151</v>
      </c>
      <c r="C6" s="18" t="s">
        <v>149</v>
      </c>
      <c r="D6" s="18" t="s">
        <v>149</v>
      </c>
      <c r="E6" s="18" t="s">
        <v>149</v>
      </c>
      <c r="F6" s="18" t="s">
        <v>149</v>
      </c>
      <c r="G6" s="18" t="s">
        <v>149</v>
      </c>
      <c r="H6" s="18" t="s">
        <v>149</v>
      </c>
      <c r="I6" s="18" t="s">
        <v>149</v>
      </c>
      <c r="K6" s="18" t="s">
        <v>150</v>
      </c>
      <c r="L6" s="18" t="s">
        <v>150</v>
      </c>
      <c r="M6" s="18" t="s">
        <v>150</v>
      </c>
      <c r="N6" s="18" t="s">
        <v>150</v>
      </c>
      <c r="O6" s="18" t="s">
        <v>150</v>
      </c>
      <c r="P6" s="18" t="s">
        <v>150</v>
      </c>
      <c r="Q6" s="18" t="s">
        <v>150</v>
      </c>
    </row>
    <row r="7" spans="1:19" ht="24.75" x14ac:dyDescent="0.55000000000000004">
      <c r="A7" s="18" t="s">
        <v>151</v>
      </c>
      <c r="C7" s="18" t="s">
        <v>175</v>
      </c>
      <c r="E7" s="18" t="s">
        <v>172</v>
      </c>
      <c r="G7" s="18" t="s">
        <v>173</v>
      </c>
      <c r="I7" s="18" t="s">
        <v>176</v>
      </c>
      <c r="K7" s="18" t="s">
        <v>175</v>
      </c>
      <c r="M7" s="18" t="s">
        <v>172</v>
      </c>
      <c r="O7" s="18" t="s">
        <v>173</v>
      </c>
      <c r="Q7" s="18" t="s">
        <v>176</v>
      </c>
    </row>
    <row r="8" spans="1:19" x14ac:dyDescent="0.55000000000000004">
      <c r="A8" s="1" t="s">
        <v>80</v>
      </c>
      <c r="C8" s="7">
        <v>0</v>
      </c>
      <c r="D8" s="7"/>
      <c r="E8" s="7">
        <v>-138552881</v>
      </c>
      <c r="F8" s="7"/>
      <c r="G8" s="7">
        <v>-163110413</v>
      </c>
      <c r="H8" s="7"/>
      <c r="I8" s="7">
        <f>C8+E8+G8</f>
        <v>-301663294</v>
      </c>
      <c r="J8" s="7"/>
      <c r="K8" s="7">
        <v>0</v>
      </c>
      <c r="L8" s="7"/>
      <c r="M8" s="7">
        <v>264353</v>
      </c>
      <c r="N8" s="7"/>
      <c r="O8" s="7">
        <v>-163110413</v>
      </c>
      <c r="P8" s="7"/>
      <c r="Q8" s="7">
        <f>K8+M8+O8</f>
        <v>-162846060</v>
      </c>
      <c r="R8" s="7"/>
      <c r="S8" s="7"/>
    </row>
    <row r="9" spans="1:19" x14ac:dyDescent="0.55000000000000004">
      <c r="A9" s="1" t="s">
        <v>116</v>
      </c>
      <c r="C9" s="7">
        <v>0</v>
      </c>
      <c r="D9" s="7"/>
      <c r="E9" s="7">
        <v>35613045</v>
      </c>
      <c r="F9" s="7"/>
      <c r="G9" s="7">
        <v>106092771</v>
      </c>
      <c r="H9" s="7"/>
      <c r="I9" s="7">
        <f t="shared" ref="I9:I24" si="0">C9+E9+G9</f>
        <v>141705816</v>
      </c>
      <c r="J9" s="7"/>
      <c r="K9" s="7">
        <v>0</v>
      </c>
      <c r="L9" s="7"/>
      <c r="M9" s="7">
        <v>368701861</v>
      </c>
      <c r="N9" s="7"/>
      <c r="O9" s="7">
        <v>106092771</v>
      </c>
      <c r="P9" s="7"/>
      <c r="Q9" s="7">
        <f t="shared" ref="Q9:Q24" si="1">K9+M9+O9</f>
        <v>474794632</v>
      </c>
      <c r="R9" s="7"/>
      <c r="S9" s="7"/>
    </row>
    <row r="10" spans="1:19" x14ac:dyDescent="0.55000000000000004">
      <c r="A10" s="1" t="s">
        <v>110</v>
      </c>
      <c r="C10" s="7">
        <v>0</v>
      </c>
      <c r="D10" s="7"/>
      <c r="E10" s="7">
        <v>385814339</v>
      </c>
      <c r="F10" s="7"/>
      <c r="G10" s="7">
        <v>219460216</v>
      </c>
      <c r="H10" s="7"/>
      <c r="I10" s="7">
        <f t="shared" si="0"/>
        <v>605274555</v>
      </c>
      <c r="J10" s="7"/>
      <c r="K10" s="7">
        <v>0</v>
      </c>
      <c r="L10" s="7"/>
      <c r="M10" s="7">
        <v>1446733173</v>
      </c>
      <c r="N10" s="7"/>
      <c r="O10" s="7">
        <v>219460216</v>
      </c>
      <c r="P10" s="7"/>
      <c r="Q10" s="7">
        <f t="shared" si="1"/>
        <v>1666193389</v>
      </c>
      <c r="R10" s="7"/>
      <c r="S10" s="7"/>
    </row>
    <row r="11" spans="1:19" x14ac:dyDescent="0.55000000000000004">
      <c r="A11" s="1" t="s">
        <v>84</v>
      </c>
      <c r="C11" s="7">
        <v>0</v>
      </c>
      <c r="D11" s="7"/>
      <c r="E11" s="7">
        <v>-613763307</v>
      </c>
      <c r="F11" s="7"/>
      <c r="G11" s="7">
        <v>-156056361</v>
      </c>
      <c r="H11" s="7"/>
      <c r="I11" s="7">
        <f t="shared" si="0"/>
        <v>-769819668</v>
      </c>
      <c r="J11" s="7"/>
      <c r="K11" s="7">
        <v>0</v>
      </c>
      <c r="L11" s="7"/>
      <c r="M11" s="7">
        <v>15487</v>
      </c>
      <c r="N11" s="7"/>
      <c r="O11" s="7">
        <v>-156056361</v>
      </c>
      <c r="P11" s="7"/>
      <c r="Q11" s="7">
        <f t="shared" si="1"/>
        <v>-156040874</v>
      </c>
      <c r="R11" s="7"/>
      <c r="S11" s="7"/>
    </row>
    <row r="12" spans="1:19" x14ac:dyDescent="0.55000000000000004">
      <c r="A12" s="1" t="s">
        <v>101</v>
      </c>
      <c r="C12" s="7">
        <v>0</v>
      </c>
      <c r="D12" s="7"/>
      <c r="E12" s="7">
        <v>0</v>
      </c>
      <c r="F12" s="7"/>
      <c r="G12" s="7">
        <v>-330955999</v>
      </c>
      <c r="H12" s="7"/>
      <c r="I12" s="7">
        <f t="shared" si="0"/>
        <v>-330955999</v>
      </c>
      <c r="J12" s="7"/>
      <c r="K12" s="7">
        <v>0</v>
      </c>
      <c r="L12" s="7"/>
      <c r="M12" s="7">
        <v>0</v>
      </c>
      <c r="N12" s="7"/>
      <c r="O12" s="7">
        <v>-330955999</v>
      </c>
      <c r="P12" s="7"/>
      <c r="Q12" s="7">
        <f t="shared" si="1"/>
        <v>-330955999</v>
      </c>
      <c r="R12" s="7"/>
      <c r="S12" s="7"/>
    </row>
    <row r="13" spans="1:19" x14ac:dyDescent="0.55000000000000004">
      <c r="A13" s="1" t="s">
        <v>87</v>
      </c>
      <c r="C13" s="7">
        <v>0</v>
      </c>
      <c r="D13" s="7"/>
      <c r="E13" s="7">
        <v>0</v>
      </c>
      <c r="F13" s="7"/>
      <c r="G13" s="7">
        <v>7527646</v>
      </c>
      <c r="H13" s="7"/>
      <c r="I13" s="7">
        <f t="shared" si="0"/>
        <v>7527646</v>
      </c>
      <c r="J13" s="7"/>
      <c r="K13" s="7">
        <v>0</v>
      </c>
      <c r="L13" s="7"/>
      <c r="M13" s="7">
        <v>0</v>
      </c>
      <c r="N13" s="7"/>
      <c r="O13" s="7">
        <v>7527646</v>
      </c>
      <c r="P13" s="7"/>
      <c r="Q13" s="7">
        <f t="shared" si="1"/>
        <v>7527646</v>
      </c>
      <c r="R13" s="7"/>
      <c r="S13" s="7"/>
    </row>
    <row r="14" spans="1:19" x14ac:dyDescent="0.55000000000000004">
      <c r="A14" s="1" t="s">
        <v>113</v>
      </c>
      <c r="C14" s="7">
        <v>0</v>
      </c>
      <c r="D14" s="7"/>
      <c r="E14" s="7">
        <v>-583993137</v>
      </c>
      <c r="F14" s="7"/>
      <c r="G14" s="7">
        <v>128453740</v>
      </c>
      <c r="H14" s="7"/>
      <c r="I14" s="7">
        <f t="shared" si="0"/>
        <v>-455539397</v>
      </c>
      <c r="J14" s="7"/>
      <c r="K14" s="7">
        <v>0</v>
      </c>
      <c r="L14" s="7"/>
      <c r="M14" s="7">
        <v>392698555</v>
      </c>
      <c r="N14" s="7"/>
      <c r="O14" s="7">
        <v>128453740</v>
      </c>
      <c r="P14" s="7"/>
      <c r="Q14" s="7">
        <f t="shared" si="1"/>
        <v>521152295</v>
      </c>
      <c r="R14" s="7"/>
      <c r="S14" s="7"/>
    </row>
    <row r="15" spans="1:19" x14ac:dyDescent="0.55000000000000004">
      <c r="A15" s="1" t="s">
        <v>107</v>
      </c>
      <c r="C15" s="7">
        <v>0</v>
      </c>
      <c r="D15" s="7"/>
      <c r="E15" s="7">
        <v>0</v>
      </c>
      <c r="F15" s="7"/>
      <c r="G15" s="7">
        <v>-895315692</v>
      </c>
      <c r="H15" s="7"/>
      <c r="I15" s="7">
        <f t="shared" si="0"/>
        <v>-895315692</v>
      </c>
      <c r="J15" s="7"/>
      <c r="K15" s="7">
        <v>0</v>
      </c>
      <c r="L15" s="7"/>
      <c r="M15" s="7">
        <v>0</v>
      </c>
      <c r="N15" s="7"/>
      <c r="O15" s="7">
        <v>-895315692</v>
      </c>
      <c r="P15" s="7"/>
      <c r="Q15" s="7">
        <f t="shared" si="1"/>
        <v>-895315692</v>
      </c>
      <c r="R15" s="7"/>
      <c r="S15" s="7"/>
    </row>
    <row r="16" spans="1:19" x14ac:dyDescent="0.55000000000000004">
      <c r="A16" s="1" t="s">
        <v>157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3060426025</v>
      </c>
      <c r="L16" s="7"/>
      <c r="M16" s="7">
        <v>0</v>
      </c>
      <c r="N16" s="7"/>
      <c r="O16" s="7">
        <v>1006074188</v>
      </c>
      <c r="P16" s="7"/>
      <c r="Q16" s="7">
        <f t="shared" si="1"/>
        <v>4066500213</v>
      </c>
      <c r="R16" s="7"/>
      <c r="S16" s="7"/>
    </row>
    <row r="17" spans="1:19" x14ac:dyDescent="0.55000000000000004">
      <c r="A17" s="1" t="s">
        <v>122</v>
      </c>
      <c r="C17" s="7">
        <v>778288795</v>
      </c>
      <c r="D17" s="7"/>
      <c r="E17" s="7">
        <v>-1897655987</v>
      </c>
      <c r="F17" s="7"/>
      <c r="G17" s="7">
        <v>0</v>
      </c>
      <c r="H17" s="7"/>
      <c r="I17" s="7">
        <f t="shared" si="0"/>
        <v>-1119367192</v>
      </c>
      <c r="J17" s="7"/>
      <c r="K17" s="7">
        <v>1534749608</v>
      </c>
      <c r="L17" s="7"/>
      <c r="M17" s="7">
        <v>-1397746612</v>
      </c>
      <c r="N17" s="7"/>
      <c r="O17" s="7">
        <v>0</v>
      </c>
      <c r="P17" s="7"/>
      <c r="Q17" s="7">
        <f t="shared" si="1"/>
        <v>137002996</v>
      </c>
      <c r="R17" s="7"/>
      <c r="S17" s="7"/>
    </row>
    <row r="18" spans="1:19" x14ac:dyDescent="0.55000000000000004">
      <c r="A18" s="1" t="s">
        <v>119</v>
      </c>
      <c r="C18" s="7">
        <v>3174273525</v>
      </c>
      <c r="D18" s="7"/>
      <c r="E18" s="7">
        <v>0</v>
      </c>
      <c r="F18" s="7"/>
      <c r="G18" s="7">
        <v>0</v>
      </c>
      <c r="H18" s="7"/>
      <c r="I18" s="7">
        <f t="shared" si="0"/>
        <v>3174273525</v>
      </c>
      <c r="J18" s="7"/>
      <c r="K18" s="7">
        <v>6261235125</v>
      </c>
      <c r="L18" s="7"/>
      <c r="M18" s="7">
        <v>1471733200</v>
      </c>
      <c r="N18" s="7"/>
      <c r="O18" s="7">
        <v>0</v>
      </c>
      <c r="P18" s="7"/>
      <c r="Q18" s="7">
        <f t="shared" si="1"/>
        <v>7732968325</v>
      </c>
      <c r="R18" s="7"/>
      <c r="S18" s="7"/>
    </row>
    <row r="19" spans="1:19" x14ac:dyDescent="0.55000000000000004">
      <c r="A19" s="1" t="s">
        <v>125</v>
      </c>
      <c r="C19" s="7">
        <v>2798005840</v>
      </c>
      <c r="D19" s="7"/>
      <c r="E19" s="7">
        <v>2801492138</v>
      </c>
      <c r="F19" s="7"/>
      <c r="G19" s="7">
        <v>0</v>
      </c>
      <c r="H19" s="7"/>
      <c r="I19" s="7">
        <f t="shared" si="0"/>
        <v>5599497978</v>
      </c>
      <c r="J19" s="7"/>
      <c r="K19" s="7">
        <v>5527024480</v>
      </c>
      <c r="L19" s="7"/>
      <c r="M19" s="7">
        <v>833848838</v>
      </c>
      <c r="N19" s="7"/>
      <c r="O19" s="7">
        <v>0</v>
      </c>
      <c r="P19" s="7"/>
      <c r="Q19" s="7">
        <f t="shared" si="1"/>
        <v>6360873318</v>
      </c>
      <c r="R19" s="7"/>
      <c r="S19" s="7"/>
    </row>
    <row r="20" spans="1:19" x14ac:dyDescent="0.55000000000000004">
      <c r="A20" s="1" t="s">
        <v>90</v>
      </c>
      <c r="C20" s="7">
        <v>0</v>
      </c>
      <c r="D20" s="7"/>
      <c r="E20" s="7">
        <v>154228041</v>
      </c>
      <c r="F20" s="7"/>
      <c r="G20" s="7">
        <v>0</v>
      </c>
      <c r="H20" s="7"/>
      <c r="I20" s="7">
        <f t="shared" si="0"/>
        <v>154228041</v>
      </c>
      <c r="J20" s="7"/>
      <c r="K20" s="7">
        <v>0</v>
      </c>
      <c r="L20" s="7"/>
      <c r="M20" s="7">
        <v>114401420</v>
      </c>
      <c r="N20" s="7"/>
      <c r="O20" s="7">
        <v>0</v>
      </c>
      <c r="P20" s="7"/>
      <c r="Q20" s="7">
        <f t="shared" si="1"/>
        <v>114401420</v>
      </c>
      <c r="R20" s="7"/>
      <c r="S20" s="7"/>
    </row>
    <row r="21" spans="1:19" x14ac:dyDescent="0.55000000000000004">
      <c r="A21" s="1" t="s">
        <v>93</v>
      </c>
      <c r="C21" s="7">
        <v>0</v>
      </c>
      <c r="D21" s="7"/>
      <c r="E21" s="7">
        <v>-14997</v>
      </c>
      <c r="F21" s="7"/>
      <c r="G21" s="7">
        <v>0</v>
      </c>
      <c r="H21" s="7"/>
      <c r="I21" s="7">
        <f t="shared" si="0"/>
        <v>-14997</v>
      </c>
      <c r="J21" s="7"/>
      <c r="K21" s="7">
        <v>0</v>
      </c>
      <c r="L21" s="7"/>
      <c r="M21" s="7">
        <v>198964</v>
      </c>
      <c r="N21" s="7"/>
      <c r="O21" s="7">
        <v>0</v>
      </c>
      <c r="P21" s="7"/>
      <c r="Q21" s="7">
        <f t="shared" si="1"/>
        <v>198964</v>
      </c>
      <c r="R21" s="7"/>
      <c r="S21" s="7"/>
    </row>
    <row r="22" spans="1:19" x14ac:dyDescent="0.55000000000000004">
      <c r="A22" s="1" t="s">
        <v>104</v>
      </c>
      <c r="C22" s="7">
        <v>0</v>
      </c>
      <c r="D22" s="7"/>
      <c r="E22" s="7">
        <v>4983256861</v>
      </c>
      <c r="F22" s="7"/>
      <c r="G22" s="7">
        <v>0</v>
      </c>
      <c r="H22" s="7"/>
      <c r="I22" s="7">
        <f t="shared" si="0"/>
        <v>4983256861</v>
      </c>
      <c r="J22" s="7"/>
      <c r="K22" s="7">
        <v>0</v>
      </c>
      <c r="L22" s="7"/>
      <c r="M22" s="7">
        <v>11300361918</v>
      </c>
      <c r="N22" s="7"/>
      <c r="O22" s="7">
        <v>0</v>
      </c>
      <c r="P22" s="7"/>
      <c r="Q22" s="7">
        <f t="shared" si="1"/>
        <v>11300361918</v>
      </c>
      <c r="R22" s="7"/>
      <c r="S22" s="7"/>
    </row>
    <row r="23" spans="1:19" x14ac:dyDescent="0.55000000000000004">
      <c r="A23" s="1" t="s">
        <v>98</v>
      </c>
      <c r="C23" s="7">
        <v>0</v>
      </c>
      <c r="D23" s="7"/>
      <c r="E23" s="7">
        <v>4975820449</v>
      </c>
      <c r="F23" s="7"/>
      <c r="G23" s="7">
        <v>0</v>
      </c>
      <c r="H23" s="7"/>
      <c r="I23" s="7">
        <f t="shared" si="0"/>
        <v>4975820449</v>
      </c>
      <c r="J23" s="7"/>
      <c r="K23" s="7">
        <v>0</v>
      </c>
      <c r="L23" s="7"/>
      <c r="M23" s="7">
        <v>10536339043</v>
      </c>
      <c r="N23" s="7"/>
      <c r="O23" s="7">
        <v>0</v>
      </c>
      <c r="P23" s="7"/>
      <c r="Q23" s="7">
        <f t="shared" si="1"/>
        <v>10536339043</v>
      </c>
      <c r="R23" s="7"/>
      <c r="S23" s="7"/>
    </row>
    <row r="24" spans="1:19" x14ac:dyDescent="0.55000000000000004">
      <c r="A24" s="1" t="s">
        <v>95</v>
      </c>
      <c r="C24" s="7">
        <v>0</v>
      </c>
      <c r="D24" s="7"/>
      <c r="E24" s="7">
        <v>3514812034</v>
      </c>
      <c r="F24" s="7"/>
      <c r="G24" s="7">
        <v>0</v>
      </c>
      <c r="H24" s="7"/>
      <c r="I24" s="7">
        <f t="shared" si="0"/>
        <v>3514812034</v>
      </c>
      <c r="J24" s="7"/>
      <c r="K24" s="7">
        <v>0</v>
      </c>
      <c r="L24" s="7"/>
      <c r="M24" s="7">
        <v>7007788183</v>
      </c>
      <c r="N24" s="7"/>
      <c r="O24" s="7">
        <v>0</v>
      </c>
      <c r="P24" s="7"/>
      <c r="Q24" s="7">
        <f t="shared" si="1"/>
        <v>7007788183</v>
      </c>
      <c r="R24" s="7"/>
      <c r="S24" s="7"/>
    </row>
    <row r="25" spans="1:19" ht="24.75" thickBot="1" x14ac:dyDescent="0.6">
      <c r="C25" s="8">
        <f>SUM(C8:C24)</f>
        <v>6750568160</v>
      </c>
      <c r="D25" s="7"/>
      <c r="E25" s="8">
        <f>SUM(E8:E24)</f>
        <v>13617056598</v>
      </c>
      <c r="F25" s="7"/>
      <c r="G25" s="8">
        <f>SUM(G8:G24)</f>
        <v>-1083904092</v>
      </c>
      <c r="H25" s="7"/>
      <c r="I25" s="8">
        <f>SUM(I8:I24)</f>
        <v>19283720666</v>
      </c>
      <c r="J25" s="7"/>
      <c r="K25" s="8">
        <f>SUM(K8:K24)</f>
        <v>16383435238</v>
      </c>
      <c r="L25" s="7"/>
      <c r="M25" s="8">
        <f>SUM(M8:M24)</f>
        <v>32075338383</v>
      </c>
      <c r="N25" s="7"/>
      <c r="O25" s="8">
        <f>SUM(O8:O24)</f>
        <v>-77829904</v>
      </c>
      <c r="P25" s="7"/>
      <c r="Q25" s="8">
        <f>SUM(Q8:Q24)</f>
        <v>48380943717</v>
      </c>
      <c r="R25" s="7"/>
      <c r="S25" s="7"/>
    </row>
    <row r="26" spans="1:19" ht="24.75" thickTop="1" x14ac:dyDescent="0.55000000000000004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x14ac:dyDescent="0.55000000000000004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x14ac:dyDescent="0.55000000000000004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x14ac:dyDescent="0.55000000000000004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4"/>
  <sheetViews>
    <sheetView rightToLeft="1" workbookViewId="0">
      <selection activeCell="I15" sqref="I15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4.75" x14ac:dyDescent="0.55000000000000004">
      <c r="A3" s="17" t="s">
        <v>147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ht="24.75" x14ac:dyDescent="0.55000000000000004">
      <c r="A6" s="18" t="s">
        <v>177</v>
      </c>
      <c r="B6" s="18" t="s">
        <v>177</v>
      </c>
      <c r="C6" s="18" t="s">
        <v>177</v>
      </c>
      <c r="E6" s="18" t="s">
        <v>149</v>
      </c>
      <c r="F6" s="18" t="s">
        <v>149</v>
      </c>
      <c r="G6" s="18" t="s">
        <v>149</v>
      </c>
      <c r="I6" s="18" t="s">
        <v>150</v>
      </c>
      <c r="J6" s="18" t="s">
        <v>150</v>
      </c>
      <c r="K6" s="18" t="s">
        <v>150</v>
      </c>
    </row>
    <row r="7" spans="1:11" ht="24.75" x14ac:dyDescent="0.55000000000000004">
      <c r="A7" s="18" t="s">
        <v>178</v>
      </c>
      <c r="C7" s="18" t="s">
        <v>131</v>
      </c>
      <c r="E7" s="18" t="s">
        <v>179</v>
      </c>
      <c r="G7" s="18" t="s">
        <v>180</v>
      </c>
      <c r="I7" s="18" t="s">
        <v>179</v>
      </c>
      <c r="K7" s="18" t="s">
        <v>180</v>
      </c>
    </row>
    <row r="8" spans="1:11" x14ac:dyDescent="0.55000000000000004">
      <c r="A8" s="1" t="s">
        <v>137</v>
      </c>
      <c r="C8" s="4" t="s">
        <v>138</v>
      </c>
      <c r="D8" s="4"/>
      <c r="E8" s="6">
        <v>1912977</v>
      </c>
      <c r="F8" s="4"/>
      <c r="G8" s="9">
        <f>E8/$E$11</f>
        <v>8.8222921572915086E-3</v>
      </c>
      <c r="H8" s="4"/>
      <c r="I8" s="6">
        <v>30141176</v>
      </c>
      <c r="J8" s="4"/>
      <c r="K8" s="9">
        <f>I8/I$11</f>
        <v>1.8562445210514027E-2</v>
      </c>
    </row>
    <row r="9" spans="1:11" x14ac:dyDescent="0.55000000000000004">
      <c r="A9" s="1" t="s">
        <v>141</v>
      </c>
      <c r="C9" s="4" t="s">
        <v>142</v>
      </c>
      <c r="D9" s="4"/>
      <c r="E9" s="6">
        <v>9778143</v>
      </c>
      <c r="F9" s="4"/>
      <c r="G9" s="9">
        <f t="shared" ref="G9:G10" si="0">E9/$E$11</f>
        <v>4.5094966798751294E-2</v>
      </c>
      <c r="H9" s="4"/>
      <c r="I9" s="6">
        <v>1198220509</v>
      </c>
      <c r="J9" s="4"/>
      <c r="K9" s="9">
        <f t="shared" ref="K9:K10" si="1">I9/I$11</f>
        <v>0.73792417881859451</v>
      </c>
    </row>
    <row r="10" spans="1:11" x14ac:dyDescent="0.55000000000000004">
      <c r="A10" s="1" t="s">
        <v>144</v>
      </c>
      <c r="C10" s="4" t="s">
        <v>145</v>
      </c>
      <c r="D10" s="4"/>
      <c r="E10" s="6">
        <v>205143345</v>
      </c>
      <c r="F10" s="4"/>
      <c r="G10" s="9">
        <f t="shared" si="0"/>
        <v>0.94608274104395718</v>
      </c>
      <c r="H10" s="4"/>
      <c r="I10" s="6">
        <v>395410165</v>
      </c>
      <c r="J10" s="4"/>
      <c r="K10" s="9">
        <f t="shared" si="1"/>
        <v>0.24351337597089148</v>
      </c>
    </row>
    <row r="11" spans="1:11" ht="24.75" thickBot="1" x14ac:dyDescent="0.6">
      <c r="C11" s="4"/>
      <c r="D11" s="4"/>
      <c r="E11" s="12">
        <f>SUM(E8:E10)</f>
        <v>216834465</v>
      </c>
      <c r="F11" s="4"/>
      <c r="G11" s="11">
        <f>SUM(G8:G10)</f>
        <v>1</v>
      </c>
      <c r="H11" s="4"/>
      <c r="I11" s="12">
        <f>SUM(I8:I10)</f>
        <v>1623771850</v>
      </c>
      <c r="J11" s="4"/>
      <c r="K11" s="13">
        <f>SUM(K8:K10)</f>
        <v>1</v>
      </c>
    </row>
    <row r="12" spans="1:11" ht="24.75" thickTop="1" x14ac:dyDescent="0.55000000000000004"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55000000000000004"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55000000000000004">
      <c r="C14" s="4"/>
      <c r="D14" s="4"/>
      <c r="E14" s="4"/>
      <c r="F14" s="4"/>
      <c r="G14" s="4"/>
      <c r="H14" s="4"/>
      <c r="I14" s="4"/>
      <c r="J14" s="4"/>
      <c r="K14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I21" sqref="I21"/>
    </sheetView>
  </sheetViews>
  <sheetFormatPr defaultRowHeight="24" x14ac:dyDescent="0.55000000000000004"/>
  <cols>
    <col min="1" max="1" width="39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17" t="s">
        <v>0</v>
      </c>
      <c r="B2" s="17"/>
      <c r="C2" s="17"/>
      <c r="D2" s="17"/>
      <c r="E2" s="17"/>
    </row>
    <row r="3" spans="1:5" ht="24.75" x14ac:dyDescent="0.55000000000000004">
      <c r="A3" s="17" t="s">
        <v>147</v>
      </c>
      <c r="B3" s="17"/>
      <c r="C3" s="17"/>
      <c r="D3" s="17"/>
      <c r="E3" s="17"/>
    </row>
    <row r="4" spans="1:5" ht="24.75" x14ac:dyDescent="0.55000000000000004">
      <c r="A4" s="17" t="s">
        <v>2</v>
      </c>
      <c r="B4" s="17"/>
      <c r="C4" s="17"/>
      <c r="D4" s="17"/>
      <c r="E4" s="17"/>
    </row>
    <row r="5" spans="1:5" x14ac:dyDescent="0.55000000000000004">
      <c r="C5" s="17" t="s">
        <v>149</v>
      </c>
      <c r="E5" s="1" t="s">
        <v>187</v>
      </c>
    </row>
    <row r="6" spans="1:5" ht="24.75" x14ac:dyDescent="0.55000000000000004">
      <c r="A6" s="17" t="s">
        <v>181</v>
      </c>
      <c r="C6" s="18"/>
      <c r="E6" s="5" t="s">
        <v>188</v>
      </c>
    </row>
    <row r="7" spans="1:5" ht="24.75" x14ac:dyDescent="0.55000000000000004">
      <c r="A7" s="18" t="s">
        <v>181</v>
      </c>
      <c r="C7" s="18" t="s">
        <v>134</v>
      </c>
      <c r="E7" s="18" t="s">
        <v>134</v>
      </c>
    </row>
    <row r="8" spans="1:5" ht="24.75" x14ac:dyDescent="0.6">
      <c r="A8" s="2" t="s">
        <v>189</v>
      </c>
      <c r="C8" s="3">
        <v>4998780075</v>
      </c>
      <c r="E8" s="3">
        <v>19418212844</v>
      </c>
    </row>
    <row r="9" spans="1:5" ht="25.5" thickBot="1" x14ac:dyDescent="0.65">
      <c r="A9" s="2" t="s">
        <v>156</v>
      </c>
      <c r="C9" s="15">
        <f>SUM(C8)</f>
        <v>4998780075</v>
      </c>
      <c r="E9" s="15">
        <f>SUM(E8)</f>
        <v>19418212844</v>
      </c>
    </row>
    <row r="10" spans="1:5" ht="24.75" thickTop="1" x14ac:dyDescent="0.55000000000000004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9"/>
  <sheetViews>
    <sheetView rightToLeft="1" tabSelected="1" topLeftCell="A52" workbookViewId="0">
      <selection activeCell="C72" sqref="C72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.5703125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24.75" x14ac:dyDescent="0.55000000000000004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24.75" x14ac:dyDescent="0.55000000000000004">
      <c r="A6" s="17" t="s">
        <v>3</v>
      </c>
      <c r="C6" s="18" t="s">
        <v>185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24.75" x14ac:dyDescent="0.55000000000000004">
      <c r="A7" s="17" t="s">
        <v>3</v>
      </c>
      <c r="C7" s="17" t="s">
        <v>7</v>
      </c>
      <c r="E7" s="17" t="s">
        <v>8</v>
      </c>
      <c r="G7" s="17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24.75" x14ac:dyDescent="0.55000000000000004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 x14ac:dyDescent="0.55000000000000004">
      <c r="A9" s="1" t="s">
        <v>15</v>
      </c>
      <c r="C9" s="7">
        <v>55000000</v>
      </c>
      <c r="D9" s="7"/>
      <c r="E9" s="7">
        <v>120476726654</v>
      </c>
      <c r="F9" s="7"/>
      <c r="G9" s="7">
        <v>73097466750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55000000</v>
      </c>
      <c r="R9" s="7"/>
      <c r="S9" s="7">
        <v>1402</v>
      </c>
      <c r="T9" s="7"/>
      <c r="U9" s="7">
        <v>120476726654</v>
      </c>
      <c r="V9" s="7"/>
      <c r="W9" s="7">
        <v>76651195500</v>
      </c>
      <c r="X9" s="7"/>
      <c r="Y9" s="9">
        <v>4.23866926189521E-3</v>
      </c>
    </row>
    <row r="10" spans="1:25" x14ac:dyDescent="0.55000000000000004">
      <c r="A10" s="1" t="s">
        <v>16</v>
      </c>
      <c r="C10" s="7">
        <v>182552902</v>
      </c>
      <c r="D10" s="7"/>
      <c r="E10" s="7">
        <v>602397292561</v>
      </c>
      <c r="F10" s="7"/>
      <c r="G10" s="7">
        <v>464554783316.73602</v>
      </c>
      <c r="H10" s="7"/>
      <c r="I10" s="7">
        <v>0</v>
      </c>
      <c r="J10" s="7"/>
      <c r="K10" s="7">
        <v>0</v>
      </c>
      <c r="L10" s="7"/>
      <c r="M10" s="7">
        <v>-2</v>
      </c>
      <c r="N10" s="7"/>
      <c r="O10" s="7">
        <v>2</v>
      </c>
      <c r="P10" s="7"/>
      <c r="Q10" s="7">
        <v>182552900</v>
      </c>
      <c r="R10" s="7"/>
      <c r="S10" s="7">
        <v>2743</v>
      </c>
      <c r="T10" s="7"/>
      <c r="U10" s="7">
        <v>602397285961</v>
      </c>
      <c r="V10" s="7"/>
      <c r="W10" s="7">
        <v>497763186202.03497</v>
      </c>
      <c r="X10" s="7"/>
      <c r="Y10" s="9">
        <v>2.7525383045820695E-2</v>
      </c>
    </row>
    <row r="11" spans="1:25" x14ac:dyDescent="0.55000000000000004">
      <c r="A11" s="1" t="s">
        <v>17</v>
      </c>
      <c r="C11" s="7">
        <v>15829799</v>
      </c>
      <c r="D11" s="7"/>
      <c r="E11" s="7">
        <v>720984837685</v>
      </c>
      <c r="F11" s="7"/>
      <c r="G11" s="7">
        <v>333280255720.22101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15829799</v>
      </c>
      <c r="R11" s="7"/>
      <c r="S11" s="7">
        <v>26830</v>
      </c>
      <c r="T11" s="7"/>
      <c r="U11" s="7">
        <v>720984837685</v>
      </c>
      <c r="V11" s="7"/>
      <c r="W11" s="7">
        <v>422186461802.33899</v>
      </c>
      <c r="X11" s="7"/>
      <c r="Y11" s="9">
        <v>2.334613004737637E-2</v>
      </c>
    </row>
    <row r="12" spans="1:25" x14ac:dyDescent="0.55000000000000004">
      <c r="A12" s="1" t="s">
        <v>18</v>
      </c>
      <c r="C12" s="7">
        <v>75671122</v>
      </c>
      <c r="D12" s="7"/>
      <c r="E12" s="7">
        <v>626764798644</v>
      </c>
      <c r="F12" s="7"/>
      <c r="G12" s="7">
        <v>546103580262.966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75671122</v>
      </c>
      <c r="R12" s="7"/>
      <c r="S12" s="7">
        <v>9060</v>
      </c>
      <c r="T12" s="7"/>
      <c r="U12" s="7">
        <v>626764798644</v>
      </c>
      <c r="V12" s="7"/>
      <c r="W12" s="7">
        <v>681501162146.34595</v>
      </c>
      <c r="X12" s="7"/>
      <c r="Y12" s="9">
        <v>3.7685753093512804E-2</v>
      </c>
    </row>
    <row r="13" spans="1:25" x14ac:dyDescent="0.55000000000000004">
      <c r="A13" s="1" t="s">
        <v>19</v>
      </c>
      <c r="C13" s="7">
        <v>86975360</v>
      </c>
      <c r="D13" s="7"/>
      <c r="E13" s="7">
        <v>1193109357075</v>
      </c>
      <c r="F13" s="7"/>
      <c r="G13" s="7">
        <v>1222514092437.1201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86975360</v>
      </c>
      <c r="R13" s="7"/>
      <c r="S13" s="7">
        <v>16490</v>
      </c>
      <c r="T13" s="7"/>
      <c r="U13" s="7">
        <v>1193109357075</v>
      </c>
      <c r="V13" s="7"/>
      <c r="W13" s="7">
        <v>1425690055465.9199</v>
      </c>
      <c r="X13" s="7"/>
      <c r="Y13" s="9">
        <v>7.8838021712173703E-2</v>
      </c>
    </row>
    <row r="14" spans="1:25" x14ac:dyDescent="0.55000000000000004">
      <c r="A14" s="1" t="s">
        <v>20</v>
      </c>
      <c r="C14" s="7">
        <v>3921979</v>
      </c>
      <c r="D14" s="7"/>
      <c r="E14" s="7">
        <v>289052062493</v>
      </c>
      <c r="F14" s="7"/>
      <c r="G14" s="7">
        <v>728461486581.90698</v>
      </c>
      <c r="H14" s="7"/>
      <c r="I14" s="7">
        <v>0</v>
      </c>
      <c r="J14" s="7"/>
      <c r="K14" s="7">
        <v>0</v>
      </c>
      <c r="L14" s="7"/>
      <c r="M14" s="7">
        <v>-300000</v>
      </c>
      <c r="N14" s="7"/>
      <c r="O14" s="7">
        <v>53535010266</v>
      </c>
      <c r="P14" s="7"/>
      <c r="Q14" s="7">
        <v>3621979</v>
      </c>
      <c r="R14" s="7"/>
      <c r="S14" s="7">
        <v>193880</v>
      </c>
      <c r="T14" s="7"/>
      <c r="U14" s="7">
        <v>266941893430</v>
      </c>
      <c r="V14" s="7"/>
      <c r="W14" s="7">
        <v>698051024253.30603</v>
      </c>
      <c r="X14" s="7"/>
      <c r="Y14" s="9">
        <v>3.8600929841165435E-2</v>
      </c>
    </row>
    <row r="15" spans="1:25" x14ac:dyDescent="0.55000000000000004">
      <c r="A15" s="1" t="s">
        <v>21</v>
      </c>
      <c r="C15" s="7">
        <v>2741383</v>
      </c>
      <c r="D15" s="7"/>
      <c r="E15" s="7">
        <v>38559115297</v>
      </c>
      <c r="F15" s="7"/>
      <c r="G15" s="7">
        <v>101290917733.645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2741383</v>
      </c>
      <c r="R15" s="7"/>
      <c r="S15" s="7">
        <v>32520</v>
      </c>
      <c r="T15" s="7"/>
      <c r="U15" s="7">
        <v>38559115297</v>
      </c>
      <c r="V15" s="7"/>
      <c r="W15" s="7">
        <v>88619333997.798004</v>
      </c>
      <c r="X15" s="7"/>
      <c r="Y15" s="9">
        <v>4.9004851728123603E-3</v>
      </c>
    </row>
    <row r="16" spans="1:25" x14ac:dyDescent="0.55000000000000004">
      <c r="A16" s="1" t="s">
        <v>22</v>
      </c>
      <c r="C16" s="7">
        <v>3759913</v>
      </c>
      <c r="D16" s="7"/>
      <c r="E16" s="7">
        <v>236746112846</v>
      </c>
      <c r="F16" s="7"/>
      <c r="G16" s="7">
        <v>258413620530.32101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3759913</v>
      </c>
      <c r="R16" s="7"/>
      <c r="S16" s="7">
        <v>76630</v>
      </c>
      <c r="T16" s="7"/>
      <c r="U16" s="7">
        <v>236746112846</v>
      </c>
      <c r="V16" s="7"/>
      <c r="W16" s="7">
        <v>286407806497.51898</v>
      </c>
      <c r="X16" s="7"/>
      <c r="Y16" s="9">
        <v>1.5837821678435074E-2</v>
      </c>
    </row>
    <row r="17" spans="1:25" x14ac:dyDescent="0.55000000000000004">
      <c r="A17" s="1" t="s">
        <v>23</v>
      </c>
      <c r="C17" s="7">
        <v>2</v>
      </c>
      <c r="D17" s="7"/>
      <c r="E17" s="7">
        <v>28206</v>
      </c>
      <c r="F17" s="7"/>
      <c r="G17" s="7">
        <v>28568.996999999999</v>
      </c>
      <c r="H17" s="7"/>
      <c r="I17" s="7">
        <v>0</v>
      </c>
      <c r="J17" s="7"/>
      <c r="K17" s="7">
        <v>0</v>
      </c>
      <c r="L17" s="7"/>
      <c r="M17" s="7">
        <v>-2</v>
      </c>
      <c r="N17" s="7"/>
      <c r="O17" s="7">
        <v>2</v>
      </c>
      <c r="P17" s="7"/>
      <c r="Q17" s="7">
        <v>0</v>
      </c>
      <c r="R17" s="7"/>
      <c r="S17" s="7">
        <v>0</v>
      </c>
      <c r="T17" s="7"/>
      <c r="U17" s="7">
        <v>0</v>
      </c>
      <c r="V17" s="7"/>
      <c r="W17" s="7">
        <v>0</v>
      </c>
      <c r="X17" s="7"/>
      <c r="Y17" s="9">
        <v>0</v>
      </c>
    </row>
    <row r="18" spans="1:25" x14ac:dyDescent="0.55000000000000004">
      <c r="A18" s="1" t="s">
        <v>24</v>
      </c>
      <c r="C18" s="7">
        <v>130646114</v>
      </c>
      <c r="D18" s="7"/>
      <c r="E18" s="7">
        <v>629726186609</v>
      </c>
      <c r="F18" s="7"/>
      <c r="G18" s="7">
        <v>559085053221.41797</v>
      </c>
      <c r="H18" s="7"/>
      <c r="I18" s="7">
        <v>0</v>
      </c>
      <c r="J18" s="7"/>
      <c r="K18" s="7">
        <v>0</v>
      </c>
      <c r="L18" s="7"/>
      <c r="M18" s="7">
        <v>-7229907</v>
      </c>
      <c r="N18" s="7"/>
      <c r="O18" s="7">
        <v>29395807965</v>
      </c>
      <c r="P18" s="7"/>
      <c r="Q18" s="7">
        <v>123416207</v>
      </c>
      <c r="R18" s="7"/>
      <c r="S18" s="7">
        <v>4282</v>
      </c>
      <c r="T18" s="7"/>
      <c r="U18" s="7">
        <v>594877375381</v>
      </c>
      <c r="V18" s="7"/>
      <c r="W18" s="7">
        <v>525323812593.67499</v>
      </c>
      <c r="X18" s="7"/>
      <c r="Y18" s="9">
        <v>2.9049434682103685E-2</v>
      </c>
    </row>
    <row r="19" spans="1:25" x14ac:dyDescent="0.55000000000000004">
      <c r="A19" s="1" t="s">
        <v>25</v>
      </c>
      <c r="C19" s="7">
        <v>20830000</v>
      </c>
      <c r="D19" s="7"/>
      <c r="E19" s="7">
        <v>103985168415</v>
      </c>
      <c r="F19" s="7"/>
      <c r="G19" s="7">
        <v>71290969744.5</v>
      </c>
      <c r="H19" s="7"/>
      <c r="I19" s="7">
        <v>0</v>
      </c>
      <c r="J19" s="7"/>
      <c r="K19" s="7">
        <v>0</v>
      </c>
      <c r="L19" s="7"/>
      <c r="M19" s="7">
        <v>-20830000</v>
      </c>
      <c r="N19" s="7"/>
      <c r="O19" s="7">
        <v>77943298434</v>
      </c>
      <c r="P19" s="7"/>
      <c r="Q19" s="7">
        <v>0</v>
      </c>
      <c r="R19" s="7"/>
      <c r="S19" s="7">
        <v>0</v>
      </c>
      <c r="T19" s="7"/>
      <c r="U19" s="7">
        <v>0</v>
      </c>
      <c r="V19" s="7"/>
      <c r="W19" s="7">
        <v>0</v>
      </c>
      <c r="X19" s="7"/>
      <c r="Y19" s="9">
        <v>0</v>
      </c>
    </row>
    <row r="20" spans="1:25" x14ac:dyDescent="0.55000000000000004">
      <c r="A20" s="1" t="s">
        <v>26</v>
      </c>
      <c r="C20" s="7">
        <v>19294410</v>
      </c>
      <c r="D20" s="7"/>
      <c r="E20" s="7">
        <v>415534958508</v>
      </c>
      <c r="F20" s="7"/>
      <c r="G20" s="7">
        <v>629858335274.81995</v>
      </c>
      <c r="H20" s="7"/>
      <c r="I20" s="7">
        <v>3685760</v>
      </c>
      <c r="J20" s="7"/>
      <c r="K20" s="7">
        <v>128361062493</v>
      </c>
      <c r="L20" s="7"/>
      <c r="M20" s="7">
        <v>0</v>
      </c>
      <c r="N20" s="7"/>
      <c r="O20" s="7">
        <v>0</v>
      </c>
      <c r="P20" s="7"/>
      <c r="Q20" s="7">
        <v>22980170</v>
      </c>
      <c r="R20" s="7"/>
      <c r="S20" s="7">
        <v>34590</v>
      </c>
      <c r="T20" s="7"/>
      <c r="U20" s="7">
        <v>543896021001</v>
      </c>
      <c r="V20" s="7"/>
      <c r="W20" s="7">
        <v>790154520022.21497</v>
      </c>
      <c r="X20" s="7"/>
      <c r="Y20" s="9">
        <v>4.3694082712196256E-2</v>
      </c>
    </row>
    <row r="21" spans="1:25" x14ac:dyDescent="0.55000000000000004">
      <c r="A21" s="1" t="s">
        <v>27</v>
      </c>
      <c r="C21" s="7">
        <v>2761729</v>
      </c>
      <c r="D21" s="7"/>
      <c r="E21" s="7">
        <v>33287630729</v>
      </c>
      <c r="F21" s="7"/>
      <c r="G21" s="7">
        <v>69456006824.985001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2761729</v>
      </c>
      <c r="R21" s="7"/>
      <c r="S21" s="7">
        <v>13630</v>
      </c>
      <c r="T21" s="7"/>
      <c r="U21" s="7">
        <v>21078925293</v>
      </c>
      <c r="V21" s="7"/>
      <c r="W21" s="7">
        <v>37418394190.693497</v>
      </c>
      <c r="X21" s="7"/>
      <c r="Y21" s="9">
        <v>2.0691679529717291E-3</v>
      </c>
    </row>
    <row r="22" spans="1:25" x14ac:dyDescent="0.55000000000000004">
      <c r="A22" s="1" t="s">
        <v>28</v>
      </c>
      <c r="C22" s="7">
        <v>5377190</v>
      </c>
      <c r="D22" s="7"/>
      <c r="E22" s="7">
        <v>67357537069</v>
      </c>
      <c r="F22" s="7"/>
      <c r="G22" s="7">
        <v>56926334412.675003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5377190</v>
      </c>
      <c r="R22" s="7"/>
      <c r="S22" s="7">
        <v>11060</v>
      </c>
      <c r="T22" s="7"/>
      <c r="U22" s="7">
        <v>67357537069</v>
      </c>
      <c r="V22" s="7"/>
      <c r="W22" s="7">
        <v>59117864657.669998</v>
      </c>
      <c r="X22" s="7"/>
      <c r="Y22" s="9">
        <v>3.2691085131652904E-3</v>
      </c>
    </row>
    <row r="23" spans="1:25" x14ac:dyDescent="0.55000000000000004">
      <c r="A23" s="1" t="s">
        <v>29</v>
      </c>
      <c r="C23" s="7">
        <v>7527460</v>
      </c>
      <c r="D23" s="7"/>
      <c r="E23" s="7">
        <v>150486519185</v>
      </c>
      <c r="F23" s="7"/>
      <c r="G23" s="7">
        <v>103410521691.66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7527460</v>
      </c>
      <c r="R23" s="7"/>
      <c r="S23" s="7">
        <v>16170</v>
      </c>
      <c r="T23" s="7"/>
      <c r="U23" s="7">
        <v>150486519185</v>
      </c>
      <c r="V23" s="7"/>
      <c r="W23" s="7">
        <v>120994799982.21001</v>
      </c>
      <c r="X23" s="7"/>
      <c r="Y23" s="9">
        <v>6.6907885283244229E-3</v>
      </c>
    </row>
    <row r="24" spans="1:25" x14ac:dyDescent="0.55000000000000004">
      <c r="A24" s="1" t="s">
        <v>30</v>
      </c>
      <c r="C24" s="7">
        <v>7325000</v>
      </c>
      <c r="D24" s="7"/>
      <c r="E24" s="7">
        <v>55250464581</v>
      </c>
      <c r="F24" s="7"/>
      <c r="G24" s="7">
        <v>34899828086.25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7325000</v>
      </c>
      <c r="R24" s="7"/>
      <c r="S24" s="7">
        <v>4456</v>
      </c>
      <c r="T24" s="7"/>
      <c r="U24" s="7">
        <v>55250464581</v>
      </c>
      <c r="V24" s="7"/>
      <c r="W24" s="7">
        <v>32445990810</v>
      </c>
      <c r="X24" s="7"/>
      <c r="Y24" s="9">
        <v>1.7942032478551683E-3</v>
      </c>
    </row>
    <row r="25" spans="1:25" x14ac:dyDescent="0.55000000000000004">
      <c r="A25" s="1" t="s">
        <v>31</v>
      </c>
      <c r="C25" s="7">
        <v>28258031</v>
      </c>
      <c r="D25" s="7"/>
      <c r="E25" s="7">
        <v>229994259508</v>
      </c>
      <c r="F25" s="7"/>
      <c r="G25" s="7">
        <v>182584322151.07501</v>
      </c>
      <c r="H25" s="7"/>
      <c r="I25" s="7">
        <v>13422564</v>
      </c>
      <c r="J25" s="7"/>
      <c r="K25" s="7">
        <v>0</v>
      </c>
      <c r="L25" s="7"/>
      <c r="M25" s="7">
        <v>-28258031</v>
      </c>
      <c r="N25" s="7"/>
      <c r="O25" s="7">
        <v>122517578131</v>
      </c>
      <c r="P25" s="7"/>
      <c r="Q25" s="7">
        <v>13422564</v>
      </c>
      <c r="R25" s="7"/>
      <c r="S25" s="7">
        <v>4351</v>
      </c>
      <c r="T25" s="7"/>
      <c r="U25" s="7">
        <v>74065944424</v>
      </c>
      <c r="V25" s="7"/>
      <c r="W25" s="7">
        <v>58054086587.014198</v>
      </c>
      <c r="X25" s="7"/>
      <c r="Y25" s="9">
        <v>3.2102835544656322E-3</v>
      </c>
    </row>
    <row r="26" spans="1:25" x14ac:dyDescent="0.55000000000000004">
      <c r="A26" s="1" t="s">
        <v>32</v>
      </c>
      <c r="C26" s="7">
        <v>200000000</v>
      </c>
      <c r="D26" s="7"/>
      <c r="E26" s="7">
        <v>194606229083</v>
      </c>
      <c r="F26" s="7"/>
      <c r="G26" s="7">
        <v>173759940000</v>
      </c>
      <c r="H26" s="7"/>
      <c r="I26" s="7">
        <v>50000000</v>
      </c>
      <c r="J26" s="7"/>
      <c r="K26" s="7">
        <v>38572726226</v>
      </c>
      <c r="L26" s="7"/>
      <c r="M26" s="7">
        <v>0</v>
      </c>
      <c r="N26" s="7"/>
      <c r="O26" s="7">
        <v>0</v>
      </c>
      <c r="P26" s="7"/>
      <c r="Q26" s="7">
        <v>250000000</v>
      </c>
      <c r="R26" s="7"/>
      <c r="S26" s="7">
        <v>841</v>
      </c>
      <c r="T26" s="7"/>
      <c r="U26" s="7">
        <v>233178955309</v>
      </c>
      <c r="V26" s="7"/>
      <c r="W26" s="7">
        <v>208999012500</v>
      </c>
      <c r="X26" s="7"/>
      <c r="Y26" s="9">
        <v>1.1557258621624534E-2</v>
      </c>
    </row>
    <row r="27" spans="1:25" x14ac:dyDescent="0.55000000000000004">
      <c r="A27" s="1" t="s">
        <v>33</v>
      </c>
      <c r="C27" s="7">
        <v>3898275</v>
      </c>
      <c r="D27" s="7"/>
      <c r="E27" s="7">
        <v>16032414617</v>
      </c>
      <c r="F27" s="7"/>
      <c r="G27" s="7">
        <v>62040035022.637497</v>
      </c>
      <c r="H27" s="7"/>
      <c r="I27" s="7">
        <v>5000000</v>
      </c>
      <c r="J27" s="7"/>
      <c r="K27" s="7">
        <v>94087232000</v>
      </c>
      <c r="L27" s="7"/>
      <c r="M27" s="7">
        <v>0</v>
      </c>
      <c r="N27" s="7"/>
      <c r="O27" s="7">
        <v>0</v>
      </c>
      <c r="P27" s="7"/>
      <c r="Q27" s="7">
        <v>8898275</v>
      </c>
      <c r="R27" s="7"/>
      <c r="S27" s="7">
        <v>18830</v>
      </c>
      <c r="T27" s="7"/>
      <c r="U27" s="7">
        <v>110119646617</v>
      </c>
      <c r="V27" s="7"/>
      <c r="W27" s="7">
        <v>166557568866.41299</v>
      </c>
      <c r="X27" s="7"/>
      <c r="Y27" s="9">
        <v>9.2103253300212309E-3</v>
      </c>
    </row>
    <row r="28" spans="1:25" x14ac:dyDescent="0.55000000000000004">
      <c r="A28" s="1" t="s">
        <v>34</v>
      </c>
      <c r="C28" s="7">
        <v>16666666</v>
      </c>
      <c r="D28" s="7"/>
      <c r="E28" s="7">
        <v>82875581637</v>
      </c>
      <c r="F28" s="7"/>
      <c r="G28" s="7">
        <v>49437418022.503197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16666666</v>
      </c>
      <c r="R28" s="7"/>
      <c r="S28" s="7">
        <v>3272</v>
      </c>
      <c r="T28" s="7"/>
      <c r="U28" s="7">
        <v>82875581637</v>
      </c>
      <c r="V28" s="7"/>
      <c r="W28" s="7">
        <v>54208857831.645599</v>
      </c>
      <c r="X28" s="7"/>
      <c r="Y28" s="9">
        <v>2.9976495202014642E-3</v>
      </c>
    </row>
    <row r="29" spans="1:25" x14ac:dyDescent="0.55000000000000004">
      <c r="A29" s="1" t="s">
        <v>35</v>
      </c>
      <c r="C29" s="7">
        <v>3583604</v>
      </c>
      <c r="D29" s="7"/>
      <c r="E29" s="7">
        <v>14606892577</v>
      </c>
      <c r="F29" s="7"/>
      <c r="G29" s="7">
        <v>28213269925.104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3583604</v>
      </c>
      <c r="R29" s="7"/>
      <c r="S29" s="7">
        <v>9020</v>
      </c>
      <c r="T29" s="7"/>
      <c r="U29" s="7">
        <v>14606892577</v>
      </c>
      <c r="V29" s="7"/>
      <c r="W29" s="7">
        <v>32131779636.924</v>
      </c>
      <c r="X29" s="7"/>
      <c r="Y29" s="9">
        <v>1.7768279514573282E-3</v>
      </c>
    </row>
    <row r="30" spans="1:25" x14ac:dyDescent="0.55000000000000004">
      <c r="A30" s="1" t="s">
        <v>36</v>
      </c>
      <c r="C30" s="7">
        <v>54555603</v>
      </c>
      <c r="D30" s="7"/>
      <c r="E30" s="7">
        <v>312781242026</v>
      </c>
      <c r="F30" s="7"/>
      <c r="G30" s="7">
        <v>269311131907.237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54555603</v>
      </c>
      <c r="R30" s="7"/>
      <c r="S30" s="7">
        <v>5220</v>
      </c>
      <c r="T30" s="7"/>
      <c r="U30" s="7">
        <v>312781242026</v>
      </c>
      <c r="V30" s="7"/>
      <c r="W30" s="7">
        <v>283085805186.42297</v>
      </c>
      <c r="X30" s="7"/>
      <c r="Y30" s="9">
        <v>1.5654121153564352E-2</v>
      </c>
    </row>
    <row r="31" spans="1:25" x14ac:dyDescent="0.55000000000000004">
      <c r="A31" s="1" t="s">
        <v>37</v>
      </c>
      <c r="C31" s="7">
        <v>243093378</v>
      </c>
      <c r="D31" s="7"/>
      <c r="E31" s="7">
        <v>1081508076964</v>
      </c>
      <c r="F31" s="7"/>
      <c r="G31" s="7">
        <v>911250732923.79395</v>
      </c>
      <c r="H31" s="7"/>
      <c r="I31" s="7">
        <v>0</v>
      </c>
      <c r="J31" s="7"/>
      <c r="K31" s="7">
        <v>0</v>
      </c>
      <c r="L31" s="7"/>
      <c r="M31" s="7">
        <v>-1</v>
      </c>
      <c r="N31" s="7"/>
      <c r="O31" s="7">
        <v>1</v>
      </c>
      <c r="P31" s="7"/>
      <c r="Q31" s="7">
        <v>243093377</v>
      </c>
      <c r="R31" s="7"/>
      <c r="S31" s="7">
        <v>4072</v>
      </c>
      <c r="T31" s="7"/>
      <c r="U31" s="7">
        <v>1081508072515</v>
      </c>
      <c r="V31" s="7"/>
      <c r="W31" s="7">
        <v>983986467568.69299</v>
      </c>
      <c r="X31" s="7"/>
      <c r="Y31" s="9">
        <v>5.4412630709774992E-2</v>
      </c>
    </row>
    <row r="32" spans="1:25" x14ac:dyDescent="0.55000000000000004">
      <c r="A32" s="1" t="s">
        <v>38</v>
      </c>
      <c r="C32" s="7">
        <v>38729730</v>
      </c>
      <c r="D32" s="7"/>
      <c r="E32" s="7">
        <v>221551469613</v>
      </c>
      <c r="F32" s="7"/>
      <c r="G32" s="7">
        <v>115420865743.287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38729730</v>
      </c>
      <c r="R32" s="7"/>
      <c r="S32" s="7">
        <v>3309</v>
      </c>
      <c r="T32" s="7"/>
      <c r="U32" s="7">
        <v>221551469613</v>
      </c>
      <c r="V32" s="7"/>
      <c r="W32" s="7">
        <v>127394144344.408</v>
      </c>
      <c r="X32" s="7"/>
      <c r="Y32" s="9">
        <v>7.0446604290481506E-3</v>
      </c>
    </row>
    <row r="33" spans="1:25" x14ac:dyDescent="0.55000000000000004">
      <c r="A33" s="1" t="s">
        <v>39</v>
      </c>
      <c r="C33" s="7">
        <v>31790022</v>
      </c>
      <c r="D33" s="7"/>
      <c r="E33" s="7">
        <v>105941367488</v>
      </c>
      <c r="F33" s="7"/>
      <c r="G33" s="7">
        <v>343817480495.80798</v>
      </c>
      <c r="H33" s="7"/>
      <c r="I33" s="7">
        <v>3483955</v>
      </c>
      <c r="J33" s="7"/>
      <c r="K33" s="7">
        <v>42660079782</v>
      </c>
      <c r="L33" s="7"/>
      <c r="M33" s="7">
        <v>0</v>
      </c>
      <c r="N33" s="7"/>
      <c r="O33" s="7">
        <v>0</v>
      </c>
      <c r="P33" s="7"/>
      <c r="Q33" s="7">
        <v>35273977</v>
      </c>
      <c r="R33" s="7"/>
      <c r="S33" s="7">
        <v>11970</v>
      </c>
      <c r="T33" s="7"/>
      <c r="U33" s="7">
        <v>148601447270</v>
      </c>
      <c r="V33" s="7"/>
      <c r="W33" s="7">
        <v>419717239137.09399</v>
      </c>
      <c r="X33" s="7"/>
      <c r="Y33" s="9">
        <v>2.3209586603485152E-2</v>
      </c>
    </row>
    <row r="34" spans="1:25" x14ac:dyDescent="0.55000000000000004">
      <c r="A34" s="1" t="s">
        <v>40</v>
      </c>
      <c r="C34" s="7">
        <v>66410148</v>
      </c>
      <c r="D34" s="7"/>
      <c r="E34" s="7">
        <v>844739278075</v>
      </c>
      <c r="F34" s="7"/>
      <c r="G34" s="7">
        <v>899784553852.422</v>
      </c>
      <c r="H34" s="7"/>
      <c r="I34" s="7">
        <v>2496</v>
      </c>
      <c r="J34" s="7"/>
      <c r="K34" s="7">
        <v>39473394</v>
      </c>
      <c r="L34" s="7"/>
      <c r="M34" s="7">
        <v>-2496</v>
      </c>
      <c r="N34" s="7"/>
      <c r="O34" s="7">
        <v>39698383</v>
      </c>
      <c r="P34" s="7"/>
      <c r="Q34" s="7">
        <v>66410148</v>
      </c>
      <c r="R34" s="7"/>
      <c r="S34" s="7">
        <v>15970</v>
      </c>
      <c r="T34" s="7"/>
      <c r="U34" s="7">
        <v>844747002266</v>
      </c>
      <c r="V34" s="7"/>
      <c r="W34" s="7">
        <v>1054259671681.8199</v>
      </c>
      <c r="X34" s="7"/>
      <c r="Y34" s="9">
        <v>5.8298608850966528E-2</v>
      </c>
    </row>
    <row r="35" spans="1:25" x14ac:dyDescent="0.55000000000000004">
      <c r="A35" s="1" t="s">
        <v>41</v>
      </c>
      <c r="C35" s="7">
        <v>5156472</v>
      </c>
      <c r="D35" s="7"/>
      <c r="E35" s="7">
        <v>135455130039</v>
      </c>
      <c r="F35" s="7"/>
      <c r="G35" s="7">
        <v>111690985706.964</v>
      </c>
      <c r="H35" s="7"/>
      <c r="I35" s="7">
        <v>5000000</v>
      </c>
      <c r="J35" s="7"/>
      <c r="K35" s="7">
        <v>105242665200</v>
      </c>
      <c r="L35" s="7"/>
      <c r="M35" s="7">
        <v>0</v>
      </c>
      <c r="N35" s="7"/>
      <c r="O35" s="7">
        <v>0</v>
      </c>
      <c r="P35" s="7"/>
      <c r="Q35" s="7">
        <v>10156472</v>
      </c>
      <c r="R35" s="7"/>
      <c r="S35" s="7">
        <v>24030</v>
      </c>
      <c r="T35" s="7"/>
      <c r="U35" s="7">
        <v>240697795239</v>
      </c>
      <c r="V35" s="7"/>
      <c r="W35" s="7">
        <v>242607865028.14801</v>
      </c>
      <c r="X35" s="7"/>
      <c r="Y35" s="9">
        <v>1.3415765970523354E-2</v>
      </c>
    </row>
    <row r="36" spans="1:25" x14ac:dyDescent="0.55000000000000004">
      <c r="A36" s="1" t="s">
        <v>42</v>
      </c>
      <c r="C36" s="7">
        <v>1014534</v>
      </c>
      <c r="D36" s="7"/>
      <c r="E36" s="7">
        <v>61975579671</v>
      </c>
      <c r="F36" s="7"/>
      <c r="G36" s="7">
        <v>52946119941.75</v>
      </c>
      <c r="H36" s="7"/>
      <c r="I36" s="7">
        <v>191936</v>
      </c>
      <c r="J36" s="7"/>
      <c r="K36" s="7">
        <v>10372708171</v>
      </c>
      <c r="L36" s="7"/>
      <c r="M36" s="7">
        <v>0</v>
      </c>
      <c r="N36" s="7"/>
      <c r="O36" s="7">
        <v>0</v>
      </c>
      <c r="P36" s="7"/>
      <c r="Q36" s="7">
        <v>1206470</v>
      </c>
      <c r="R36" s="7"/>
      <c r="S36" s="7">
        <v>60350</v>
      </c>
      <c r="T36" s="7"/>
      <c r="U36" s="7">
        <v>72348287842</v>
      </c>
      <c r="V36" s="7"/>
      <c r="W36" s="7">
        <v>72377242236.225006</v>
      </c>
      <c r="X36" s="7"/>
      <c r="Y36" s="9">
        <v>4.0023275557056464E-3</v>
      </c>
    </row>
    <row r="37" spans="1:25" x14ac:dyDescent="0.55000000000000004">
      <c r="A37" s="1" t="s">
        <v>43</v>
      </c>
      <c r="C37" s="7">
        <v>1585960</v>
      </c>
      <c r="D37" s="7"/>
      <c r="E37" s="7">
        <v>68493221623</v>
      </c>
      <c r="F37" s="7"/>
      <c r="G37" s="7">
        <v>53302260819.779999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1585960</v>
      </c>
      <c r="R37" s="7"/>
      <c r="S37" s="7">
        <v>35280</v>
      </c>
      <c r="T37" s="7"/>
      <c r="U37" s="7">
        <v>68493221623</v>
      </c>
      <c r="V37" s="7"/>
      <c r="W37" s="7">
        <v>55619750420.639999</v>
      </c>
      <c r="X37" s="7"/>
      <c r="Y37" s="9">
        <v>3.0756692694016746E-3</v>
      </c>
    </row>
    <row r="38" spans="1:25" x14ac:dyDescent="0.55000000000000004">
      <c r="A38" s="1" t="s">
        <v>44</v>
      </c>
      <c r="C38" s="7">
        <v>20067582</v>
      </c>
      <c r="D38" s="7"/>
      <c r="E38" s="7">
        <v>161551069482</v>
      </c>
      <c r="F38" s="7"/>
      <c r="G38" s="7">
        <v>164572484068.57501</v>
      </c>
      <c r="H38" s="7"/>
      <c r="I38" s="7">
        <v>736117</v>
      </c>
      <c r="J38" s="7"/>
      <c r="K38" s="7">
        <v>6382237126</v>
      </c>
      <c r="L38" s="7"/>
      <c r="M38" s="7">
        <v>-7</v>
      </c>
      <c r="N38" s="7"/>
      <c r="O38" s="7">
        <v>7</v>
      </c>
      <c r="P38" s="7"/>
      <c r="Q38" s="7">
        <v>20803692</v>
      </c>
      <c r="R38" s="7"/>
      <c r="S38" s="7">
        <v>9070</v>
      </c>
      <c r="T38" s="7"/>
      <c r="U38" s="7">
        <v>167933250256</v>
      </c>
      <c r="V38" s="7"/>
      <c r="W38" s="7">
        <v>187566783995.68201</v>
      </c>
      <c r="X38" s="7"/>
      <c r="Y38" s="9">
        <v>1.037209604741306E-2</v>
      </c>
    </row>
    <row r="39" spans="1:25" x14ac:dyDescent="0.55000000000000004">
      <c r="A39" s="1" t="s">
        <v>45</v>
      </c>
      <c r="C39" s="7">
        <v>791731</v>
      </c>
      <c r="D39" s="7"/>
      <c r="E39" s="7">
        <v>23442777193</v>
      </c>
      <c r="F39" s="7"/>
      <c r="G39" s="7">
        <v>20210678750.124001</v>
      </c>
      <c r="H39" s="7"/>
      <c r="I39" s="7">
        <v>0</v>
      </c>
      <c r="J39" s="7"/>
      <c r="K39" s="7">
        <v>0</v>
      </c>
      <c r="L39" s="7"/>
      <c r="M39" s="7">
        <v>-31870</v>
      </c>
      <c r="N39" s="7"/>
      <c r="O39" s="7">
        <v>854277934</v>
      </c>
      <c r="P39" s="7"/>
      <c r="Q39" s="7">
        <v>759861</v>
      </c>
      <c r="R39" s="7"/>
      <c r="S39" s="7">
        <v>27240</v>
      </c>
      <c r="T39" s="7"/>
      <c r="U39" s="7">
        <v>22499121696</v>
      </c>
      <c r="V39" s="7"/>
      <c r="W39" s="7">
        <v>20575456888.841999</v>
      </c>
      <c r="X39" s="7"/>
      <c r="Y39" s="9">
        <v>1.1377846894010234E-3</v>
      </c>
    </row>
    <row r="40" spans="1:25" x14ac:dyDescent="0.55000000000000004">
      <c r="A40" s="1" t="s">
        <v>46</v>
      </c>
      <c r="C40" s="7">
        <v>11496875</v>
      </c>
      <c r="D40" s="7"/>
      <c r="E40" s="7">
        <v>94628352149</v>
      </c>
      <c r="F40" s="7"/>
      <c r="G40" s="7">
        <v>98513399278.125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11496875</v>
      </c>
      <c r="R40" s="7"/>
      <c r="S40" s="7">
        <v>8580</v>
      </c>
      <c r="T40" s="7"/>
      <c r="U40" s="7">
        <v>94628352149</v>
      </c>
      <c r="V40" s="7"/>
      <c r="W40" s="7">
        <v>98056260534.375</v>
      </c>
      <c r="X40" s="7"/>
      <c r="Y40" s="9">
        <v>5.4223297464870415E-3</v>
      </c>
    </row>
    <row r="41" spans="1:25" x14ac:dyDescent="0.55000000000000004">
      <c r="A41" s="1" t="s">
        <v>47</v>
      </c>
      <c r="C41" s="7">
        <v>31701011</v>
      </c>
      <c r="D41" s="7"/>
      <c r="E41" s="7">
        <v>206300860840</v>
      </c>
      <c r="F41" s="7"/>
      <c r="G41" s="7">
        <v>203570039300.19299</v>
      </c>
      <c r="H41" s="7"/>
      <c r="I41" s="7">
        <v>1</v>
      </c>
      <c r="J41" s="7"/>
      <c r="K41" s="7">
        <v>1</v>
      </c>
      <c r="L41" s="7"/>
      <c r="M41" s="7">
        <v>-10000000</v>
      </c>
      <c r="N41" s="7"/>
      <c r="O41" s="7">
        <v>64648541633</v>
      </c>
      <c r="P41" s="7"/>
      <c r="Q41" s="7">
        <v>21701012</v>
      </c>
      <c r="R41" s="7"/>
      <c r="S41" s="7">
        <v>7040</v>
      </c>
      <c r="T41" s="7"/>
      <c r="U41" s="7">
        <v>141223802459</v>
      </c>
      <c r="V41" s="7"/>
      <c r="W41" s="7">
        <v>151866112489.34399</v>
      </c>
      <c r="X41" s="7"/>
      <c r="Y41" s="9">
        <v>8.3979149801010292E-3</v>
      </c>
    </row>
    <row r="42" spans="1:25" x14ac:dyDescent="0.55000000000000004">
      <c r="A42" s="1" t="s">
        <v>48</v>
      </c>
      <c r="C42" s="7">
        <v>7691309</v>
      </c>
      <c r="D42" s="7"/>
      <c r="E42" s="7">
        <v>367179685244</v>
      </c>
      <c r="F42" s="7"/>
      <c r="G42" s="7">
        <v>434496362781.703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7691309</v>
      </c>
      <c r="R42" s="7"/>
      <c r="S42" s="7">
        <v>58820</v>
      </c>
      <c r="T42" s="7"/>
      <c r="U42" s="7">
        <v>367179685244</v>
      </c>
      <c r="V42" s="7"/>
      <c r="W42" s="7">
        <v>449710998747.48901</v>
      </c>
      <c r="X42" s="7"/>
      <c r="Y42" s="9">
        <v>2.4868186004054913E-2</v>
      </c>
    </row>
    <row r="43" spans="1:25" x14ac:dyDescent="0.55000000000000004">
      <c r="A43" s="1" t="s">
        <v>49</v>
      </c>
      <c r="C43" s="7">
        <v>11400000</v>
      </c>
      <c r="D43" s="7"/>
      <c r="E43" s="7">
        <v>65039001840</v>
      </c>
      <c r="F43" s="7"/>
      <c r="G43" s="7">
        <v>72933846120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11400000</v>
      </c>
      <c r="R43" s="7"/>
      <c r="S43" s="7">
        <v>6436</v>
      </c>
      <c r="T43" s="7"/>
      <c r="U43" s="7">
        <v>65039001840</v>
      </c>
      <c r="V43" s="7"/>
      <c r="W43" s="7">
        <v>72933846120</v>
      </c>
      <c r="X43" s="7"/>
      <c r="Y43" s="9">
        <v>4.0331067204377683E-3</v>
      </c>
    </row>
    <row r="44" spans="1:25" x14ac:dyDescent="0.55000000000000004">
      <c r="A44" s="1" t="s">
        <v>50</v>
      </c>
      <c r="C44" s="7">
        <v>2874557</v>
      </c>
      <c r="D44" s="7"/>
      <c r="E44" s="7">
        <v>135465522732</v>
      </c>
      <c r="F44" s="7"/>
      <c r="G44" s="7">
        <v>94467408936.201004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2874557</v>
      </c>
      <c r="R44" s="7"/>
      <c r="S44" s="7">
        <v>38280</v>
      </c>
      <c r="T44" s="7"/>
      <c r="U44" s="7">
        <v>135465522732</v>
      </c>
      <c r="V44" s="7"/>
      <c r="W44" s="7">
        <v>109383315610.338</v>
      </c>
      <c r="X44" s="7"/>
      <c r="Y44" s="9">
        <v>6.0486949305535902E-3</v>
      </c>
    </row>
    <row r="45" spans="1:25" x14ac:dyDescent="0.55000000000000004">
      <c r="A45" s="1" t="s">
        <v>51</v>
      </c>
      <c r="C45" s="7">
        <v>11165712</v>
      </c>
      <c r="D45" s="7"/>
      <c r="E45" s="7">
        <v>152250204667</v>
      </c>
      <c r="F45" s="7"/>
      <c r="G45" s="7">
        <v>132858333882.79201</v>
      </c>
      <c r="H45" s="7"/>
      <c r="I45" s="7">
        <v>300002</v>
      </c>
      <c r="J45" s="7"/>
      <c r="K45" s="7">
        <v>3446968014</v>
      </c>
      <c r="L45" s="7"/>
      <c r="M45" s="7">
        <v>0</v>
      </c>
      <c r="N45" s="7"/>
      <c r="O45" s="7">
        <v>0</v>
      </c>
      <c r="P45" s="7"/>
      <c r="Q45" s="7">
        <v>11465714</v>
      </c>
      <c r="R45" s="7"/>
      <c r="S45" s="7">
        <v>12760</v>
      </c>
      <c r="T45" s="7"/>
      <c r="U45" s="7">
        <v>155697172681</v>
      </c>
      <c r="V45" s="7"/>
      <c r="W45" s="7">
        <v>145432010701.69199</v>
      </c>
      <c r="X45" s="7"/>
      <c r="Y45" s="9">
        <v>8.0421210580711305E-3</v>
      </c>
    </row>
    <row r="46" spans="1:25" x14ac:dyDescent="0.55000000000000004">
      <c r="A46" s="1" t="s">
        <v>52</v>
      </c>
      <c r="C46" s="7">
        <v>9450756</v>
      </c>
      <c r="D46" s="7"/>
      <c r="E46" s="7">
        <v>70830565870</v>
      </c>
      <c r="F46" s="7"/>
      <c r="G46" s="7">
        <v>93541275485.922607</v>
      </c>
      <c r="H46" s="7"/>
      <c r="I46" s="7">
        <v>0</v>
      </c>
      <c r="J46" s="7"/>
      <c r="K46" s="7">
        <v>0</v>
      </c>
      <c r="L46" s="7"/>
      <c r="M46" s="7">
        <v>-9450756</v>
      </c>
      <c r="N46" s="7"/>
      <c r="O46" s="7">
        <v>79299031482</v>
      </c>
      <c r="P46" s="7"/>
      <c r="Q46" s="7">
        <v>0</v>
      </c>
      <c r="R46" s="7"/>
      <c r="S46" s="7">
        <v>0</v>
      </c>
      <c r="T46" s="7"/>
      <c r="U46" s="7">
        <v>0</v>
      </c>
      <c r="V46" s="7"/>
      <c r="W46" s="7">
        <v>0</v>
      </c>
      <c r="X46" s="7"/>
      <c r="Y46" s="9">
        <v>0</v>
      </c>
    </row>
    <row r="47" spans="1:25" x14ac:dyDescent="0.55000000000000004">
      <c r="A47" s="1" t="s">
        <v>53</v>
      </c>
      <c r="C47" s="7">
        <v>300000</v>
      </c>
      <c r="D47" s="7"/>
      <c r="E47" s="7">
        <v>3138602124</v>
      </c>
      <c r="F47" s="7"/>
      <c r="G47" s="7">
        <v>2451327300</v>
      </c>
      <c r="H47" s="7"/>
      <c r="I47" s="7">
        <v>0</v>
      </c>
      <c r="J47" s="7"/>
      <c r="K47" s="7">
        <v>0</v>
      </c>
      <c r="L47" s="7"/>
      <c r="M47" s="7">
        <v>-300000</v>
      </c>
      <c r="N47" s="7"/>
      <c r="O47" s="7">
        <v>2320112702</v>
      </c>
      <c r="P47" s="7"/>
      <c r="Q47" s="7">
        <v>0</v>
      </c>
      <c r="R47" s="7"/>
      <c r="S47" s="7">
        <v>0</v>
      </c>
      <c r="T47" s="7"/>
      <c r="U47" s="7">
        <v>0</v>
      </c>
      <c r="V47" s="7"/>
      <c r="W47" s="7">
        <v>0</v>
      </c>
      <c r="X47" s="7"/>
      <c r="Y47" s="9">
        <v>0</v>
      </c>
    </row>
    <row r="48" spans="1:25" x14ac:dyDescent="0.55000000000000004">
      <c r="A48" s="1" t="s">
        <v>54</v>
      </c>
      <c r="C48" s="7">
        <v>22062500</v>
      </c>
      <c r="D48" s="7"/>
      <c r="E48" s="7">
        <v>346603398004</v>
      </c>
      <c r="F48" s="7"/>
      <c r="G48" s="7">
        <v>317125558687.5</v>
      </c>
      <c r="H48" s="7"/>
      <c r="I48" s="7">
        <v>0</v>
      </c>
      <c r="J48" s="7"/>
      <c r="K48" s="7">
        <v>0</v>
      </c>
      <c r="L48" s="7"/>
      <c r="M48" s="7">
        <v>-5261165</v>
      </c>
      <c r="N48" s="7"/>
      <c r="O48" s="7">
        <v>76695236927</v>
      </c>
      <c r="P48" s="7"/>
      <c r="Q48" s="7">
        <v>16801335</v>
      </c>
      <c r="R48" s="7"/>
      <c r="S48" s="7">
        <v>14700</v>
      </c>
      <c r="T48" s="7"/>
      <c r="U48" s="7">
        <v>263950132657</v>
      </c>
      <c r="V48" s="7"/>
      <c r="W48" s="7">
        <v>245510095734.22501</v>
      </c>
      <c r="X48" s="7"/>
      <c r="Y48" s="9">
        <v>1.3576253957756078E-2</v>
      </c>
    </row>
    <row r="49" spans="1:25" x14ac:dyDescent="0.55000000000000004">
      <c r="A49" s="1" t="s">
        <v>55</v>
      </c>
      <c r="C49" s="7">
        <v>192050817</v>
      </c>
      <c r="D49" s="7"/>
      <c r="E49" s="7">
        <v>912145712789</v>
      </c>
      <c r="F49" s="7"/>
      <c r="G49" s="7">
        <v>932395231896.14294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192050817</v>
      </c>
      <c r="R49" s="7"/>
      <c r="S49" s="7">
        <v>4980</v>
      </c>
      <c r="T49" s="7"/>
      <c r="U49" s="7">
        <v>912145712789</v>
      </c>
      <c r="V49" s="7"/>
      <c r="W49" s="7">
        <v>950722410901.47302</v>
      </c>
      <c r="X49" s="7"/>
      <c r="Y49" s="9">
        <v>5.2573189933912787E-2</v>
      </c>
    </row>
    <row r="50" spans="1:25" x14ac:dyDescent="0.55000000000000004">
      <c r="A50" s="1" t="s">
        <v>56</v>
      </c>
      <c r="C50" s="7">
        <v>10000000</v>
      </c>
      <c r="D50" s="7"/>
      <c r="E50" s="7">
        <v>178712776272</v>
      </c>
      <c r="F50" s="7"/>
      <c r="G50" s="7">
        <v>143441415000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10000000</v>
      </c>
      <c r="R50" s="7"/>
      <c r="S50" s="7">
        <v>14130</v>
      </c>
      <c r="T50" s="7"/>
      <c r="U50" s="7">
        <v>178712776272</v>
      </c>
      <c r="V50" s="7"/>
      <c r="W50" s="7">
        <v>140459265000</v>
      </c>
      <c r="X50" s="7"/>
      <c r="Y50" s="9">
        <v>7.7671374232368452E-3</v>
      </c>
    </row>
    <row r="51" spans="1:25" x14ac:dyDescent="0.55000000000000004">
      <c r="A51" s="1" t="s">
        <v>57</v>
      </c>
      <c r="C51" s="7">
        <v>46851062</v>
      </c>
      <c r="D51" s="7"/>
      <c r="E51" s="7">
        <v>614665227317</v>
      </c>
      <c r="F51" s="7"/>
      <c r="G51" s="7">
        <v>541635827846.19299</v>
      </c>
      <c r="H51" s="7"/>
      <c r="I51" s="7">
        <v>0</v>
      </c>
      <c r="J51" s="7"/>
      <c r="K51" s="7">
        <v>0</v>
      </c>
      <c r="L51" s="7"/>
      <c r="M51" s="7">
        <v>-15024387</v>
      </c>
      <c r="N51" s="7"/>
      <c r="O51" s="7">
        <v>173021735013</v>
      </c>
      <c r="P51" s="7"/>
      <c r="Q51" s="7">
        <v>31826675</v>
      </c>
      <c r="R51" s="7"/>
      <c r="S51" s="7">
        <v>12730</v>
      </c>
      <c r="T51" s="7"/>
      <c r="U51" s="7">
        <v>417551910014</v>
      </c>
      <c r="V51" s="7"/>
      <c r="W51" s="7">
        <v>402742908992.138</v>
      </c>
      <c r="X51" s="7"/>
      <c r="Y51" s="9">
        <v>2.2270937558843882E-2</v>
      </c>
    </row>
    <row r="52" spans="1:25" x14ac:dyDescent="0.55000000000000004">
      <c r="A52" s="1" t="s">
        <v>58</v>
      </c>
      <c r="C52" s="7">
        <v>29800000</v>
      </c>
      <c r="D52" s="7"/>
      <c r="E52" s="7">
        <v>50069057514</v>
      </c>
      <c r="F52" s="7"/>
      <c r="G52" s="7">
        <v>41797615590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29800000</v>
      </c>
      <c r="R52" s="7"/>
      <c r="S52" s="7">
        <v>1619</v>
      </c>
      <c r="T52" s="7"/>
      <c r="U52" s="7">
        <v>50069057514</v>
      </c>
      <c r="V52" s="7"/>
      <c r="W52" s="7">
        <v>47959135110</v>
      </c>
      <c r="X52" s="7"/>
      <c r="Y52" s="9">
        <v>2.6520514193133014E-3</v>
      </c>
    </row>
    <row r="53" spans="1:25" x14ac:dyDescent="0.55000000000000004">
      <c r="A53" s="1" t="s">
        <v>59</v>
      </c>
      <c r="C53" s="7">
        <v>47100791</v>
      </c>
      <c r="D53" s="7"/>
      <c r="E53" s="7">
        <v>1007939408723</v>
      </c>
      <c r="F53" s="7"/>
      <c r="G53" s="7">
        <v>1444881904318.95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47100791</v>
      </c>
      <c r="R53" s="7"/>
      <c r="S53" s="7">
        <v>36720</v>
      </c>
      <c r="T53" s="7"/>
      <c r="U53" s="7">
        <v>1007939408723</v>
      </c>
      <c r="V53" s="7"/>
      <c r="W53" s="7">
        <v>1719250276299.1599</v>
      </c>
      <c r="X53" s="7"/>
      <c r="Y53" s="9">
        <v>9.5071358667251263E-2</v>
      </c>
    </row>
    <row r="54" spans="1:25" x14ac:dyDescent="0.55000000000000004">
      <c r="A54" s="1" t="s">
        <v>60</v>
      </c>
      <c r="C54" s="7">
        <v>28325252</v>
      </c>
      <c r="D54" s="7"/>
      <c r="E54" s="7">
        <v>366803055258</v>
      </c>
      <c r="F54" s="7"/>
      <c r="G54" s="7">
        <v>123439046234.63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28325252</v>
      </c>
      <c r="R54" s="7"/>
      <c r="S54" s="7">
        <v>4520</v>
      </c>
      <c r="T54" s="7"/>
      <c r="U54" s="7">
        <v>366803055258</v>
      </c>
      <c r="V54" s="7"/>
      <c r="W54" s="7">
        <v>127268359712.71201</v>
      </c>
      <c r="X54" s="7"/>
      <c r="Y54" s="9">
        <v>7.0377047716900258E-3</v>
      </c>
    </row>
    <row r="55" spans="1:25" x14ac:dyDescent="0.55000000000000004">
      <c r="A55" s="1" t="s">
        <v>61</v>
      </c>
      <c r="C55" s="7">
        <v>4179296</v>
      </c>
      <c r="D55" s="7"/>
      <c r="E55" s="7">
        <v>103818948042</v>
      </c>
      <c r="F55" s="7"/>
      <c r="G55" s="7">
        <v>47069682709.103996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4179296</v>
      </c>
      <c r="R55" s="7"/>
      <c r="S55" s="7">
        <v>11330</v>
      </c>
      <c r="T55" s="7"/>
      <c r="U55" s="7">
        <v>103818948042</v>
      </c>
      <c r="V55" s="7"/>
      <c r="W55" s="7">
        <v>47069682709.103996</v>
      </c>
      <c r="X55" s="7"/>
      <c r="Y55" s="9">
        <v>2.6028663475475677E-3</v>
      </c>
    </row>
    <row r="56" spans="1:25" x14ac:dyDescent="0.55000000000000004">
      <c r="A56" s="1" t="s">
        <v>62</v>
      </c>
      <c r="C56" s="7">
        <v>11589687</v>
      </c>
      <c r="D56" s="7"/>
      <c r="E56" s="7">
        <v>150068256910</v>
      </c>
      <c r="F56" s="7"/>
      <c r="G56" s="7">
        <v>268087348991.884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11589687</v>
      </c>
      <c r="R56" s="7"/>
      <c r="S56" s="7">
        <v>27570</v>
      </c>
      <c r="T56" s="7"/>
      <c r="U56" s="7">
        <v>150068256910</v>
      </c>
      <c r="V56" s="7"/>
      <c r="W56" s="7">
        <v>317626480949.98999</v>
      </c>
      <c r="X56" s="7"/>
      <c r="Y56" s="9">
        <v>1.7564156602967361E-2</v>
      </c>
    </row>
    <row r="57" spans="1:25" x14ac:dyDescent="0.55000000000000004">
      <c r="A57" s="1" t="s">
        <v>63</v>
      </c>
      <c r="C57" s="7">
        <v>18769593</v>
      </c>
      <c r="D57" s="7"/>
      <c r="E57" s="7">
        <v>844454278420</v>
      </c>
      <c r="F57" s="7"/>
      <c r="G57" s="7">
        <v>246657622044.21301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18769593</v>
      </c>
      <c r="R57" s="7"/>
      <c r="S57" s="7">
        <v>13900</v>
      </c>
      <c r="T57" s="7"/>
      <c r="U57" s="7">
        <v>844454278420</v>
      </c>
      <c r="V57" s="7"/>
      <c r="W57" s="7">
        <v>259345003510.935</v>
      </c>
      <c r="X57" s="7"/>
      <c r="Y57" s="9">
        <v>1.4341298755189089E-2</v>
      </c>
    </row>
    <row r="58" spans="1:25" x14ac:dyDescent="0.55000000000000004">
      <c r="A58" s="1" t="s">
        <v>64</v>
      </c>
      <c r="C58" s="7">
        <v>68129</v>
      </c>
      <c r="D58" s="7"/>
      <c r="E58" s="7">
        <v>123707321</v>
      </c>
      <c r="F58" s="7"/>
      <c r="G58" s="7">
        <v>573619166.85150003</v>
      </c>
      <c r="H58" s="7"/>
      <c r="I58" s="7">
        <v>0</v>
      </c>
      <c r="J58" s="7"/>
      <c r="K58" s="7">
        <v>0</v>
      </c>
      <c r="L58" s="7"/>
      <c r="M58" s="7">
        <v>-68129</v>
      </c>
      <c r="N58" s="7"/>
      <c r="O58" s="7">
        <v>532977166</v>
      </c>
      <c r="P58" s="7"/>
      <c r="Q58" s="7">
        <v>0</v>
      </c>
      <c r="R58" s="7"/>
      <c r="S58" s="7">
        <v>0</v>
      </c>
      <c r="T58" s="7"/>
      <c r="U58" s="7">
        <v>0</v>
      </c>
      <c r="V58" s="7"/>
      <c r="W58" s="7">
        <v>0</v>
      </c>
      <c r="X58" s="7"/>
      <c r="Y58" s="9">
        <v>0</v>
      </c>
    </row>
    <row r="59" spans="1:25" x14ac:dyDescent="0.55000000000000004">
      <c r="A59" s="1" t="s">
        <v>65</v>
      </c>
      <c r="C59" s="7">
        <v>34191602</v>
      </c>
      <c r="D59" s="7"/>
      <c r="E59" s="7">
        <v>177828309906</v>
      </c>
      <c r="F59" s="7"/>
      <c r="G59" s="7">
        <v>142784268427.98801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34191602</v>
      </c>
      <c r="R59" s="7"/>
      <c r="S59" s="7">
        <v>4895</v>
      </c>
      <c r="T59" s="7"/>
      <c r="U59" s="7">
        <v>177828309906</v>
      </c>
      <c r="V59" s="7"/>
      <c r="W59" s="7">
        <v>166372052833.849</v>
      </c>
      <c r="X59" s="7"/>
      <c r="Y59" s="9">
        <v>9.2000666367329075E-3</v>
      </c>
    </row>
    <row r="60" spans="1:25" x14ac:dyDescent="0.55000000000000004">
      <c r="A60" s="1" t="s">
        <v>66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v>14600000</v>
      </c>
      <c r="J60" s="7"/>
      <c r="K60" s="7">
        <v>98482917513</v>
      </c>
      <c r="L60" s="7"/>
      <c r="M60" s="7">
        <v>0</v>
      </c>
      <c r="N60" s="7"/>
      <c r="O60" s="7">
        <v>0</v>
      </c>
      <c r="P60" s="7"/>
      <c r="Q60" s="7">
        <v>14600000</v>
      </c>
      <c r="R60" s="7"/>
      <c r="S60" s="7">
        <v>6720</v>
      </c>
      <c r="T60" s="7"/>
      <c r="U60" s="7">
        <v>98482917513</v>
      </c>
      <c r="V60" s="7"/>
      <c r="W60" s="7">
        <v>97528233600</v>
      </c>
      <c r="X60" s="7"/>
      <c r="Y60" s="9">
        <v>5.3931308341727772E-3</v>
      </c>
    </row>
    <row r="61" spans="1:25" x14ac:dyDescent="0.55000000000000004">
      <c r="A61" s="1" t="s">
        <v>67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v>1841156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1841156</v>
      </c>
      <c r="R61" s="7"/>
      <c r="S61" s="7">
        <v>12630</v>
      </c>
      <c r="T61" s="7"/>
      <c r="U61" s="7">
        <v>12208705436</v>
      </c>
      <c r="V61" s="7"/>
      <c r="W61" s="7">
        <v>23115440168.334</v>
      </c>
      <c r="X61" s="7"/>
      <c r="Y61" s="9">
        <v>1.278241064311843E-3</v>
      </c>
    </row>
    <row r="62" spans="1:25" x14ac:dyDescent="0.55000000000000004">
      <c r="A62" s="1" t="s">
        <v>68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v>7300000</v>
      </c>
      <c r="J62" s="7"/>
      <c r="K62" s="7">
        <v>70596043019</v>
      </c>
      <c r="L62" s="7"/>
      <c r="M62" s="7">
        <v>0</v>
      </c>
      <c r="N62" s="7"/>
      <c r="O62" s="7">
        <v>0</v>
      </c>
      <c r="P62" s="7"/>
      <c r="Q62" s="7">
        <v>7300000</v>
      </c>
      <c r="R62" s="7"/>
      <c r="S62" s="7">
        <v>9560</v>
      </c>
      <c r="T62" s="7"/>
      <c r="U62" s="7">
        <v>70596043019</v>
      </c>
      <c r="V62" s="7"/>
      <c r="W62" s="7">
        <v>69372761400</v>
      </c>
      <c r="X62" s="7"/>
      <c r="Y62" s="9">
        <v>3.8361853254978979E-3</v>
      </c>
    </row>
    <row r="63" spans="1:25" x14ac:dyDescent="0.55000000000000004">
      <c r="A63" s="1" t="s">
        <v>69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v>8300000</v>
      </c>
      <c r="J63" s="7"/>
      <c r="K63" s="7">
        <v>121292455040</v>
      </c>
      <c r="L63" s="7"/>
      <c r="M63" s="7">
        <v>0</v>
      </c>
      <c r="N63" s="7"/>
      <c r="O63" s="7">
        <v>0</v>
      </c>
      <c r="P63" s="7"/>
      <c r="Q63" s="7">
        <v>8300000</v>
      </c>
      <c r="R63" s="7"/>
      <c r="S63" s="7">
        <v>15900</v>
      </c>
      <c r="T63" s="7"/>
      <c r="U63" s="7">
        <v>121292455040</v>
      </c>
      <c r="V63" s="7"/>
      <c r="W63" s="7">
        <v>131184778500</v>
      </c>
      <c r="X63" s="7"/>
      <c r="Y63" s="9">
        <v>7.2542754829764081E-3</v>
      </c>
    </row>
    <row r="64" spans="1:25" x14ac:dyDescent="0.55000000000000004">
      <c r="A64" s="1" t="s">
        <v>70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v>15000000</v>
      </c>
      <c r="J64" s="7"/>
      <c r="K64" s="7">
        <v>276121368000</v>
      </c>
      <c r="L64" s="7"/>
      <c r="M64" s="7">
        <v>0</v>
      </c>
      <c r="N64" s="7"/>
      <c r="O64" s="7">
        <v>0</v>
      </c>
      <c r="P64" s="7"/>
      <c r="Q64" s="7">
        <v>15000000</v>
      </c>
      <c r="R64" s="7"/>
      <c r="S64" s="7">
        <v>19840</v>
      </c>
      <c r="T64" s="7"/>
      <c r="U64" s="7">
        <v>276121368000</v>
      </c>
      <c r="V64" s="7"/>
      <c r="W64" s="7">
        <v>295829280000</v>
      </c>
      <c r="X64" s="7"/>
      <c r="Y64" s="9">
        <v>1.6358811727921339E-2</v>
      </c>
    </row>
    <row r="65" spans="3:25" ht="24.75" thickBot="1" x14ac:dyDescent="0.6">
      <c r="C65" s="7"/>
      <c r="D65" s="7"/>
      <c r="E65" s="8">
        <f>SUM(E9:E64)</f>
        <v>14687338318095</v>
      </c>
      <c r="F65" s="7"/>
      <c r="G65" s="8">
        <f>SUM(G9:G64)</f>
        <v>14073706694487.676</v>
      </c>
      <c r="H65" s="7"/>
      <c r="I65" s="7"/>
      <c r="J65" s="7"/>
      <c r="K65" s="8">
        <f>SUM(SUM(K9:K64))</f>
        <v>995657935979</v>
      </c>
      <c r="L65" s="7"/>
      <c r="M65" s="7"/>
      <c r="N65" s="7"/>
      <c r="O65" s="8">
        <f>SUM(O9:O64)</f>
        <v>680803306048</v>
      </c>
      <c r="P65" s="7"/>
      <c r="Q65" s="7"/>
      <c r="R65" s="7"/>
      <c r="S65" s="7"/>
      <c r="T65" s="7"/>
      <c r="U65" s="8">
        <f>SUM(U9:U64)</f>
        <v>14946211773630</v>
      </c>
      <c r="V65" s="7"/>
      <c r="W65" s="8">
        <f>SUM(W9:W64)</f>
        <v>15778206049656.855</v>
      </c>
      <c r="X65" s="7"/>
      <c r="Y65" s="11">
        <f>SUM(Y9:Y64)</f>
        <v>0.87250559569588959</v>
      </c>
    </row>
    <row r="66" spans="3:25" ht="24.75" thickTop="1" x14ac:dyDescent="0.55000000000000004"/>
    <row r="67" spans="3:25" x14ac:dyDescent="0.55000000000000004">
      <c r="Y67" s="3"/>
    </row>
    <row r="69" spans="3:25" x14ac:dyDescent="0.55000000000000004">
      <c r="Y69" s="16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7"/>
  <sheetViews>
    <sheetView rightToLeft="1" topLeftCell="H1" workbookViewId="0">
      <selection activeCell="U29" sqref="U29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ht="24.75" x14ac:dyDescent="0.55000000000000004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6" spans="1:37" ht="24.75" x14ac:dyDescent="0.55000000000000004">
      <c r="A6" s="18" t="s">
        <v>72</v>
      </c>
      <c r="B6" s="18" t="s">
        <v>72</v>
      </c>
      <c r="C6" s="18" t="s">
        <v>72</v>
      </c>
      <c r="D6" s="18" t="s">
        <v>72</v>
      </c>
      <c r="E6" s="18" t="s">
        <v>72</v>
      </c>
      <c r="F6" s="18" t="s">
        <v>72</v>
      </c>
      <c r="G6" s="18" t="s">
        <v>72</v>
      </c>
      <c r="H6" s="18" t="s">
        <v>72</v>
      </c>
      <c r="I6" s="18" t="s">
        <v>72</v>
      </c>
      <c r="J6" s="18" t="s">
        <v>72</v>
      </c>
      <c r="K6" s="18" t="s">
        <v>72</v>
      </c>
      <c r="L6" s="18" t="s">
        <v>72</v>
      </c>
      <c r="M6" s="18" t="s">
        <v>72</v>
      </c>
      <c r="O6" s="18" t="s">
        <v>185</v>
      </c>
      <c r="P6" s="18" t="s">
        <v>4</v>
      </c>
      <c r="Q6" s="18" t="s">
        <v>4</v>
      </c>
      <c r="R6" s="18" t="s">
        <v>4</v>
      </c>
      <c r="S6" s="18" t="s">
        <v>4</v>
      </c>
      <c r="U6" s="18" t="s">
        <v>5</v>
      </c>
      <c r="V6" s="18" t="s">
        <v>5</v>
      </c>
      <c r="W6" s="18" t="s">
        <v>5</v>
      </c>
      <c r="X6" s="18" t="s">
        <v>5</v>
      </c>
      <c r="Y6" s="18" t="s">
        <v>5</v>
      </c>
      <c r="Z6" s="18" t="s">
        <v>5</v>
      </c>
      <c r="AA6" s="18" t="s">
        <v>5</v>
      </c>
      <c r="AC6" s="18" t="s">
        <v>6</v>
      </c>
      <c r="AD6" s="18" t="s">
        <v>6</v>
      </c>
      <c r="AE6" s="18" t="s">
        <v>6</v>
      </c>
      <c r="AF6" s="18" t="s">
        <v>6</v>
      </c>
      <c r="AG6" s="18" t="s">
        <v>6</v>
      </c>
      <c r="AH6" s="18" t="s">
        <v>6</v>
      </c>
      <c r="AI6" s="18" t="s">
        <v>6</v>
      </c>
      <c r="AJ6" s="18" t="s">
        <v>6</v>
      </c>
      <c r="AK6" s="18" t="s">
        <v>6</v>
      </c>
    </row>
    <row r="7" spans="1:37" ht="24.75" x14ac:dyDescent="0.55000000000000004">
      <c r="A7" s="17" t="s">
        <v>73</v>
      </c>
      <c r="C7" s="17" t="s">
        <v>74</v>
      </c>
      <c r="E7" s="17" t="s">
        <v>75</v>
      </c>
      <c r="G7" s="17" t="s">
        <v>76</v>
      </c>
      <c r="I7" s="17" t="s">
        <v>77</v>
      </c>
      <c r="K7" s="17" t="s">
        <v>78</v>
      </c>
      <c r="M7" s="17" t="s">
        <v>71</v>
      </c>
      <c r="O7" s="17" t="s">
        <v>7</v>
      </c>
      <c r="Q7" s="17" t="s">
        <v>8</v>
      </c>
      <c r="S7" s="17" t="s">
        <v>9</v>
      </c>
      <c r="U7" s="18" t="s">
        <v>10</v>
      </c>
      <c r="V7" s="18" t="s">
        <v>10</v>
      </c>
      <c r="W7" s="18" t="s">
        <v>10</v>
      </c>
      <c r="Y7" s="18" t="s">
        <v>11</v>
      </c>
      <c r="Z7" s="18" t="s">
        <v>11</v>
      </c>
      <c r="AA7" s="18" t="s">
        <v>11</v>
      </c>
      <c r="AC7" s="17" t="s">
        <v>7</v>
      </c>
      <c r="AE7" s="17" t="s">
        <v>79</v>
      </c>
      <c r="AG7" s="17" t="s">
        <v>8</v>
      </c>
      <c r="AI7" s="17" t="s">
        <v>9</v>
      </c>
      <c r="AK7" s="17" t="s">
        <v>13</v>
      </c>
    </row>
    <row r="8" spans="1:37" ht="24.75" x14ac:dyDescent="0.55000000000000004">
      <c r="A8" s="18" t="s">
        <v>73</v>
      </c>
      <c r="C8" s="18" t="s">
        <v>74</v>
      </c>
      <c r="E8" s="18" t="s">
        <v>75</v>
      </c>
      <c r="G8" s="18" t="s">
        <v>76</v>
      </c>
      <c r="I8" s="18" t="s">
        <v>77</v>
      </c>
      <c r="K8" s="18" t="s">
        <v>78</v>
      </c>
      <c r="M8" s="18" t="s">
        <v>71</v>
      </c>
      <c r="O8" s="18" t="s">
        <v>7</v>
      </c>
      <c r="Q8" s="18" t="s">
        <v>8</v>
      </c>
      <c r="S8" s="18" t="s">
        <v>9</v>
      </c>
      <c r="U8" s="18" t="s">
        <v>7</v>
      </c>
      <c r="W8" s="18" t="s">
        <v>8</v>
      </c>
      <c r="Y8" s="18" t="s">
        <v>7</v>
      </c>
      <c r="AA8" s="18" t="s">
        <v>14</v>
      </c>
      <c r="AC8" s="18" t="s">
        <v>7</v>
      </c>
      <c r="AE8" s="18" t="s">
        <v>79</v>
      </c>
      <c r="AG8" s="18" t="s">
        <v>8</v>
      </c>
      <c r="AI8" s="18" t="s">
        <v>9</v>
      </c>
      <c r="AK8" s="18" t="s">
        <v>13</v>
      </c>
    </row>
    <row r="9" spans="1:37" x14ac:dyDescent="0.55000000000000004">
      <c r="A9" s="1" t="s">
        <v>80</v>
      </c>
      <c r="C9" s="4" t="s">
        <v>81</v>
      </c>
      <c r="D9" s="4"/>
      <c r="E9" s="4" t="s">
        <v>81</v>
      </c>
      <c r="F9" s="4"/>
      <c r="G9" s="4" t="s">
        <v>82</v>
      </c>
      <c r="H9" s="4"/>
      <c r="I9" s="4" t="s">
        <v>83</v>
      </c>
      <c r="J9" s="4"/>
      <c r="K9" s="6">
        <v>0</v>
      </c>
      <c r="L9" s="4"/>
      <c r="M9" s="6">
        <v>0</v>
      </c>
      <c r="N9" s="4"/>
      <c r="O9" s="6">
        <v>56440</v>
      </c>
      <c r="P9" s="4"/>
      <c r="Q9" s="6">
        <v>42209825120</v>
      </c>
      <c r="R9" s="4"/>
      <c r="S9" s="6">
        <v>45504966729</v>
      </c>
      <c r="T9" s="4"/>
      <c r="U9" s="6">
        <v>0</v>
      </c>
      <c r="V9" s="4"/>
      <c r="W9" s="6">
        <v>0</v>
      </c>
      <c r="X9" s="4"/>
      <c r="Y9" s="6">
        <v>56400</v>
      </c>
      <c r="Z9" s="4"/>
      <c r="AA9" s="6">
        <v>45170887311</v>
      </c>
      <c r="AB9" s="4"/>
      <c r="AC9" s="6">
        <v>40</v>
      </c>
      <c r="AD9" s="4"/>
      <c r="AE9" s="6">
        <v>810550</v>
      </c>
      <c r="AF9" s="4"/>
      <c r="AG9" s="6">
        <v>29914830</v>
      </c>
      <c r="AH9" s="4"/>
      <c r="AI9" s="6">
        <v>32416123</v>
      </c>
      <c r="AJ9" s="4"/>
      <c r="AK9" s="9">
        <v>1.7925516132349734E-6</v>
      </c>
    </row>
    <row r="10" spans="1:37" x14ac:dyDescent="0.55000000000000004">
      <c r="A10" s="1" t="s">
        <v>84</v>
      </c>
      <c r="C10" s="4" t="s">
        <v>81</v>
      </c>
      <c r="D10" s="4"/>
      <c r="E10" s="4" t="s">
        <v>81</v>
      </c>
      <c r="F10" s="4"/>
      <c r="G10" s="4" t="s">
        <v>85</v>
      </c>
      <c r="H10" s="4"/>
      <c r="I10" s="4" t="s">
        <v>86</v>
      </c>
      <c r="J10" s="4"/>
      <c r="K10" s="6">
        <v>0</v>
      </c>
      <c r="L10" s="4"/>
      <c r="M10" s="6">
        <v>0</v>
      </c>
      <c r="N10" s="4"/>
      <c r="O10" s="6">
        <v>383935</v>
      </c>
      <c r="P10" s="4"/>
      <c r="Q10" s="6">
        <v>283576670227</v>
      </c>
      <c r="R10" s="4"/>
      <c r="S10" s="6">
        <v>305173002366</v>
      </c>
      <c r="T10" s="4"/>
      <c r="U10" s="6">
        <v>0</v>
      </c>
      <c r="V10" s="4"/>
      <c r="W10" s="6">
        <v>0</v>
      </c>
      <c r="X10" s="4"/>
      <c r="Y10" s="6">
        <v>383925</v>
      </c>
      <c r="Z10" s="4"/>
      <c r="AA10" s="6">
        <v>304395234638</v>
      </c>
      <c r="AB10" s="4"/>
      <c r="AC10" s="6">
        <v>10</v>
      </c>
      <c r="AD10" s="4"/>
      <c r="AE10" s="6">
        <v>794950</v>
      </c>
      <c r="AF10" s="4"/>
      <c r="AG10" s="6">
        <v>7386059</v>
      </c>
      <c r="AH10" s="4"/>
      <c r="AI10" s="6">
        <v>7948059</v>
      </c>
      <c r="AJ10" s="4"/>
      <c r="AK10" s="9">
        <v>4.3951295417211828E-7</v>
      </c>
    </row>
    <row r="11" spans="1:37" x14ac:dyDescent="0.55000000000000004">
      <c r="A11" s="1" t="s">
        <v>87</v>
      </c>
      <c r="C11" s="4" t="s">
        <v>81</v>
      </c>
      <c r="D11" s="4"/>
      <c r="E11" s="4" t="s">
        <v>81</v>
      </c>
      <c r="F11" s="4"/>
      <c r="G11" s="4" t="s">
        <v>88</v>
      </c>
      <c r="H11" s="4"/>
      <c r="I11" s="4" t="s">
        <v>89</v>
      </c>
      <c r="J11" s="4"/>
      <c r="K11" s="6">
        <v>0</v>
      </c>
      <c r="L11" s="4"/>
      <c r="M11" s="6">
        <v>0</v>
      </c>
      <c r="N11" s="4"/>
      <c r="O11" s="6">
        <v>25400</v>
      </c>
      <c r="P11" s="4"/>
      <c r="Q11" s="6">
        <v>18176158826</v>
      </c>
      <c r="R11" s="4"/>
      <c r="S11" s="6">
        <v>19605499858</v>
      </c>
      <c r="T11" s="4"/>
      <c r="U11" s="6">
        <v>0</v>
      </c>
      <c r="V11" s="4"/>
      <c r="W11" s="6">
        <v>0</v>
      </c>
      <c r="X11" s="4"/>
      <c r="Y11" s="6">
        <v>25400</v>
      </c>
      <c r="Z11" s="4"/>
      <c r="AA11" s="6">
        <v>19612773551</v>
      </c>
      <c r="AB11" s="4"/>
      <c r="AC11" s="6">
        <v>0</v>
      </c>
      <c r="AD11" s="4"/>
      <c r="AE11" s="6">
        <v>0</v>
      </c>
      <c r="AF11" s="4"/>
      <c r="AG11" s="6">
        <v>0</v>
      </c>
      <c r="AH11" s="4"/>
      <c r="AI11" s="6">
        <v>0</v>
      </c>
      <c r="AJ11" s="4"/>
      <c r="AK11" s="9">
        <v>0</v>
      </c>
    </row>
    <row r="12" spans="1:37" x14ac:dyDescent="0.55000000000000004">
      <c r="A12" s="1" t="s">
        <v>90</v>
      </c>
      <c r="C12" s="4" t="s">
        <v>81</v>
      </c>
      <c r="D12" s="4"/>
      <c r="E12" s="4" t="s">
        <v>81</v>
      </c>
      <c r="F12" s="4"/>
      <c r="G12" s="4" t="s">
        <v>91</v>
      </c>
      <c r="H12" s="4"/>
      <c r="I12" s="4" t="s">
        <v>92</v>
      </c>
      <c r="J12" s="4"/>
      <c r="K12" s="6">
        <v>0</v>
      </c>
      <c r="L12" s="4"/>
      <c r="M12" s="6">
        <v>0</v>
      </c>
      <c r="N12" s="4"/>
      <c r="O12" s="6">
        <v>49600</v>
      </c>
      <c r="P12" s="4"/>
      <c r="Q12" s="6">
        <v>40104403604</v>
      </c>
      <c r="R12" s="4"/>
      <c r="S12" s="6">
        <v>40064576979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4"/>
      <c r="AC12" s="6">
        <v>49600</v>
      </c>
      <c r="AD12" s="4"/>
      <c r="AE12" s="6">
        <v>811010</v>
      </c>
      <c r="AF12" s="4"/>
      <c r="AG12" s="6">
        <v>40104403604</v>
      </c>
      <c r="AH12" s="4"/>
      <c r="AI12" s="6">
        <v>40218805020</v>
      </c>
      <c r="AJ12" s="4"/>
      <c r="AK12" s="9">
        <v>2.2240254894449855E-3</v>
      </c>
    </row>
    <row r="13" spans="1:37" x14ac:dyDescent="0.55000000000000004">
      <c r="A13" s="1" t="s">
        <v>93</v>
      </c>
      <c r="C13" s="4" t="s">
        <v>81</v>
      </c>
      <c r="D13" s="4"/>
      <c r="E13" s="4" t="s">
        <v>81</v>
      </c>
      <c r="F13" s="4"/>
      <c r="G13" s="4" t="s">
        <v>94</v>
      </c>
      <c r="H13" s="4"/>
      <c r="I13" s="4" t="s">
        <v>86</v>
      </c>
      <c r="J13" s="4"/>
      <c r="K13" s="6">
        <v>0</v>
      </c>
      <c r="L13" s="4"/>
      <c r="M13" s="6">
        <v>0</v>
      </c>
      <c r="N13" s="4"/>
      <c r="O13" s="6">
        <v>100</v>
      </c>
      <c r="P13" s="4"/>
      <c r="Q13" s="6">
        <v>73300282</v>
      </c>
      <c r="R13" s="4"/>
      <c r="S13" s="6">
        <v>79504587</v>
      </c>
      <c r="T13" s="4"/>
      <c r="U13" s="6">
        <v>0</v>
      </c>
      <c r="V13" s="4"/>
      <c r="W13" s="6">
        <v>0</v>
      </c>
      <c r="X13" s="4"/>
      <c r="Y13" s="6">
        <v>0</v>
      </c>
      <c r="Z13" s="4"/>
      <c r="AA13" s="6">
        <v>0</v>
      </c>
      <c r="AB13" s="4"/>
      <c r="AC13" s="6">
        <v>100</v>
      </c>
      <c r="AD13" s="4"/>
      <c r="AE13" s="6">
        <v>795040</v>
      </c>
      <c r="AF13" s="4"/>
      <c r="AG13" s="6">
        <v>73300282</v>
      </c>
      <c r="AH13" s="4"/>
      <c r="AI13" s="6">
        <v>79489589</v>
      </c>
      <c r="AJ13" s="4"/>
      <c r="AK13" s="9">
        <v>4.3956271697678037E-6</v>
      </c>
    </row>
    <row r="14" spans="1:37" x14ac:dyDescent="0.55000000000000004">
      <c r="A14" s="1" t="s">
        <v>95</v>
      </c>
      <c r="C14" s="4" t="s">
        <v>81</v>
      </c>
      <c r="D14" s="4"/>
      <c r="E14" s="4" t="s">
        <v>81</v>
      </c>
      <c r="F14" s="4"/>
      <c r="G14" s="4" t="s">
        <v>96</v>
      </c>
      <c r="H14" s="4"/>
      <c r="I14" s="4" t="s">
        <v>97</v>
      </c>
      <c r="J14" s="4"/>
      <c r="K14" s="6">
        <v>0</v>
      </c>
      <c r="L14" s="4"/>
      <c r="M14" s="6">
        <v>0</v>
      </c>
      <c r="N14" s="4"/>
      <c r="O14" s="6">
        <v>239309</v>
      </c>
      <c r="P14" s="4"/>
      <c r="Q14" s="6">
        <v>196814075147</v>
      </c>
      <c r="R14" s="4"/>
      <c r="S14" s="6">
        <v>228587200389</v>
      </c>
      <c r="T14" s="4"/>
      <c r="U14" s="6">
        <v>0</v>
      </c>
      <c r="V14" s="4"/>
      <c r="W14" s="6">
        <v>0</v>
      </c>
      <c r="X14" s="4"/>
      <c r="Y14" s="6">
        <v>0</v>
      </c>
      <c r="Z14" s="4"/>
      <c r="AA14" s="6">
        <v>0</v>
      </c>
      <c r="AB14" s="4"/>
      <c r="AC14" s="6">
        <v>239309</v>
      </c>
      <c r="AD14" s="4"/>
      <c r="AE14" s="6">
        <v>970060</v>
      </c>
      <c r="AF14" s="4"/>
      <c r="AG14" s="6">
        <v>196814075147</v>
      </c>
      <c r="AH14" s="4"/>
      <c r="AI14" s="6">
        <v>232102012423</v>
      </c>
      <c r="AJ14" s="4"/>
      <c r="AK14" s="9">
        <v>1.283481176339109E-2</v>
      </c>
    </row>
    <row r="15" spans="1:37" x14ac:dyDescent="0.55000000000000004">
      <c r="A15" s="1" t="s">
        <v>98</v>
      </c>
      <c r="C15" s="4" t="s">
        <v>81</v>
      </c>
      <c r="D15" s="4"/>
      <c r="E15" s="4" t="s">
        <v>81</v>
      </c>
      <c r="F15" s="4"/>
      <c r="G15" s="4" t="s">
        <v>99</v>
      </c>
      <c r="H15" s="4"/>
      <c r="I15" s="4" t="s">
        <v>100</v>
      </c>
      <c r="J15" s="4"/>
      <c r="K15" s="6">
        <v>0</v>
      </c>
      <c r="L15" s="4"/>
      <c r="M15" s="6">
        <v>0</v>
      </c>
      <c r="N15" s="4"/>
      <c r="O15" s="6">
        <v>392486</v>
      </c>
      <c r="P15" s="4"/>
      <c r="Q15" s="6">
        <v>315231056341</v>
      </c>
      <c r="R15" s="4"/>
      <c r="S15" s="6">
        <v>370773182278</v>
      </c>
      <c r="T15" s="4"/>
      <c r="U15" s="6">
        <v>0</v>
      </c>
      <c r="V15" s="4"/>
      <c r="W15" s="6">
        <v>0</v>
      </c>
      <c r="X15" s="4"/>
      <c r="Y15" s="6">
        <v>0</v>
      </c>
      <c r="Z15" s="4"/>
      <c r="AA15" s="6">
        <v>0</v>
      </c>
      <c r="AB15" s="4"/>
      <c r="AC15" s="6">
        <v>392486</v>
      </c>
      <c r="AD15" s="4"/>
      <c r="AE15" s="6">
        <v>957530</v>
      </c>
      <c r="AF15" s="4"/>
      <c r="AG15" s="6">
        <v>315231056341</v>
      </c>
      <c r="AH15" s="4"/>
      <c r="AI15" s="6">
        <v>375749002727</v>
      </c>
      <c r="AJ15" s="4"/>
      <c r="AK15" s="9">
        <v>2.0778224496794891E-2</v>
      </c>
    </row>
    <row r="16" spans="1:37" x14ac:dyDescent="0.55000000000000004">
      <c r="A16" s="1" t="s">
        <v>101</v>
      </c>
      <c r="C16" s="4" t="s">
        <v>81</v>
      </c>
      <c r="D16" s="4"/>
      <c r="E16" s="4" t="s">
        <v>81</v>
      </c>
      <c r="F16" s="4"/>
      <c r="G16" s="4" t="s">
        <v>102</v>
      </c>
      <c r="H16" s="4"/>
      <c r="I16" s="4" t="s">
        <v>103</v>
      </c>
      <c r="J16" s="4"/>
      <c r="K16" s="6">
        <v>0</v>
      </c>
      <c r="L16" s="4"/>
      <c r="M16" s="6">
        <v>0</v>
      </c>
      <c r="N16" s="4"/>
      <c r="O16" s="6">
        <v>25700</v>
      </c>
      <c r="P16" s="4"/>
      <c r="Q16" s="6">
        <v>16922911975</v>
      </c>
      <c r="R16" s="4"/>
      <c r="S16" s="6">
        <v>17468721220</v>
      </c>
      <c r="T16" s="4"/>
      <c r="U16" s="6">
        <v>0</v>
      </c>
      <c r="V16" s="4"/>
      <c r="W16" s="6">
        <v>0</v>
      </c>
      <c r="X16" s="4"/>
      <c r="Y16" s="6">
        <v>25700</v>
      </c>
      <c r="Z16" s="4"/>
      <c r="AA16" s="6">
        <v>17177336047</v>
      </c>
      <c r="AB16" s="4"/>
      <c r="AC16" s="6">
        <v>0</v>
      </c>
      <c r="AD16" s="4"/>
      <c r="AE16" s="6">
        <v>0</v>
      </c>
      <c r="AF16" s="4"/>
      <c r="AG16" s="6">
        <v>0</v>
      </c>
      <c r="AH16" s="4"/>
      <c r="AI16" s="6">
        <v>0</v>
      </c>
      <c r="AJ16" s="4"/>
      <c r="AK16" s="9">
        <v>0</v>
      </c>
    </row>
    <row r="17" spans="1:37" x14ac:dyDescent="0.55000000000000004">
      <c r="A17" s="1" t="s">
        <v>104</v>
      </c>
      <c r="C17" s="4" t="s">
        <v>81</v>
      </c>
      <c r="D17" s="4"/>
      <c r="E17" s="4" t="s">
        <v>81</v>
      </c>
      <c r="F17" s="4"/>
      <c r="G17" s="4" t="s">
        <v>105</v>
      </c>
      <c r="H17" s="4"/>
      <c r="I17" s="4" t="s">
        <v>106</v>
      </c>
      <c r="J17" s="4"/>
      <c r="K17" s="6">
        <v>0</v>
      </c>
      <c r="L17" s="4"/>
      <c r="M17" s="6">
        <v>0</v>
      </c>
      <c r="N17" s="4"/>
      <c r="O17" s="6">
        <v>533636</v>
      </c>
      <c r="P17" s="4"/>
      <c r="Q17" s="6">
        <v>429682867024</v>
      </c>
      <c r="R17" s="4"/>
      <c r="S17" s="6">
        <v>495076431889</v>
      </c>
      <c r="T17" s="4"/>
      <c r="U17" s="6">
        <v>0</v>
      </c>
      <c r="V17" s="4"/>
      <c r="W17" s="6">
        <v>0</v>
      </c>
      <c r="X17" s="4"/>
      <c r="Y17" s="6">
        <v>0</v>
      </c>
      <c r="Z17" s="4"/>
      <c r="AA17" s="6">
        <v>0</v>
      </c>
      <c r="AB17" s="4"/>
      <c r="AC17" s="6">
        <v>533636</v>
      </c>
      <c r="AD17" s="4"/>
      <c r="AE17" s="6">
        <v>937250</v>
      </c>
      <c r="AF17" s="4"/>
      <c r="AG17" s="6">
        <v>429682867024</v>
      </c>
      <c r="AH17" s="4"/>
      <c r="AI17" s="6">
        <v>500059688750</v>
      </c>
      <c r="AJ17" s="4"/>
      <c r="AK17" s="9">
        <v>2.7652375386858916E-2</v>
      </c>
    </row>
    <row r="18" spans="1:37" x14ac:dyDescent="0.55000000000000004">
      <c r="A18" s="1" t="s">
        <v>107</v>
      </c>
      <c r="C18" s="4" t="s">
        <v>81</v>
      </c>
      <c r="D18" s="4"/>
      <c r="E18" s="4" t="s">
        <v>81</v>
      </c>
      <c r="F18" s="4"/>
      <c r="G18" s="4" t="s">
        <v>108</v>
      </c>
      <c r="H18" s="4"/>
      <c r="I18" s="4" t="s">
        <v>109</v>
      </c>
      <c r="J18" s="4"/>
      <c r="K18" s="6">
        <v>0</v>
      </c>
      <c r="L18" s="4"/>
      <c r="M18" s="6">
        <v>0</v>
      </c>
      <c r="N18" s="4"/>
      <c r="O18" s="6">
        <v>65200</v>
      </c>
      <c r="P18" s="4"/>
      <c r="Q18" s="6">
        <v>42069698629</v>
      </c>
      <c r="R18" s="4"/>
      <c r="S18" s="6">
        <v>43392513681</v>
      </c>
      <c r="T18" s="4"/>
      <c r="U18" s="6">
        <v>0</v>
      </c>
      <c r="V18" s="4"/>
      <c r="W18" s="6">
        <v>0</v>
      </c>
      <c r="X18" s="4"/>
      <c r="Y18" s="6">
        <v>65200</v>
      </c>
      <c r="Z18" s="4"/>
      <c r="AA18" s="6">
        <v>42646478927</v>
      </c>
      <c r="AB18" s="4"/>
      <c r="AC18" s="6">
        <v>0</v>
      </c>
      <c r="AD18" s="4"/>
      <c r="AE18" s="6">
        <v>0</v>
      </c>
      <c r="AF18" s="4"/>
      <c r="AG18" s="6">
        <v>0</v>
      </c>
      <c r="AH18" s="4"/>
      <c r="AI18" s="6">
        <v>0</v>
      </c>
      <c r="AJ18" s="4"/>
      <c r="AK18" s="9">
        <v>0</v>
      </c>
    </row>
    <row r="19" spans="1:37" x14ac:dyDescent="0.55000000000000004">
      <c r="A19" s="1" t="s">
        <v>110</v>
      </c>
      <c r="C19" s="4" t="s">
        <v>81</v>
      </c>
      <c r="D19" s="4"/>
      <c r="E19" s="4" t="s">
        <v>81</v>
      </c>
      <c r="F19" s="4"/>
      <c r="G19" s="4" t="s">
        <v>111</v>
      </c>
      <c r="H19" s="4"/>
      <c r="I19" s="4" t="s">
        <v>112</v>
      </c>
      <c r="J19" s="4"/>
      <c r="K19" s="6">
        <v>0</v>
      </c>
      <c r="L19" s="4"/>
      <c r="M19" s="6">
        <v>0</v>
      </c>
      <c r="N19" s="4"/>
      <c r="O19" s="6">
        <v>89244</v>
      </c>
      <c r="P19" s="4"/>
      <c r="Q19" s="6">
        <v>66071195759</v>
      </c>
      <c r="R19" s="4"/>
      <c r="S19" s="6">
        <v>79769675125</v>
      </c>
      <c r="T19" s="4"/>
      <c r="U19" s="6">
        <v>0</v>
      </c>
      <c r="V19" s="4"/>
      <c r="W19" s="6">
        <v>0</v>
      </c>
      <c r="X19" s="4"/>
      <c r="Y19" s="6">
        <v>10000</v>
      </c>
      <c r="Z19" s="4"/>
      <c r="AA19" s="6">
        <v>9038961392</v>
      </c>
      <c r="AB19" s="4"/>
      <c r="AC19" s="6">
        <v>79244</v>
      </c>
      <c r="AD19" s="4"/>
      <c r="AE19" s="6">
        <v>900370</v>
      </c>
      <c r="AF19" s="4"/>
      <c r="AG19" s="6">
        <v>58667762950</v>
      </c>
      <c r="AH19" s="4"/>
      <c r="AI19" s="6">
        <v>71335988288</v>
      </c>
      <c r="AJ19" s="4"/>
      <c r="AK19" s="9">
        <v>3.9447481392936952E-3</v>
      </c>
    </row>
    <row r="20" spans="1:37" x14ac:dyDescent="0.55000000000000004">
      <c r="A20" s="1" t="s">
        <v>113</v>
      </c>
      <c r="C20" s="4" t="s">
        <v>81</v>
      </c>
      <c r="D20" s="4"/>
      <c r="E20" s="4" t="s">
        <v>81</v>
      </c>
      <c r="F20" s="4"/>
      <c r="G20" s="4" t="s">
        <v>114</v>
      </c>
      <c r="H20" s="4"/>
      <c r="I20" s="4" t="s">
        <v>115</v>
      </c>
      <c r="J20" s="4"/>
      <c r="K20" s="6">
        <v>0</v>
      </c>
      <c r="L20" s="4"/>
      <c r="M20" s="6">
        <v>0</v>
      </c>
      <c r="N20" s="4"/>
      <c r="O20" s="6">
        <v>136625</v>
      </c>
      <c r="P20" s="4"/>
      <c r="Q20" s="6">
        <v>105355966053</v>
      </c>
      <c r="R20" s="4"/>
      <c r="S20" s="6">
        <v>114607598607</v>
      </c>
      <c r="T20" s="4"/>
      <c r="U20" s="6">
        <v>0</v>
      </c>
      <c r="V20" s="4"/>
      <c r="W20" s="6">
        <v>0</v>
      </c>
      <c r="X20" s="4"/>
      <c r="Y20" s="6">
        <v>82300</v>
      </c>
      <c r="Z20" s="4"/>
      <c r="AA20" s="6">
        <v>68577300132</v>
      </c>
      <c r="AB20" s="4"/>
      <c r="AC20" s="6">
        <v>54325</v>
      </c>
      <c r="AD20" s="4"/>
      <c r="AE20" s="6">
        <v>839080</v>
      </c>
      <c r="AF20" s="4"/>
      <c r="AG20" s="6">
        <v>41891768390</v>
      </c>
      <c r="AH20" s="4"/>
      <c r="AI20" s="6">
        <v>45574759077</v>
      </c>
      <c r="AJ20" s="4"/>
      <c r="AK20" s="9">
        <v>2.5201998371696577E-3</v>
      </c>
    </row>
    <row r="21" spans="1:37" x14ac:dyDescent="0.55000000000000004">
      <c r="A21" s="1" t="s">
        <v>116</v>
      </c>
      <c r="C21" s="4" t="s">
        <v>81</v>
      </c>
      <c r="D21" s="4"/>
      <c r="E21" s="4" t="s">
        <v>81</v>
      </c>
      <c r="F21" s="4"/>
      <c r="G21" s="4" t="s">
        <v>117</v>
      </c>
      <c r="H21" s="4"/>
      <c r="I21" s="4" t="s">
        <v>118</v>
      </c>
      <c r="J21" s="4"/>
      <c r="K21" s="6">
        <v>0</v>
      </c>
      <c r="L21" s="4"/>
      <c r="M21" s="6">
        <v>0</v>
      </c>
      <c r="N21" s="4"/>
      <c r="O21" s="6">
        <v>36370</v>
      </c>
      <c r="P21" s="4"/>
      <c r="Q21" s="6">
        <v>29230363038</v>
      </c>
      <c r="R21" s="4"/>
      <c r="S21" s="6">
        <v>31976526403</v>
      </c>
      <c r="T21" s="4"/>
      <c r="U21" s="6">
        <v>0</v>
      </c>
      <c r="V21" s="4"/>
      <c r="W21" s="6">
        <v>0</v>
      </c>
      <c r="X21" s="4"/>
      <c r="Y21" s="6">
        <v>10600</v>
      </c>
      <c r="Z21" s="4"/>
      <c r="AA21" s="6">
        <v>9328540900</v>
      </c>
      <c r="AB21" s="4"/>
      <c r="AC21" s="6">
        <v>25770</v>
      </c>
      <c r="AD21" s="4"/>
      <c r="AE21" s="6">
        <v>884510</v>
      </c>
      <c r="AF21" s="4"/>
      <c r="AG21" s="6">
        <v>20711203065</v>
      </c>
      <c r="AH21" s="4"/>
      <c r="AI21" s="6">
        <v>22789691319</v>
      </c>
      <c r="AJ21" s="4"/>
      <c r="AK21" s="9">
        <v>1.2602277557683416E-3</v>
      </c>
    </row>
    <row r="22" spans="1:37" x14ac:dyDescent="0.55000000000000004">
      <c r="A22" s="1" t="s">
        <v>119</v>
      </c>
      <c r="C22" s="4" t="s">
        <v>81</v>
      </c>
      <c r="D22" s="4"/>
      <c r="E22" s="4" t="s">
        <v>81</v>
      </c>
      <c r="F22" s="4"/>
      <c r="G22" s="4" t="s">
        <v>120</v>
      </c>
      <c r="H22" s="4"/>
      <c r="I22" s="4" t="s">
        <v>121</v>
      </c>
      <c r="J22" s="4"/>
      <c r="K22" s="6">
        <v>18</v>
      </c>
      <c r="L22" s="4"/>
      <c r="M22" s="6">
        <v>18</v>
      </c>
      <c r="N22" s="4"/>
      <c r="O22" s="6">
        <v>200000</v>
      </c>
      <c r="P22" s="4"/>
      <c r="Q22" s="6">
        <v>195760000000</v>
      </c>
      <c r="R22" s="4"/>
      <c r="S22" s="6">
        <v>197636171950</v>
      </c>
      <c r="T22" s="4"/>
      <c r="U22" s="6">
        <v>0</v>
      </c>
      <c r="V22" s="4"/>
      <c r="W22" s="6">
        <v>0</v>
      </c>
      <c r="X22" s="4"/>
      <c r="Y22" s="6">
        <v>0</v>
      </c>
      <c r="Z22" s="4"/>
      <c r="AA22" s="6">
        <v>0</v>
      </c>
      <c r="AB22" s="4"/>
      <c r="AC22" s="6">
        <v>200000</v>
      </c>
      <c r="AD22" s="4"/>
      <c r="AE22" s="6">
        <v>988360</v>
      </c>
      <c r="AF22" s="4"/>
      <c r="AG22" s="6">
        <v>195760000000</v>
      </c>
      <c r="AH22" s="4"/>
      <c r="AI22" s="6">
        <v>197636171955</v>
      </c>
      <c r="AJ22" s="4"/>
      <c r="AK22" s="9">
        <v>1.0928914567067663E-2</v>
      </c>
    </row>
    <row r="23" spans="1:37" x14ac:dyDescent="0.55000000000000004">
      <c r="A23" s="1" t="s">
        <v>122</v>
      </c>
      <c r="C23" s="4" t="s">
        <v>81</v>
      </c>
      <c r="D23" s="4"/>
      <c r="E23" s="4" t="s">
        <v>81</v>
      </c>
      <c r="F23" s="4"/>
      <c r="G23" s="4" t="s">
        <v>123</v>
      </c>
      <c r="H23" s="4"/>
      <c r="I23" s="4" t="s">
        <v>124</v>
      </c>
      <c r="J23" s="4"/>
      <c r="K23" s="6">
        <v>18</v>
      </c>
      <c r="L23" s="4"/>
      <c r="M23" s="6">
        <v>18</v>
      </c>
      <c r="N23" s="4"/>
      <c r="O23" s="6">
        <v>50000</v>
      </c>
      <c r="P23" s="4"/>
      <c r="Q23" s="6">
        <v>47626000000</v>
      </c>
      <c r="R23" s="4"/>
      <c r="S23" s="6">
        <v>50490846880</v>
      </c>
      <c r="T23" s="4"/>
      <c r="U23" s="6">
        <v>0</v>
      </c>
      <c r="V23" s="4"/>
      <c r="W23" s="6">
        <v>0</v>
      </c>
      <c r="X23" s="4"/>
      <c r="Y23" s="6">
        <v>0</v>
      </c>
      <c r="Z23" s="4"/>
      <c r="AA23" s="6">
        <v>0</v>
      </c>
      <c r="AB23" s="4"/>
      <c r="AC23" s="6">
        <v>50000</v>
      </c>
      <c r="AD23" s="4"/>
      <c r="AE23" s="6">
        <v>972040</v>
      </c>
      <c r="AF23" s="4"/>
      <c r="AG23" s="6">
        <v>47626000000</v>
      </c>
      <c r="AH23" s="4"/>
      <c r="AI23" s="6">
        <v>48593190887</v>
      </c>
      <c r="AJ23" s="4"/>
      <c r="AK23" s="9">
        <v>2.6871135304097548E-3</v>
      </c>
    </row>
    <row r="24" spans="1:37" x14ac:dyDescent="0.55000000000000004">
      <c r="A24" s="1" t="s">
        <v>125</v>
      </c>
      <c r="C24" s="4" t="s">
        <v>81</v>
      </c>
      <c r="D24" s="4"/>
      <c r="E24" s="4" t="s">
        <v>81</v>
      </c>
      <c r="F24" s="4"/>
      <c r="G24" s="4" t="s">
        <v>126</v>
      </c>
      <c r="H24" s="4"/>
      <c r="I24" s="4" t="s">
        <v>127</v>
      </c>
      <c r="J24" s="4"/>
      <c r="K24" s="6">
        <v>16</v>
      </c>
      <c r="L24" s="4"/>
      <c r="M24" s="6">
        <v>16</v>
      </c>
      <c r="N24" s="4"/>
      <c r="O24" s="6">
        <v>200000</v>
      </c>
      <c r="P24" s="4"/>
      <c r="Q24" s="6">
        <v>187082000000</v>
      </c>
      <c r="R24" s="4"/>
      <c r="S24" s="6">
        <v>192163164112</v>
      </c>
      <c r="T24" s="4"/>
      <c r="U24" s="6">
        <v>0</v>
      </c>
      <c r="V24" s="4"/>
      <c r="W24" s="6">
        <v>0</v>
      </c>
      <c r="X24" s="4"/>
      <c r="Y24" s="6">
        <v>0</v>
      </c>
      <c r="Z24" s="4"/>
      <c r="AA24" s="6">
        <v>0</v>
      </c>
      <c r="AB24" s="4"/>
      <c r="AC24" s="6">
        <v>200000</v>
      </c>
      <c r="AD24" s="4"/>
      <c r="AE24" s="6">
        <v>975000</v>
      </c>
      <c r="AF24" s="4"/>
      <c r="AG24" s="6">
        <v>187082000000</v>
      </c>
      <c r="AH24" s="4"/>
      <c r="AI24" s="6">
        <v>194964656250</v>
      </c>
      <c r="AJ24" s="4"/>
      <c r="AK24" s="9">
        <v>1.0781184692714163E-2</v>
      </c>
    </row>
    <row r="25" spans="1:37" ht="24.75" thickBot="1" x14ac:dyDescent="0.6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2">
        <f>SUM(Q9:Q24)</f>
        <v>2015986492025</v>
      </c>
      <c r="R25" s="4"/>
      <c r="S25" s="12">
        <f>SUM(S9:S24)</f>
        <v>2232369583053</v>
      </c>
      <c r="T25" s="4"/>
      <c r="U25" s="4"/>
      <c r="V25" s="4"/>
      <c r="W25" s="12">
        <f>SUM(W9:W24)</f>
        <v>0</v>
      </c>
      <c r="X25" s="4"/>
      <c r="Y25" s="4"/>
      <c r="Z25" s="4"/>
      <c r="AA25" s="12">
        <f>SUM(AA9:AA24)</f>
        <v>515947512898</v>
      </c>
      <c r="AB25" s="4"/>
      <c r="AC25" s="4"/>
      <c r="AD25" s="4"/>
      <c r="AE25" s="4"/>
      <c r="AF25" s="4"/>
      <c r="AG25" s="12">
        <f>SUM(SUM(AG9:AG24))</f>
        <v>1533681737692</v>
      </c>
      <c r="AH25" s="4"/>
      <c r="AI25" s="12">
        <f>SUM(AI9:AI24)</f>
        <v>1729143820467</v>
      </c>
      <c r="AJ25" s="4"/>
      <c r="AK25" s="13">
        <f>SUM(AK9:AK24)</f>
        <v>9.5618453350650334E-2</v>
      </c>
    </row>
    <row r="26" spans="1:37" ht="24.75" thickTop="1" x14ac:dyDescent="0.55000000000000004">
      <c r="Q26" s="3"/>
      <c r="S26" s="3"/>
      <c r="AG26" s="3"/>
      <c r="AI26" s="3"/>
    </row>
    <row r="27" spans="1:37" x14ac:dyDescent="0.55000000000000004">
      <c r="Q27" s="3"/>
      <c r="R27" s="3"/>
      <c r="S27" s="3"/>
      <c r="AG27" s="3"/>
      <c r="AH27" s="3"/>
      <c r="AI27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4"/>
  <sheetViews>
    <sheetView rightToLeft="1" workbookViewId="0">
      <selection activeCell="O17" sqref="O17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0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0" ht="24.75" x14ac:dyDescent="0.55000000000000004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0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20" ht="24.75" x14ac:dyDescent="0.55000000000000004">
      <c r="A6" s="17" t="s">
        <v>129</v>
      </c>
      <c r="C6" s="18" t="s">
        <v>130</v>
      </c>
      <c r="D6" s="18" t="s">
        <v>130</v>
      </c>
      <c r="E6" s="18" t="s">
        <v>130</v>
      </c>
      <c r="F6" s="18" t="s">
        <v>130</v>
      </c>
      <c r="G6" s="18" t="s">
        <v>130</v>
      </c>
      <c r="H6" s="18" t="s">
        <v>130</v>
      </c>
      <c r="I6" s="18" t="s">
        <v>130</v>
      </c>
      <c r="K6" s="18" t="s">
        <v>185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20" ht="24.75" x14ac:dyDescent="0.55000000000000004">
      <c r="A7" s="18" t="s">
        <v>129</v>
      </c>
      <c r="C7" s="18" t="s">
        <v>131</v>
      </c>
      <c r="E7" s="18" t="s">
        <v>132</v>
      </c>
      <c r="G7" s="18" t="s">
        <v>133</v>
      </c>
      <c r="I7" s="18" t="s">
        <v>78</v>
      </c>
      <c r="K7" s="18" t="s">
        <v>134</v>
      </c>
      <c r="M7" s="18" t="s">
        <v>135</v>
      </c>
      <c r="O7" s="18" t="s">
        <v>136</v>
      </c>
      <c r="Q7" s="18" t="s">
        <v>134</v>
      </c>
      <c r="S7" s="18" t="s">
        <v>128</v>
      </c>
    </row>
    <row r="8" spans="1:20" x14ac:dyDescent="0.55000000000000004">
      <c r="A8" s="1" t="s">
        <v>137</v>
      </c>
      <c r="C8" s="4" t="s">
        <v>138</v>
      </c>
      <c r="D8" s="4"/>
      <c r="E8" s="4" t="s">
        <v>139</v>
      </c>
      <c r="F8" s="4"/>
      <c r="G8" s="4" t="s">
        <v>140</v>
      </c>
      <c r="H8" s="4"/>
      <c r="I8" s="6">
        <v>8</v>
      </c>
      <c r="J8" s="4"/>
      <c r="K8" s="6">
        <v>379278461911</v>
      </c>
      <c r="L8" s="4"/>
      <c r="M8" s="6">
        <v>29372022413</v>
      </c>
      <c r="N8" s="4"/>
      <c r="O8" s="6">
        <v>408071250000</v>
      </c>
      <c r="P8" s="4"/>
      <c r="Q8" s="6">
        <v>579234324</v>
      </c>
      <c r="R8" s="4"/>
      <c r="S8" s="9">
        <v>3.2030586197099179E-5</v>
      </c>
      <c r="T8" s="4"/>
    </row>
    <row r="9" spans="1:20" x14ac:dyDescent="0.55000000000000004">
      <c r="A9" s="1" t="s">
        <v>141</v>
      </c>
      <c r="C9" s="4" t="s">
        <v>142</v>
      </c>
      <c r="D9" s="4"/>
      <c r="E9" s="4" t="s">
        <v>139</v>
      </c>
      <c r="F9" s="4"/>
      <c r="G9" s="4" t="s">
        <v>143</v>
      </c>
      <c r="H9" s="4"/>
      <c r="I9" s="6">
        <v>8</v>
      </c>
      <c r="J9" s="4"/>
      <c r="K9" s="6">
        <v>53404725426</v>
      </c>
      <c r="L9" s="4"/>
      <c r="M9" s="6">
        <v>108367032911</v>
      </c>
      <c r="N9" s="4"/>
      <c r="O9" s="6">
        <v>156824065593</v>
      </c>
      <c r="P9" s="4"/>
      <c r="Q9" s="6">
        <v>4947692744</v>
      </c>
      <c r="R9" s="4"/>
      <c r="S9" s="9">
        <v>2.7359825263644801E-4</v>
      </c>
      <c r="T9" s="4"/>
    </row>
    <row r="10" spans="1:20" x14ac:dyDescent="0.55000000000000004">
      <c r="A10" s="1" t="s">
        <v>144</v>
      </c>
      <c r="C10" s="4" t="s">
        <v>145</v>
      </c>
      <c r="D10" s="4"/>
      <c r="E10" s="4" t="s">
        <v>139</v>
      </c>
      <c r="F10" s="4"/>
      <c r="G10" s="4" t="s">
        <v>146</v>
      </c>
      <c r="H10" s="4"/>
      <c r="I10" s="6">
        <v>8</v>
      </c>
      <c r="J10" s="4"/>
      <c r="K10" s="6">
        <v>34911426411</v>
      </c>
      <c r="L10" s="4"/>
      <c r="M10" s="6">
        <v>763677821513</v>
      </c>
      <c r="N10" s="4"/>
      <c r="O10" s="6">
        <v>740185220848</v>
      </c>
      <c r="P10" s="4"/>
      <c r="Q10" s="6">
        <v>58404027076</v>
      </c>
      <c r="R10" s="4"/>
      <c r="S10" s="9">
        <v>3.2296346159132868E-3</v>
      </c>
      <c r="T10" s="4"/>
    </row>
    <row r="11" spans="1:20" ht="24.75" thickBot="1" x14ac:dyDescent="0.6">
      <c r="C11" s="4"/>
      <c r="D11" s="4"/>
      <c r="E11" s="4"/>
      <c r="F11" s="4"/>
      <c r="G11" s="4"/>
      <c r="H11" s="4"/>
      <c r="I11" s="4"/>
      <c r="J11" s="4"/>
      <c r="K11" s="12">
        <f>SUM(K8:K10)</f>
        <v>467594613748</v>
      </c>
      <c r="L11" s="4"/>
      <c r="M11" s="12">
        <f>SUM(M8:M10)</f>
        <v>901416876837</v>
      </c>
      <c r="N11" s="4"/>
      <c r="O11" s="12">
        <f>SUM(O8:O10)</f>
        <v>1305080536441</v>
      </c>
      <c r="P11" s="4"/>
      <c r="Q11" s="12">
        <f>SUM(Q8:Q10)</f>
        <v>63930954144</v>
      </c>
      <c r="R11" s="4"/>
      <c r="S11" s="13">
        <f>SUM(S8:S10)</f>
        <v>3.5352634547468342E-3</v>
      </c>
      <c r="T11" s="4"/>
    </row>
    <row r="12" spans="1:20" ht="24.75" thickTop="1" x14ac:dyDescent="0.5500000000000000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x14ac:dyDescent="0.5500000000000000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x14ac:dyDescent="0.5500000000000000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2"/>
  <sheetViews>
    <sheetView rightToLeft="1" workbookViewId="0">
      <selection activeCell="I19" sqref="I19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8.42578125" style="1" bestFit="1" customWidth="1"/>
    <col min="11" max="16384" width="9.140625" style="1"/>
  </cols>
  <sheetData>
    <row r="2" spans="1:10" ht="24.75" x14ac:dyDescent="0.55000000000000004">
      <c r="A2" s="17" t="s">
        <v>0</v>
      </c>
      <c r="B2" s="17"/>
      <c r="C2" s="17"/>
      <c r="D2" s="17"/>
      <c r="E2" s="17"/>
      <c r="F2" s="17"/>
      <c r="G2" s="17"/>
    </row>
    <row r="3" spans="1:10" ht="24.75" x14ac:dyDescent="0.55000000000000004">
      <c r="A3" s="17" t="s">
        <v>147</v>
      </c>
      <c r="B3" s="17"/>
      <c r="C3" s="17"/>
      <c r="D3" s="17"/>
      <c r="E3" s="17"/>
      <c r="F3" s="17"/>
      <c r="G3" s="17"/>
    </row>
    <row r="4" spans="1:10" ht="24.75" x14ac:dyDescent="0.55000000000000004">
      <c r="A4" s="17" t="s">
        <v>2</v>
      </c>
      <c r="B4" s="17"/>
      <c r="C4" s="17"/>
      <c r="D4" s="17"/>
      <c r="E4" s="17"/>
      <c r="F4" s="17"/>
      <c r="G4" s="17"/>
    </row>
    <row r="6" spans="1:10" ht="24.75" x14ac:dyDescent="0.55000000000000004">
      <c r="A6" s="18" t="s">
        <v>151</v>
      </c>
      <c r="C6" s="18" t="s">
        <v>134</v>
      </c>
      <c r="E6" s="18" t="s">
        <v>174</v>
      </c>
      <c r="G6" s="18" t="s">
        <v>13</v>
      </c>
      <c r="J6" s="3"/>
    </row>
    <row r="7" spans="1:10" x14ac:dyDescent="0.55000000000000004">
      <c r="A7" s="1" t="s">
        <v>182</v>
      </c>
      <c r="C7" s="6">
        <f>'سرمایه‌گذاری در سهام'!I63</f>
        <v>1427194652684</v>
      </c>
      <c r="D7" s="4"/>
      <c r="E7" s="9">
        <f>C7/$C$11</f>
        <v>0.98652061952949133</v>
      </c>
      <c r="F7" s="4"/>
      <c r="G7" s="9">
        <v>7.8921223153954334E-2</v>
      </c>
      <c r="H7" s="4"/>
      <c r="J7" s="3"/>
    </row>
    <row r="8" spans="1:10" x14ac:dyDescent="0.55000000000000004">
      <c r="A8" s="1" t="s">
        <v>183</v>
      </c>
      <c r="C8" s="6">
        <f>'سرمایه‌گذاری در اوراق بهادار'!I25</f>
        <v>19283720666</v>
      </c>
      <c r="D8" s="4"/>
      <c r="E8" s="9">
        <f t="shared" ref="E8:E10" si="0">C8/$C$11</f>
        <v>1.3329497852643719E-2</v>
      </c>
      <c r="F8" s="4"/>
      <c r="G8" s="9">
        <v>1.0663540667405196E-3</v>
      </c>
      <c r="H8" s="4"/>
      <c r="J8" s="3"/>
    </row>
    <row r="9" spans="1:10" x14ac:dyDescent="0.55000000000000004">
      <c r="A9" s="1" t="s">
        <v>184</v>
      </c>
      <c r="C9" s="6">
        <f>'درآمد سپرده بانکی'!E11</f>
        <v>216834465</v>
      </c>
      <c r="D9" s="4"/>
      <c r="E9" s="9">
        <f t="shared" si="0"/>
        <v>1.4988261786495687E-4</v>
      </c>
      <c r="F9" s="4"/>
      <c r="G9" s="9">
        <v>1.1990544644734115E-5</v>
      </c>
      <c r="H9" s="4"/>
      <c r="J9" s="3"/>
    </row>
    <row r="10" spans="1:10" x14ac:dyDescent="0.55000000000000004">
      <c r="A10" s="1" t="s">
        <v>181</v>
      </c>
      <c r="C10" s="6">
        <f>'سایر درآمدها'!C9</f>
        <v>4998780075</v>
      </c>
      <c r="D10" s="4"/>
      <c r="E10" s="9">
        <f t="shared" si="0"/>
        <v>3.4553097625517485E-3</v>
      </c>
      <c r="F10" s="4"/>
      <c r="G10" s="9">
        <v>2.7642328749949804E-4</v>
      </c>
      <c r="H10" s="4"/>
      <c r="J10" s="3"/>
    </row>
    <row r="11" spans="1:10" ht="24.75" thickBot="1" x14ac:dyDescent="0.6">
      <c r="C11" s="12">
        <f>SUM(C7:C9)</f>
        <v>1446695207815</v>
      </c>
      <c r="D11" s="4"/>
      <c r="E11" s="10">
        <f>SUM(E7:E10)</f>
        <v>1.0034553097625518</v>
      </c>
      <c r="F11" s="4"/>
      <c r="G11" s="11">
        <f>SUM(G7:G10)</f>
        <v>8.0275991052839085E-2</v>
      </c>
      <c r="H11" s="4"/>
    </row>
    <row r="12" spans="1:10" ht="24.75" thickTop="1" x14ac:dyDescent="0.55000000000000004">
      <c r="C12" s="4"/>
      <c r="D12" s="4"/>
      <c r="E12" s="4"/>
      <c r="F12" s="4"/>
      <c r="G12" s="4"/>
      <c r="H12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9"/>
  <sheetViews>
    <sheetView rightToLeft="1" workbookViewId="0">
      <selection activeCell="I20" sqref="I20"/>
    </sheetView>
  </sheetViews>
  <sheetFormatPr defaultRowHeight="24" x14ac:dyDescent="0.5500000000000000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 x14ac:dyDescent="0.55000000000000004">
      <c r="A3" s="17" t="s">
        <v>147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 x14ac:dyDescent="0.55000000000000004">
      <c r="A6" s="18" t="s">
        <v>148</v>
      </c>
      <c r="B6" s="18" t="s">
        <v>148</v>
      </c>
      <c r="C6" s="18" t="s">
        <v>148</v>
      </c>
      <c r="D6" s="18" t="s">
        <v>148</v>
      </c>
      <c r="E6" s="18" t="s">
        <v>148</v>
      </c>
      <c r="F6" s="18" t="s">
        <v>148</v>
      </c>
      <c r="G6" s="18" t="s">
        <v>148</v>
      </c>
      <c r="I6" s="18" t="s">
        <v>149</v>
      </c>
      <c r="J6" s="18" t="s">
        <v>149</v>
      </c>
      <c r="K6" s="18" t="s">
        <v>149</v>
      </c>
      <c r="L6" s="18" t="s">
        <v>149</v>
      </c>
      <c r="M6" s="18" t="s">
        <v>149</v>
      </c>
      <c r="O6" s="18" t="s">
        <v>150</v>
      </c>
      <c r="P6" s="18" t="s">
        <v>150</v>
      </c>
      <c r="Q6" s="18" t="s">
        <v>150</v>
      </c>
      <c r="R6" s="18" t="s">
        <v>150</v>
      </c>
      <c r="S6" s="18" t="s">
        <v>150</v>
      </c>
    </row>
    <row r="7" spans="1:19" ht="24.75" x14ac:dyDescent="0.55000000000000004">
      <c r="A7" s="18" t="s">
        <v>151</v>
      </c>
      <c r="C7" s="18" t="s">
        <v>152</v>
      </c>
      <c r="E7" s="18" t="s">
        <v>77</v>
      </c>
      <c r="G7" s="18" t="s">
        <v>78</v>
      </c>
      <c r="I7" s="18" t="s">
        <v>153</v>
      </c>
      <c r="K7" s="18" t="s">
        <v>154</v>
      </c>
      <c r="M7" s="18" t="s">
        <v>155</v>
      </c>
      <c r="O7" s="18" t="s">
        <v>153</v>
      </c>
      <c r="Q7" s="18" t="s">
        <v>154</v>
      </c>
      <c r="S7" s="18" t="s">
        <v>155</v>
      </c>
    </row>
    <row r="8" spans="1:19" x14ac:dyDescent="0.55000000000000004">
      <c r="A8" s="1" t="s">
        <v>122</v>
      </c>
      <c r="C8" s="4">
        <v>0</v>
      </c>
      <c r="D8" s="4"/>
      <c r="E8" s="4" t="s">
        <v>124</v>
      </c>
      <c r="F8" s="4"/>
      <c r="G8" s="6">
        <v>18</v>
      </c>
      <c r="H8" s="4"/>
      <c r="I8" s="6">
        <v>778288795</v>
      </c>
      <c r="J8" s="4"/>
      <c r="K8" s="6">
        <v>0</v>
      </c>
      <c r="L8" s="4"/>
      <c r="M8" s="6">
        <v>778288795</v>
      </c>
      <c r="N8" s="4"/>
      <c r="O8" s="6">
        <v>1534749608</v>
      </c>
      <c r="P8" s="4"/>
      <c r="Q8" s="6">
        <v>0</v>
      </c>
      <c r="R8" s="4"/>
      <c r="S8" s="6">
        <v>1534749608</v>
      </c>
    </row>
    <row r="9" spans="1:19" x14ac:dyDescent="0.55000000000000004">
      <c r="A9" s="1" t="s">
        <v>119</v>
      </c>
      <c r="C9" s="4">
        <v>0</v>
      </c>
      <c r="D9" s="4"/>
      <c r="E9" s="4" t="s">
        <v>121</v>
      </c>
      <c r="F9" s="4"/>
      <c r="G9" s="6">
        <v>18</v>
      </c>
      <c r="H9" s="4"/>
      <c r="I9" s="6">
        <v>3174273525</v>
      </c>
      <c r="J9" s="4"/>
      <c r="K9" s="6">
        <v>0</v>
      </c>
      <c r="L9" s="4"/>
      <c r="M9" s="6">
        <v>3174273525</v>
      </c>
      <c r="N9" s="4"/>
      <c r="O9" s="6">
        <v>6261235125</v>
      </c>
      <c r="P9" s="4"/>
      <c r="Q9" s="6">
        <v>0</v>
      </c>
      <c r="R9" s="4"/>
      <c r="S9" s="6">
        <v>6261235125</v>
      </c>
    </row>
    <row r="10" spans="1:19" x14ac:dyDescent="0.55000000000000004">
      <c r="A10" s="1" t="s">
        <v>125</v>
      </c>
      <c r="C10" s="4">
        <v>0</v>
      </c>
      <c r="D10" s="4"/>
      <c r="E10" s="4" t="s">
        <v>127</v>
      </c>
      <c r="F10" s="4"/>
      <c r="G10" s="6">
        <v>16</v>
      </c>
      <c r="H10" s="4"/>
      <c r="I10" s="6">
        <v>2798005840</v>
      </c>
      <c r="J10" s="4"/>
      <c r="K10" s="6">
        <v>0</v>
      </c>
      <c r="L10" s="4"/>
      <c r="M10" s="6">
        <v>2798005840</v>
      </c>
      <c r="N10" s="4"/>
      <c r="O10" s="6">
        <v>5527024480</v>
      </c>
      <c r="P10" s="4"/>
      <c r="Q10" s="6">
        <v>0</v>
      </c>
      <c r="R10" s="4"/>
      <c r="S10" s="6">
        <v>5527024480</v>
      </c>
    </row>
    <row r="11" spans="1:19" x14ac:dyDescent="0.55000000000000004">
      <c r="A11" s="1" t="s">
        <v>157</v>
      </c>
      <c r="C11" s="4">
        <v>0</v>
      </c>
      <c r="D11" s="4"/>
      <c r="E11" s="4" t="s">
        <v>158</v>
      </c>
      <c r="F11" s="4"/>
      <c r="G11" s="6">
        <v>18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3060426025</v>
      </c>
      <c r="P11" s="4"/>
      <c r="Q11" s="6">
        <v>0</v>
      </c>
      <c r="R11" s="4"/>
      <c r="S11" s="6">
        <v>3060426025</v>
      </c>
    </row>
    <row r="12" spans="1:19" x14ac:dyDescent="0.55000000000000004">
      <c r="A12" s="1" t="s">
        <v>137</v>
      </c>
      <c r="C12" s="6">
        <v>1</v>
      </c>
      <c r="D12" s="4"/>
      <c r="E12" s="4" t="s">
        <v>186</v>
      </c>
      <c r="F12" s="4"/>
      <c r="G12" s="6">
        <v>8</v>
      </c>
      <c r="H12" s="4"/>
      <c r="I12" s="6">
        <v>1912977</v>
      </c>
      <c r="J12" s="4"/>
      <c r="K12" s="6">
        <v>0</v>
      </c>
      <c r="L12" s="4"/>
      <c r="M12" s="6">
        <v>1912977</v>
      </c>
      <c r="N12" s="4"/>
      <c r="O12" s="6">
        <v>30141176</v>
      </c>
      <c r="P12" s="4"/>
      <c r="Q12" s="6">
        <v>0</v>
      </c>
      <c r="R12" s="4"/>
      <c r="S12" s="6">
        <v>30141176</v>
      </c>
    </row>
    <row r="13" spans="1:19" x14ac:dyDescent="0.55000000000000004">
      <c r="A13" s="1" t="s">
        <v>141</v>
      </c>
      <c r="C13" s="6">
        <v>17</v>
      </c>
      <c r="D13" s="4"/>
      <c r="E13" s="4" t="s">
        <v>186</v>
      </c>
      <c r="F13" s="4"/>
      <c r="G13" s="6">
        <v>8</v>
      </c>
      <c r="H13" s="4"/>
      <c r="I13" s="6">
        <v>9778143</v>
      </c>
      <c r="J13" s="4"/>
      <c r="K13" s="6">
        <v>0</v>
      </c>
      <c r="L13" s="4"/>
      <c r="M13" s="6">
        <v>9778143</v>
      </c>
      <c r="N13" s="4"/>
      <c r="O13" s="6">
        <v>1198220509</v>
      </c>
      <c r="P13" s="4"/>
      <c r="Q13" s="6">
        <v>0</v>
      </c>
      <c r="R13" s="4"/>
      <c r="S13" s="6">
        <v>1198220509</v>
      </c>
    </row>
    <row r="14" spans="1:19" x14ac:dyDescent="0.55000000000000004">
      <c r="A14" s="1" t="s">
        <v>144</v>
      </c>
      <c r="C14" s="6">
        <v>1</v>
      </c>
      <c r="D14" s="4"/>
      <c r="E14" s="4" t="s">
        <v>186</v>
      </c>
      <c r="F14" s="4"/>
      <c r="G14" s="6">
        <v>8</v>
      </c>
      <c r="H14" s="4"/>
      <c r="I14" s="6">
        <v>205143345</v>
      </c>
      <c r="J14" s="4"/>
      <c r="K14" s="6">
        <v>0</v>
      </c>
      <c r="L14" s="4"/>
      <c r="M14" s="6">
        <v>205143345</v>
      </c>
      <c r="N14" s="4"/>
      <c r="O14" s="6">
        <v>395410165</v>
      </c>
      <c r="P14" s="4"/>
      <c r="Q14" s="6">
        <v>0</v>
      </c>
      <c r="R14" s="4"/>
      <c r="S14" s="6">
        <v>395410165</v>
      </c>
    </row>
    <row r="15" spans="1:19" ht="24.75" thickBot="1" x14ac:dyDescent="0.6">
      <c r="C15" s="4"/>
      <c r="D15" s="4"/>
      <c r="E15" s="4"/>
      <c r="F15" s="4"/>
      <c r="G15" s="4"/>
      <c r="H15" s="4"/>
      <c r="I15" s="12">
        <f>SUM(I8:I14)</f>
        <v>6967402625</v>
      </c>
      <c r="J15" s="6">
        <f t="shared" ref="J15:S15" si="0">SUM(J8:J14)</f>
        <v>0</v>
      </c>
      <c r="K15" s="12">
        <f>SUM(K8:K14)</f>
        <v>0</v>
      </c>
      <c r="L15" s="6">
        <f t="shared" si="0"/>
        <v>0</v>
      </c>
      <c r="M15" s="12">
        <f>SUM(M8:M14)</f>
        <v>6967402625</v>
      </c>
      <c r="N15" s="6">
        <f t="shared" si="0"/>
        <v>0</v>
      </c>
      <c r="O15" s="12">
        <f>SUM(O8:O14)</f>
        <v>18007207088</v>
      </c>
      <c r="P15" s="6">
        <f t="shared" si="0"/>
        <v>0</v>
      </c>
      <c r="Q15" s="12">
        <f>SUM(Q8:Q14)</f>
        <v>0</v>
      </c>
      <c r="R15" s="6">
        <f t="shared" si="0"/>
        <v>0</v>
      </c>
      <c r="S15" s="12">
        <f t="shared" si="0"/>
        <v>18007207088</v>
      </c>
    </row>
    <row r="16" spans="1:19" ht="24.75" thickTop="1" x14ac:dyDescent="0.55000000000000004">
      <c r="C16" s="4"/>
      <c r="D16" s="4"/>
      <c r="E16" s="4"/>
      <c r="F16" s="4"/>
      <c r="G16" s="4"/>
      <c r="H16" s="4"/>
      <c r="I16" s="4"/>
      <c r="J16" s="4"/>
      <c r="K16" s="4"/>
      <c r="L16" s="4"/>
      <c r="M16" s="6"/>
      <c r="N16" s="6"/>
      <c r="O16" s="6"/>
      <c r="P16" s="6"/>
      <c r="Q16" s="6"/>
      <c r="R16" s="6"/>
      <c r="S16" s="6"/>
    </row>
    <row r="17" spans="13:19" x14ac:dyDescent="0.55000000000000004">
      <c r="S17" s="3"/>
    </row>
    <row r="19" spans="13:19" x14ac:dyDescent="0.55000000000000004">
      <c r="M19" s="3"/>
      <c r="N19" s="3"/>
      <c r="O19" s="3"/>
      <c r="P19" s="3"/>
      <c r="Q19" s="3"/>
      <c r="R19" s="3"/>
      <c r="S19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7"/>
  <sheetViews>
    <sheetView rightToLeft="1" workbookViewId="0">
      <selection activeCell="K19" sqref="K19"/>
    </sheetView>
  </sheetViews>
  <sheetFormatPr defaultRowHeight="24" x14ac:dyDescent="0.55000000000000004"/>
  <cols>
    <col min="1" max="1" width="27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 x14ac:dyDescent="0.55000000000000004">
      <c r="A3" s="17" t="s">
        <v>147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 x14ac:dyDescent="0.55000000000000004">
      <c r="A6" s="17" t="s">
        <v>3</v>
      </c>
      <c r="C6" s="18" t="s">
        <v>159</v>
      </c>
      <c r="D6" s="18" t="s">
        <v>159</v>
      </c>
      <c r="E6" s="18" t="s">
        <v>159</v>
      </c>
      <c r="F6" s="18" t="s">
        <v>159</v>
      </c>
      <c r="G6" s="18" t="s">
        <v>159</v>
      </c>
      <c r="I6" s="18" t="s">
        <v>149</v>
      </c>
      <c r="J6" s="18" t="s">
        <v>149</v>
      </c>
      <c r="K6" s="18" t="s">
        <v>149</v>
      </c>
      <c r="L6" s="18" t="s">
        <v>149</v>
      </c>
      <c r="M6" s="18" t="s">
        <v>149</v>
      </c>
      <c r="O6" s="18" t="s">
        <v>150</v>
      </c>
      <c r="P6" s="18" t="s">
        <v>150</v>
      </c>
      <c r="Q6" s="18" t="s">
        <v>150</v>
      </c>
      <c r="R6" s="18" t="s">
        <v>150</v>
      </c>
      <c r="S6" s="18" t="s">
        <v>150</v>
      </c>
    </row>
    <row r="7" spans="1:19" ht="24.75" x14ac:dyDescent="0.55000000000000004">
      <c r="A7" s="18" t="s">
        <v>3</v>
      </c>
      <c r="C7" s="18" t="s">
        <v>160</v>
      </c>
      <c r="E7" s="18" t="s">
        <v>161</v>
      </c>
      <c r="G7" s="18" t="s">
        <v>162</v>
      </c>
      <c r="I7" s="18" t="s">
        <v>163</v>
      </c>
      <c r="K7" s="18" t="s">
        <v>154</v>
      </c>
      <c r="M7" s="18" t="s">
        <v>164</v>
      </c>
      <c r="O7" s="18" t="s">
        <v>163</v>
      </c>
      <c r="Q7" s="18" t="s">
        <v>154</v>
      </c>
      <c r="S7" s="18" t="s">
        <v>164</v>
      </c>
    </row>
    <row r="8" spans="1:19" x14ac:dyDescent="0.55000000000000004">
      <c r="A8" s="1" t="s">
        <v>56</v>
      </c>
      <c r="C8" s="4" t="s">
        <v>4</v>
      </c>
      <c r="D8" s="4"/>
      <c r="E8" s="6">
        <v>10000000</v>
      </c>
      <c r="F8" s="4"/>
      <c r="G8" s="6">
        <v>350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3500000000</v>
      </c>
      <c r="P8" s="4"/>
      <c r="Q8" s="6">
        <v>192556634</v>
      </c>
      <c r="R8" s="4"/>
      <c r="S8" s="6">
        <f>O8-Q8</f>
        <v>3307443366</v>
      </c>
    </row>
    <row r="9" spans="1:19" x14ac:dyDescent="0.55000000000000004">
      <c r="A9" s="1" t="s">
        <v>47</v>
      </c>
      <c r="C9" s="4" t="s">
        <v>165</v>
      </c>
      <c r="D9" s="4"/>
      <c r="E9" s="6">
        <v>31701011</v>
      </c>
      <c r="F9" s="4"/>
      <c r="G9" s="6">
        <v>500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15850505500</v>
      </c>
      <c r="P9" s="4"/>
      <c r="Q9" s="6">
        <v>655667660</v>
      </c>
      <c r="R9" s="4"/>
      <c r="S9" s="6">
        <f t="shared" ref="S9:S12" si="0">O9-Q9</f>
        <v>15194837840</v>
      </c>
    </row>
    <row r="10" spans="1:19" x14ac:dyDescent="0.55000000000000004">
      <c r="A10" s="1" t="s">
        <v>61</v>
      </c>
      <c r="C10" s="4" t="s">
        <v>4</v>
      </c>
      <c r="D10" s="4"/>
      <c r="E10" s="6">
        <v>4179296</v>
      </c>
      <c r="F10" s="4"/>
      <c r="G10" s="6">
        <v>1100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4597225600</v>
      </c>
      <c r="P10" s="4"/>
      <c r="Q10" s="6">
        <v>181469432</v>
      </c>
      <c r="R10" s="4"/>
      <c r="S10" s="6">
        <f t="shared" si="0"/>
        <v>4415756168</v>
      </c>
    </row>
    <row r="11" spans="1:19" x14ac:dyDescent="0.55000000000000004">
      <c r="A11" s="1" t="s">
        <v>21</v>
      </c>
      <c r="C11" s="4" t="s">
        <v>166</v>
      </c>
      <c r="D11" s="4"/>
      <c r="E11" s="6">
        <v>2741383</v>
      </c>
      <c r="F11" s="4"/>
      <c r="G11" s="6">
        <v>6000</v>
      </c>
      <c r="H11" s="4"/>
      <c r="I11" s="6">
        <v>16448298000</v>
      </c>
      <c r="J11" s="4"/>
      <c r="K11" s="6">
        <v>0</v>
      </c>
      <c r="L11" s="4"/>
      <c r="M11" s="6">
        <v>16448298000</v>
      </c>
      <c r="N11" s="4"/>
      <c r="O11" s="6">
        <v>16448298000</v>
      </c>
      <c r="P11" s="4"/>
      <c r="Q11" s="6">
        <v>0</v>
      </c>
      <c r="R11" s="4"/>
      <c r="S11" s="6">
        <f t="shared" si="0"/>
        <v>16448298000</v>
      </c>
    </row>
    <row r="12" spans="1:19" x14ac:dyDescent="0.55000000000000004">
      <c r="A12" s="1" t="s">
        <v>32</v>
      </c>
      <c r="C12" s="4" t="s">
        <v>165</v>
      </c>
      <c r="D12" s="4"/>
      <c r="E12" s="6">
        <v>200000000</v>
      </c>
      <c r="F12" s="4"/>
      <c r="G12" s="6">
        <v>135</v>
      </c>
      <c r="H12" s="4"/>
      <c r="I12" s="6">
        <v>27000000000</v>
      </c>
      <c r="J12" s="4"/>
      <c r="K12" s="6">
        <v>0</v>
      </c>
      <c r="L12" s="4"/>
      <c r="M12" s="6">
        <v>27000000000</v>
      </c>
      <c r="N12" s="4"/>
      <c r="O12" s="6">
        <v>27000000000</v>
      </c>
      <c r="P12" s="4"/>
      <c r="Q12" s="6">
        <v>0</v>
      </c>
      <c r="R12" s="4"/>
      <c r="S12" s="6">
        <f t="shared" si="0"/>
        <v>27000000000</v>
      </c>
    </row>
    <row r="13" spans="1:19" ht="24.75" thickBot="1" x14ac:dyDescent="0.6">
      <c r="C13" s="4"/>
      <c r="D13" s="4"/>
      <c r="E13" s="4"/>
      <c r="F13" s="4"/>
      <c r="G13" s="4"/>
      <c r="H13" s="4"/>
      <c r="I13" s="12">
        <f>SUM(I8:I12)</f>
        <v>43448298000</v>
      </c>
      <c r="J13" s="4"/>
      <c r="K13" s="12">
        <f>SUM(K8:K12)</f>
        <v>0</v>
      </c>
      <c r="L13" s="4"/>
      <c r="M13" s="12">
        <f>SUM(M8:M12)</f>
        <v>43448298000</v>
      </c>
      <c r="N13" s="4"/>
      <c r="O13" s="12">
        <f>SUM(O8:O12)</f>
        <v>67396029100</v>
      </c>
      <c r="P13" s="4"/>
      <c r="Q13" s="12">
        <f>SUM(Q8:Q12)</f>
        <v>1029693726</v>
      </c>
      <c r="R13" s="4"/>
      <c r="S13" s="12">
        <f>SUM(S8:S12)</f>
        <v>66366335374</v>
      </c>
    </row>
    <row r="14" spans="1:19" ht="24.75" thickTop="1" x14ac:dyDescent="0.55000000000000004">
      <c r="C14" s="4"/>
      <c r="D14" s="4"/>
      <c r="E14" s="4"/>
      <c r="F14" s="4"/>
      <c r="G14" s="4"/>
      <c r="H14" s="4"/>
      <c r="I14" s="6"/>
      <c r="J14" s="4"/>
      <c r="K14" s="4"/>
      <c r="L14" s="4"/>
      <c r="M14" s="4"/>
      <c r="N14" s="4"/>
      <c r="O14" s="6"/>
      <c r="P14" s="4"/>
      <c r="Q14" s="4"/>
      <c r="R14" s="4"/>
      <c r="S14" s="4"/>
    </row>
    <row r="15" spans="1:19" x14ac:dyDescent="0.5500000000000000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55000000000000004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3:19" x14ac:dyDescent="0.55000000000000004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9"/>
  <sheetViews>
    <sheetView rightToLeft="1" workbookViewId="0">
      <selection activeCell="I79" sqref="I79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 x14ac:dyDescent="0.55000000000000004">
      <c r="A3" s="17" t="s">
        <v>147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 x14ac:dyDescent="0.55000000000000004">
      <c r="A6" s="17" t="s">
        <v>3</v>
      </c>
      <c r="C6" s="18" t="s">
        <v>149</v>
      </c>
      <c r="D6" s="18" t="s">
        <v>149</v>
      </c>
      <c r="E6" s="18" t="s">
        <v>149</v>
      </c>
      <c r="F6" s="18" t="s">
        <v>149</v>
      </c>
      <c r="G6" s="18" t="s">
        <v>149</v>
      </c>
      <c r="H6" s="18" t="s">
        <v>149</v>
      </c>
      <c r="I6" s="18" t="s">
        <v>149</v>
      </c>
      <c r="K6" s="18" t="s">
        <v>150</v>
      </c>
      <c r="L6" s="18" t="s">
        <v>150</v>
      </c>
      <c r="M6" s="18" t="s">
        <v>150</v>
      </c>
      <c r="N6" s="18" t="s">
        <v>150</v>
      </c>
      <c r="O6" s="18" t="s">
        <v>150</v>
      </c>
      <c r="P6" s="18" t="s">
        <v>150</v>
      </c>
      <c r="Q6" s="18" t="s">
        <v>150</v>
      </c>
    </row>
    <row r="7" spans="1:17" ht="24.75" x14ac:dyDescent="0.55000000000000004">
      <c r="A7" s="18" t="s">
        <v>3</v>
      </c>
      <c r="C7" s="18" t="s">
        <v>7</v>
      </c>
      <c r="E7" s="18" t="s">
        <v>167</v>
      </c>
      <c r="G7" s="18" t="s">
        <v>168</v>
      </c>
      <c r="I7" s="18" t="s">
        <v>169</v>
      </c>
      <c r="K7" s="18" t="s">
        <v>7</v>
      </c>
      <c r="M7" s="18" t="s">
        <v>167</v>
      </c>
      <c r="O7" s="18" t="s">
        <v>168</v>
      </c>
      <c r="Q7" s="18" t="s">
        <v>169</v>
      </c>
    </row>
    <row r="8" spans="1:17" x14ac:dyDescent="0.55000000000000004">
      <c r="A8" s="1" t="s">
        <v>24</v>
      </c>
      <c r="C8" s="7">
        <v>123416207</v>
      </c>
      <c r="D8" s="7"/>
      <c r="E8" s="7">
        <v>525323812593</v>
      </c>
      <c r="F8" s="7"/>
      <c r="G8" s="7">
        <v>526794360702</v>
      </c>
      <c r="H8" s="7"/>
      <c r="I8" s="7">
        <f>E8-G8</f>
        <v>-1470548109</v>
      </c>
      <c r="J8" s="7"/>
      <c r="K8" s="7">
        <v>123416207</v>
      </c>
      <c r="L8" s="7"/>
      <c r="M8" s="7">
        <v>525323812593</v>
      </c>
      <c r="N8" s="7"/>
      <c r="O8" s="7">
        <v>551209689442</v>
      </c>
      <c r="P8" s="7"/>
      <c r="Q8" s="7">
        <f>M8-O8</f>
        <v>-25885876849</v>
      </c>
    </row>
    <row r="9" spans="1:17" x14ac:dyDescent="0.55000000000000004">
      <c r="A9" s="1" t="s">
        <v>19</v>
      </c>
      <c r="C9" s="7">
        <v>86975360</v>
      </c>
      <c r="D9" s="7"/>
      <c r="E9" s="7">
        <v>1425690055465</v>
      </c>
      <c r="F9" s="7"/>
      <c r="G9" s="7">
        <v>1222514092437</v>
      </c>
      <c r="H9" s="7"/>
      <c r="I9" s="7">
        <f t="shared" ref="I9:I70" si="0">E9-G9</f>
        <v>203175963028</v>
      </c>
      <c r="J9" s="7"/>
      <c r="K9" s="7">
        <v>86975360</v>
      </c>
      <c r="L9" s="7"/>
      <c r="M9" s="7">
        <v>1425690055465</v>
      </c>
      <c r="N9" s="7"/>
      <c r="O9" s="7">
        <v>1199170471152</v>
      </c>
      <c r="P9" s="7"/>
      <c r="Q9" s="7">
        <f t="shared" ref="Q9:Q71" si="1">M9-O9</f>
        <v>226519584313</v>
      </c>
    </row>
    <row r="10" spans="1:17" x14ac:dyDescent="0.55000000000000004">
      <c r="A10" s="1" t="s">
        <v>54</v>
      </c>
      <c r="C10" s="7">
        <v>16801335</v>
      </c>
      <c r="D10" s="7"/>
      <c r="E10" s="7">
        <v>245510095734</v>
      </c>
      <c r="F10" s="7"/>
      <c r="G10" s="7">
        <v>241240274388</v>
      </c>
      <c r="H10" s="7"/>
      <c r="I10" s="7">
        <f t="shared" si="0"/>
        <v>4269821346</v>
      </c>
      <c r="J10" s="7"/>
      <c r="K10" s="7">
        <v>16801335</v>
      </c>
      <c r="L10" s="7"/>
      <c r="M10" s="7">
        <v>245510095734</v>
      </c>
      <c r="N10" s="7"/>
      <c r="O10" s="7">
        <v>242336835794</v>
      </c>
      <c r="P10" s="7"/>
      <c r="Q10" s="7">
        <f t="shared" si="1"/>
        <v>3173259940</v>
      </c>
    </row>
    <row r="11" spans="1:17" x14ac:dyDescent="0.55000000000000004">
      <c r="A11" s="1" t="s">
        <v>48</v>
      </c>
      <c r="C11" s="7">
        <v>7691309</v>
      </c>
      <c r="D11" s="7"/>
      <c r="E11" s="7">
        <v>449710998747</v>
      </c>
      <c r="F11" s="7"/>
      <c r="G11" s="7">
        <v>434496362781</v>
      </c>
      <c r="H11" s="7"/>
      <c r="I11" s="7">
        <f t="shared" si="0"/>
        <v>15214635966</v>
      </c>
      <c r="J11" s="7"/>
      <c r="K11" s="7">
        <v>7691309</v>
      </c>
      <c r="L11" s="7"/>
      <c r="M11" s="7">
        <v>449710998747</v>
      </c>
      <c r="N11" s="7"/>
      <c r="O11" s="7">
        <v>461790960971</v>
      </c>
      <c r="P11" s="7"/>
      <c r="Q11" s="7">
        <f t="shared" si="1"/>
        <v>-12079962224</v>
      </c>
    </row>
    <row r="12" spans="1:17" x14ac:dyDescent="0.55000000000000004">
      <c r="A12" s="1" t="s">
        <v>33</v>
      </c>
      <c r="C12" s="7">
        <v>8898275</v>
      </c>
      <c r="D12" s="7"/>
      <c r="E12" s="7">
        <v>166557568866</v>
      </c>
      <c r="F12" s="7"/>
      <c r="G12" s="7">
        <v>156127267022</v>
      </c>
      <c r="H12" s="7"/>
      <c r="I12" s="7">
        <f t="shared" si="0"/>
        <v>10430301844</v>
      </c>
      <c r="J12" s="7"/>
      <c r="K12" s="7">
        <v>8898275</v>
      </c>
      <c r="L12" s="7"/>
      <c r="M12" s="7">
        <v>166557568866</v>
      </c>
      <c r="N12" s="7"/>
      <c r="O12" s="7">
        <v>160041098089</v>
      </c>
      <c r="P12" s="7"/>
      <c r="Q12" s="7">
        <f t="shared" si="1"/>
        <v>6516470777</v>
      </c>
    </row>
    <row r="13" spans="1:17" x14ac:dyDescent="0.55000000000000004">
      <c r="A13" s="1" t="s">
        <v>32</v>
      </c>
      <c r="C13" s="7">
        <v>250000000</v>
      </c>
      <c r="D13" s="7"/>
      <c r="E13" s="7">
        <v>208999012500</v>
      </c>
      <c r="F13" s="7"/>
      <c r="G13" s="7">
        <v>212332666226</v>
      </c>
      <c r="H13" s="7"/>
      <c r="I13" s="7">
        <f t="shared" si="0"/>
        <v>-3333653726</v>
      </c>
      <c r="J13" s="7"/>
      <c r="K13" s="7">
        <v>250000000</v>
      </c>
      <c r="L13" s="7"/>
      <c r="M13" s="7">
        <v>208999012500</v>
      </c>
      <c r="N13" s="7"/>
      <c r="O13" s="7">
        <v>219887446226</v>
      </c>
      <c r="P13" s="7"/>
      <c r="Q13" s="7">
        <f t="shared" si="1"/>
        <v>-10888433726</v>
      </c>
    </row>
    <row r="14" spans="1:17" x14ac:dyDescent="0.55000000000000004">
      <c r="A14" s="1" t="s">
        <v>27</v>
      </c>
      <c r="C14" s="7">
        <v>2761729</v>
      </c>
      <c r="D14" s="7"/>
      <c r="E14" s="7">
        <v>37418394190</v>
      </c>
      <c r="F14" s="7"/>
      <c r="G14" s="7">
        <v>57247301388</v>
      </c>
      <c r="H14" s="7"/>
      <c r="I14" s="7">
        <f t="shared" si="0"/>
        <v>-19828907198</v>
      </c>
      <c r="J14" s="7"/>
      <c r="K14" s="7">
        <v>2761729</v>
      </c>
      <c r="L14" s="7"/>
      <c r="M14" s="7">
        <v>37418394190</v>
      </c>
      <c r="N14" s="7"/>
      <c r="O14" s="7">
        <v>81680442129</v>
      </c>
      <c r="P14" s="7"/>
      <c r="Q14" s="7">
        <f t="shared" si="1"/>
        <v>-44262047939</v>
      </c>
    </row>
    <row r="15" spans="1:17" x14ac:dyDescent="0.55000000000000004">
      <c r="A15" s="1" t="s">
        <v>39</v>
      </c>
      <c r="C15" s="7">
        <v>35273977</v>
      </c>
      <c r="D15" s="7"/>
      <c r="E15" s="7">
        <v>419717239137</v>
      </c>
      <c r="F15" s="7"/>
      <c r="G15" s="7">
        <v>386477560277</v>
      </c>
      <c r="H15" s="7"/>
      <c r="I15" s="7">
        <f t="shared" si="0"/>
        <v>33239678860</v>
      </c>
      <c r="J15" s="7"/>
      <c r="K15" s="7">
        <v>35273977</v>
      </c>
      <c r="L15" s="7"/>
      <c r="M15" s="7">
        <v>419717239137</v>
      </c>
      <c r="N15" s="7"/>
      <c r="O15" s="7">
        <v>386477560277</v>
      </c>
      <c r="P15" s="7"/>
      <c r="Q15" s="7">
        <f t="shared" si="1"/>
        <v>33239678860</v>
      </c>
    </row>
    <row r="16" spans="1:17" x14ac:dyDescent="0.55000000000000004">
      <c r="A16" s="1" t="s">
        <v>45</v>
      </c>
      <c r="C16" s="7">
        <v>759861</v>
      </c>
      <c r="D16" s="7"/>
      <c r="E16" s="7">
        <v>20575456888</v>
      </c>
      <c r="F16" s="7"/>
      <c r="G16" s="7">
        <v>19336300439</v>
      </c>
      <c r="H16" s="7"/>
      <c r="I16" s="7">
        <f t="shared" si="0"/>
        <v>1239156449</v>
      </c>
      <c r="J16" s="7"/>
      <c r="K16" s="7">
        <v>759861</v>
      </c>
      <c r="L16" s="7"/>
      <c r="M16" s="7">
        <v>20575456888</v>
      </c>
      <c r="N16" s="7"/>
      <c r="O16" s="7">
        <v>20847379224</v>
      </c>
      <c r="P16" s="7"/>
      <c r="Q16" s="7">
        <f t="shared" si="1"/>
        <v>-271922336</v>
      </c>
    </row>
    <row r="17" spans="1:17" x14ac:dyDescent="0.55000000000000004">
      <c r="A17" s="1" t="s">
        <v>42</v>
      </c>
      <c r="C17" s="7">
        <v>1206470</v>
      </c>
      <c r="D17" s="7"/>
      <c r="E17" s="7">
        <v>72377242236</v>
      </c>
      <c r="F17" s="7"/>
      <c r="G17" s="7">
        <v>63318828112</v>
      </c>
      <c r="H17" s="7"/>
      <c r="I17" s="7">
        <f t="shared" si="0"/>
        <v>9058414124</v>
      </c>
      <c r="J17" s="7"/>
      <c r="K17" s="7">
        <v>1206470</v>
      </c>
      <c r="L17" s="7"/>
      <c r="M17" s="7">
        <v>72377242236</v>
      </c>
      <c r="N17" s="7"/>
      <c r="O17" s="7">
        <v>63217978360</v>
      </c>
      <c r="P17" s="7"/>
      <c r="Q17" s="7">
        <f t="shared" si="1"/>
        <v>9159263876</v>
      </c>
    </row>
    <row r="18" spans="1:17" x14ac:dyDescent="0.55000000000000004">
      <c r="A18" s="1" t="s">
        <v>66</v>
      </c>
      <c r="C18" s="7">
        <v>14600000</v>
      </c>
      <c r="D18" s="7"/>
      <c r="E18" s="7">
        <v>97528233600</v>
      </c>
      <c r="F18" s="7"/>
      <c r="G18" s="7">
        <v>98482917513</v>
      </c>
      <c r="H18" s="7"/>
      <c r="I18" s="7">
        <f t="shared" si="0"/>
        <v>-954683913</v>
      </c>
      <c r="J18" s="7"/>
      <c r="K18" s="7">
        <v>14600000</v>
      </c>
      <c r="L18" s="7"/>
      <c r="M18" s="7">
        <v>97528233600</v>
      </c>
      <c r="N18" s="7"/>
      <c r="O18" s="7">
        <v>98482917513</v>
      </c>
      <c r="P18" s="7"/>
      <c r="Q18" s="7">
        <f t="shared" si="1"/>
        <v>-954683913</v>
      </c>
    </row>
    <row r="19" spans="1:17" x14ac:dyDescent="0.55000000000000004">
      <c r="A19" s="1" t="s">
        <v>44</v>
      </c>
      <c r="C19" s="7">
        <v>20803692</v>
      </c>
      <c r="D19" s="7"/>
      <c r="E19" s="7">
        <v>187566783995</v>
      </c>
      <c r="F19" s="7"/>
      <c r="G19" s="7">
        <v>170954664692</v>
      </c>
      <c r="H19" s="7"/>
      <c r="I19" s="7">
        <f t="shared" si="0"/>
        <v>16612119303</v>
      </c>
      <c r="J19" s="7"/>
      <c r="K19" s="7">
        <v>20803692</v>
      </c>
      <c r="L19" s="7"/>
      <c r="M19" s="7">
        <v>187566783995</v>
      </c>
      <c r="N19" s="7"/>
      <c r="O19" s="7">
        <v>168361401307</v>
      </c>
      <c r="P19" s="7"/>
      <c r="Q19" s="7">
        <f t="shared" si="1"/>
        <v>19205382688</v>
      </c>
    </row>
    <row r="20" spans="1:17" x14ac:dyDescent="0.55000000000000004">
      <c r="A20" s="1" t="s">
        <v>56</v>
      </c>
      <c r="C20" s="7">
        <v>10000000</v>
      </c>
      <c r="D20" s="7"/>
      <c r="E20" s="7">
        <v>140459265000</v>
      </c>
      <c r="F20" s="7"/>
      <c r="G20" s="7">
        <v>143441415000</v>
      </c>
      <c r="H20" s="7"/>
      <c r="I20" s="7">
        <f t="shared" si="0"/>
        <v>-2982150000</v>
      </c>
      <c r="J20" s="7"/>
      <c r="K20" s="7">
        <v>10000000</v>
      </c>
      <c r="L20" s="7"/>
      <c r="M20" s="7">
        <v>140459265000</v>
      </c>
      <c r="N20" s="7"/>
      <c r="O20" s="7">
        <v>146920590000</v>
      </c>
      <c r="P20" s="7"/>
      <c r="Q20" s="7">
        <f t="shared" si="1"/>
        <v>-6461325000</v>
      </c>
    </row>
    <row r="21" spans="1:17" x14ac:dyDescent="0.55000000000000004">
      <c r="A21" s="1" t="s">
        <v>41</v>
      </c>
      <c r="C21" s="7">
        <v>10156472</v>
      </c>
      <c r="D21" s="7"/>
      <c r="E21" s="7">
        <v>242607865028</v>
      </c>
      <c r="F21" s="7"/>
      <c r="G21" s="7">
        <v>216933650906</v>
      </c>
      <c r="H21" s="7"/>
      <c r="I21" s="7">
        <f t="shared" si="0"/>
        <v>25674214122</v>
      </c>
      <c r="J21" s="7"/>
      <c r="K21" s="7">
        <v>10156472</v>
      </c>
      <c r="L21" s="7"/>
      <c r="M21" s="7">
        <v>242607865028</v>
      </c>
      <c r="N21" s="7"/>
      <c r="O21" s="7">
        <v>219701578042</v>
      </c>
      <c r="P21" s="7"/>
      <c r="Q21" s="7">
        <f t="shared" si="1"/>
        <v>22906286986</v>
      </c>
    </row>
    <row r="22" spans="1:17" x14ac:dyDescent="0.55000000000000004">
      <c r="A22" s="1" t="s">
        <v>67</v>
      </c>
      <c r="C22" s="7">
        <v>1841156</v>
      </c>
      <c r="D22" s="7"/>
      <c r="E22" s="7">
        <v>23115440168</v>
      </c>
      <c r="F22" s="7"/>
      <c r="G22" s="7">
        <v>12208705436</v>
      </c>
      <c r="H22" s="7"/>
      <c r="I22" s="7">
        <f t="shared" si="0"/>
        <v>10906734732</v>
      </c>
      <c r="J22" s="7"/>
      <c r="K22" s="7">
        <v>1841156</v>
      </c>
      <c r="L22" s="7"/>
      <c r="M22" s="7">
        <v>23115440168</v>
      </c>
      <c r="N22" s="7"/>
      <c r="O22" s="7">
        <v>12208705436</v>
      </c>
      <c r="P22" s="7"/>
      <c r="Q22" s="7">
        <f t="shared" si="1"/>
        <v>10906734732</v>
      </c>
    </row>
    <row r="23" spans="1:17" x14ac:dyDescent="0.55000000000000004">
      <c r="A23" s="1" t="s">
        <v>28</v>
      </c>
      <c r="C23" s="7">
        <v>5377190</v>
      </c>
      <c r="D23" s="7"/>
      <c r="E23" s="7">
        <v>59117864657</v>
      </c>
      <c r="F23" s="7"/>
      <c r="G23" s="7">
        <v>56926334412</v>
      </c>
      <c r="H23" s="7"/>
      <c r="I23" s="7">
        <f t="shared" si="0"/>
        <v>2191530245</v>
      </c>
      <c r="J23" s="7"/>
      <c r="K23" s="7">
        <v>5377190</v>
      </c>
      <c r="L23" s="7"/>
      <c r="M23" s="7">
        <v>59117864657</v>
      </c>
      <c r="N23" s="7"/>
      <c r="O23" s="7">
        <v>60721423373</v>
      </c>
      <c r="P23" s="7"/>
      <c r="Q23" s="7">
        <f t="shared" si="1"/>
        <v>-1603558716</v>
      </c>
    </row>
    <row r="24" spans="1:17" x14ac:dyDescent="0.55000000000000004">
      <c r="A24" s="1" t="s">
        <v>63</v>
      </c>
      <c r="C24" s="7">
        <v>18769593</v>
      </c>
      <c r="D24" s="7"/>
      <c r="E24" s="7">
        <v>259345003510</v>
      </c>
      <c r="F24" s="7"/>
      <c r="G24" s="7">
        <v>246657622044</v>
      </c>
      <c r="H24" s="7"/>
      <c r="I24" s="7">
        <f t="shared" si="0"/>
        <v>12687381466</v>
      </c>
      <c r="J24" s="7"/>
      <c r="K24" s="7">
        <v>18769593</v>
      </c>
      <c r="L24" s="7"/>
      <c r="M24" s="7">
        <v>259345003510</v>
      </c>
      <c r="N24" s="7"/>
      <c r="O24" s="7">
        <v>243858934955</v>
      </c>
      <c r="P24" s="7"/>
      <c r="Q24" s="7">
        <f t="shared" si="1"/>
        <v>15486068555</v>
      </c>
    </row>
    <row r="25" spans="1:17" x14ac:dyDescent="0.55000000000000004">
      <c r="A25" s="1" t="s">
        <v>26</v>
      </c>
      <c r="C25" s="7">
        <v>22980170</v>
      </c>
      <c r="D25" s="7"/>
      <c r="E25" s="7">
        <v>790154520022</v>
      </c>
      <c r="F25" s="7"/>
      <c r="G25" s="7">
        <v>758219397767</v>
      </c>
      <c r="H25" s="7"/>
      <c r="I25" s="7">
        <f t="shared" si="0"/>
        <v>31935122255</v>
      </c>
      <c r="J25" s="7"/>
      <c r="K25" s="7">
        <v>22980170</v>
      </c>
      <c r="L25" s="7"/>
      <c r="M25" s="7">
        <v>790154520022</v>
      </c>
      <c r="N25" s="7"/>
      <c r="O25" s="7">
        <v>759561970346</v>
      </c>
      <c r="P25" s="7"/>
      <c r="Q25" s="7">
        <f t="shared" si="1"/>
        <v>30592549676</v>
      </c>
    </row>
    <row r="26" spans="1:17" x14ac:dyDescent="0.55000000000000004">
      <c r="A26" s="1" t="s">
        <v>34</v>
      </c>
      <c r="C26" s="7">
        <v>16666666</v>
      </c>
      <c r="D26" s="7"/>
      <c r="E26" s="7">
        <v>54208857831</v>
      </c>
      <c r="F26" s="7"/>
      <c r="G26" s="7">
        <v>49437418022</v>
      </c>
      <c r="H26" s="7"/>
      <c r="I26" s="7">
        <f t="shared" si="0"/>
        <v>4771439809</v>
      </c>
      <c r="J26" s="7"/>
      <c r="K26" s="7">
        <v>16666666</v>
      </c>
      <c r="L26" s="7"/>
      <c r="M26" s="7">
        <v>54208857831</v>
      </c>
      <c r="N26" s="7"/>
      <c r="O26" s="7">
        <v>54192290332</v>
      </c>
      <c r="P26" s="7"/>
      <c r="Q26" s="7">
        <f t="shared" si="1"/>
        <v>16567499</v>
      </c>
    </row>
    <row r="27" spans="1:17" x14ac:dyDescent="0.55000000000000004">
      <c r="A27" s="1" t="s">
        <v>46</v>
      </c>
      <c r="C27" s="7">
        <v>11496875</v>
      </c>
      <c r="D27" s="7"/>
      <c r="E27" s="7">
        <v>98056260534</v>
      </c>
      <c r="F27" s="7"/>
      <c r="G27" s="7">
        <v>98513399278</v>
      </c>
      <c r="H27" s="7"/>
      <c r="I27" s="7">
        <f t="shared" si="0"/>
        <v>-457138744</v>
      </c>
      <c r="J27" s="7"/>
      <c r="K27" s="7">
        <v>11496875</v>
      </c>
      <c r="L27" s="7"/>
      <c r="M27" s="7">
        <v>98056260534</v>
      </c>
      <c r="N27" s="7"/>
      <c r="O27" s="7">
        <v>92456310923</v>
      </c>
      <c r="P27" s="7"/>
      <c r="Q27" s="7">
        <f t="shared" si="1"/>
        <v>5599949611</v>
      </c>
    </row>
    <row r="28" spans="1:17" x14ac:dyDescent="0.55000000000000004">
      <c r="A28" s="1" t="s">
        <v>57</v>
      </c>
      <c r="C28" s="7">
        <v>31826675</v>
      </c>
      <c r="D28" s="7"/>
      <c r="E28" s="7">
        <v>402742908992</v>
      </c>
      <c r="F28" s="7"/>
      <c r="G28" s="7">
        <v>356143228481</v>
      </c>
      <c r="H28" s="7"/>
      <c r="I28" s="7">
        <f t="shared" si="0"/>
        <v>46599680511</v>
      </c>
      <c r="J28" s="7"/>
      <c r="K28" s="7">
        <v>31826675</v>
      </c>
      <c r="L28" s="7"/>
      <c r="M28" s="7">
        <v>402742908992</v>
      </c>
      <c r="N28" s="7"/>
      <c r="O28" s="7">
        <v>392935344044</v>
      </c>
      <c r="P28" s="7"/>
      <c r="Q28" s="7">
        <f t="shared" si="1"/>
        <v>9807564948</v>
      </c>
    </row>
    <row r="29" spans="1:17" x14ac:dyDescent="0.55000000000000004">
      <c r="A29" s="1" t="s">
        <v>35</v>
      </c>
      <c r="C29" s="7">
        <v>3583604</v>
      </c>
      <c r="D29" s="7"/>
      <c r="E29" s="7">
        <v>32131779636</v>
      </c>
      <c r="F29" s="7"/>
      <c r="G29" s="7">
        <v>28213269925</v>
      </c>
      <c r="H29" s="7"/>
      <c r="I29" s="7">
        <f t="shared" si="0"/>
        <v>3918509711</v>
      </c>
      <c r="J29" s="7"/>
      <c r="K29" s="7">
        <v>3583604</v>
      </c>
      <c r="L29" s="7"/>
      <c r="M29" s="7">
        <v>32131779636</v>
      </c>
      <c r="N29" s="7"/>
      <c r="O29" s="7">
        <v>29103840314</v>
      </c>
      <c r="P29" s="7"/>
      <c r="Q29" s="7">
        <f t="shared" si="1"/>
        <v>3027939322</v>
      </c>
    </row>
    <row r="30" spans="1:17" x14ac:dyDescent="0.55000000000000004">
      <c r="A30" s="1" t="s">
        <v>30</v>
      </c>
      <c r="C30" s="7">
        <v>7325000</v>
      </c>
      <c r="D30" s="7"/>
      <c r="E30" s="7">
        <v>32445990810</v>
      </c>
      <c r="F30" s="7"/>
      <c r="G30" s="7">
        <v>34899828086</v>
      </c>
      <c r="H30" s="7"/>
      <c r="I30" s="7">
        <f t="shared" si="0"/>
        <v>-2453837276</v>
      </c>
      <c r="J30" s="7"/>
      <c r="K30" s="7">
        <v>7325000</v>
      </c>
      <c r="L30" s="7"/>
      <c r="M30" s="7">
        <v>32445990810</v>
      </c>
      <c r="N30" s="7"/>
      <c r="O30" s="7">
        <v>29693615467</v>
      </c>
      <c r="P30" s="7"/>
      <c r="Q30" s="7">
        <f t="shared" si="1"/>
        <v>2752375343</v>
      </c>
    </row>
    <row r="31" spans="1:17" x14ac:dyDescent="0.55000000000000004">
      <c r="A31" s="1" t="s">
        <v>22</v>
      </c>
      <c r="C31" s="7">
        <v>3759913</v>
      </c>
      <c r="D31" s="7"/>
      <c r="E31" s="7">
        <v>286407806497</v>
      </c>
      <c r="F31" s="7"/>
      <c r="G31" s="7">
        <v>258413620530</v>
      </c>
      <c r="H31" s="7"/>
      <c r="I31" s="7">
        <f t="shared" si="0"/>
        <v>27994185967</v>
      </c>
      <c r="J31" s="7"/>
      <c r="K31" s="7">
        <v>3759913</v>
      </c>
      <c r="L31" s="7"/>
      <c r="M31" s="7">
        <v>286407806497</v>
      </c>
      <c r="N31" s="7"/>
      <c r="O31" s="7">
        <v>257479235150</v>
      </c>
      <c r="P31" s="7"/>
      <c r="Q31" s="7">
        <f t="shared" si="1"/>
        <v>28928571347</v>
      </c>
    </row>
    <row r="32" spans="1:17" x14ac:dyDescent="0.55000000000000004">
      <c r="A32" s="1" t="s">
        <v>69</v>
      </c>
      <c r="C32" s="7">
        <v>8300000</v>
      </c>
      <c r="D32" s="7"/>
      <c r="E32" s="7">
        <v>131184778500</v>
      </c>
      <c r="F32" s="7"/>
      <c r="G32" s="7">
        <v>121292455040</v>
      </c>
      <c r="H32" s="7"/>
      <c r="I32" s="7">
        <f t="shared" si="0"/>
        <v>9892323460</v>
      </c>
      <c r="J32" s="7"/>
      <c r="K32" s="7">
        <v>8300000</v>
      </c>
      <c r="L32" s="7"/>
      <c r="M32" s="7">
        <v>131184778500</v>
      </c>
      <c r="N32" s="7"/>
      <c r="O32" s="7">
        <v>121292455040</v>
      </c>
      <c r="P32" s="7"/>
      <c r="Q32" s="7">
        <f t="shared" si="1"/>
        <v>9892323460</v>
      </c>
    </row>
    <row r="33" spans="1:17" x14ac:dyDescent="0.55000000000000004">
      <c r="A33" s="1" t="s">
        <v>43</v>
      </c>
      <c r="C33" s="7">
        <v>1585960</v>
      </c>
      <c r="D33" s="7"/>
      <c r="E33" s="7">
        <v>55619750420</v>
      </c>
      <c r="F33" s="7"/>
      <c r="G33" s="7">
        <v>53302260819</v>
      </c>
      <c r="H33" s="7"/>
      <c r="I33" s="7">
        <f t="shared" si="0"/>
        <v>2317489601</v>
      </c>
      <c r="J33" s="7"/>
      <c r="K33" s="7">
        <v>1585960</v>
      </c>
      <c r="L33" s="7"/>
      <c r="M33" s="7">
        <v>55619750420</v>
      </c>
      <c r="N33" s="7"/>
      <c r="O33" s="7">
        <v>55887759422</v>
      </c>
      <c r="P33" s="7"/>
      <c r="Q33" s="7">
        <f t="shared" si="1"/>
        <v>-268009002</v>
      </c>
    </row>
    <row r="34" spans="1:17" x14ac:dyDescent="0.55000000000000004">
      <c r="A34" s="1" t="s">
        <v>49</v>
      </c>
      <c r="C34" s="7">
        <v>11400000</v>
      </c>
      <c r="D34" s="7"/>
      <c r="E34" s="7">
        <v>72933846120</v>
      </c>
      <c r="F34" s="7"/>
      <c r="G34" s="7">
        <v>72933846120</v>
      </c>
      <c r="H34" s="7"/>
      <c r="I34" s="7">
        <f t="shared" si="0"/>
        <v>0</v>
      </c>
      <c r="J34" s="7"/>
      <c r="K34" s="7">
        <v>11400000</v>
      </c>
      <c r="L34" s="7"/>
      <c r="M34" s="7">
        <v>72933846120</v>
      </c>
      <c r="N34" s="7"/>
      <c r="O34" s="7">
        <v>72933846120</v>
      </c>
      <c r="P34" s="7"/>
      <c r="Q34" s="7">
        <f t="shared" si="1"/>
        <v>0</v>
      </c>
    </row>
    <row r="35" spans="1:17" x14ac:dyDescent="0.55000000000000004">
      <c r="A35" s="1" t="s">
        <v>50</v>
      </c>
      <c r="C35" s="7">
        <v>2874557</v>
      </c>
      <c r="D35" s="7"/>
      <c r="E35" s="7">
        <v>109383315610</v>
      </c>
      <c r="F35" s="7"/>
      <c r="G35" s="7">
        <v>94467408936</v>
      </c>
      <c r="H35" s="7"/>
      <c r="I35" s="7">
        <f t="shared" si="0"/>
        <v>14915906674</v>
      </c>
      <c r="J35" s="7"/>
      <c r="K35" s="7">
        <v>2874557</v>
      </c>
      <c r="L35" s="7"/>
      <c r="M35" s="7">
        <v>109383315610</v>
      </c>
      <c r="N35" s="7"/>
      <c r="O35" s="7">
        <v>103096918161</v>
      </c>
      <c r="P35" s="7"/>
      <c r="Q35" s="7">
        <f t="shared" si="1"/>
        <v>6286397449</v>
      </c>
    </row>
    <row r="36" spans="1:17" x14ac:dyDescent="0.55000000000000004">
      <c r="A36" s="1" t="s">
        <v>38</v>
      </c>
      <c r="C36" s="7">
        <v>38729730</v>
      </c>
      <c r="D36" s="7"/>
      <c r="E36" s="7">
        <v>127394144344</v>
      </c>
      <c r="F36" s="7"/>
      <c r="G36" s="7">
        <v>115420865743</v>
      </c>
      <c r="H36" s="7"/>
      <c r="I36" s="7">
        <f t="shared" si="0"/>
        <v>11973278601</v>
      </c>
      <c r="J36" s="7"/>
      <c r="K36" s="7">
        <v>38729730</v>
      </c>
      <c r="L36" s="7"/>
      <c r="M36" s="7">
        <v>127394144344</v>
      </c>
      <c r="N36" s="7"/>
      <c r="O36" s="7">
        <v>124275702007</v>
      </c>
      <c r="P36" s="7"/>
      <c r="Q36" s="7">
        <f t="shared" si="1"/>
        <v>3118442337</v>
      </c>
    </row>
    <row r="37" spans="1:17" x14ac:dyDescent="0.55000000000000004">
      <c r="A37" s="1" t="s">
        <v>59</v>
      </c>
      <c r="C37" s="7">
        <v>47100791</v>
      </c>
      <c r="D37" s="7"/>
      <c r="E37" s="7">
        <v>1719250276299</v>
      </c>
      <c r="F37" s="7"/>
      <c r="G37" s="7">
        <v>1444881904318</v>
      </c>
      <c r="H37" s="7"/>
      <c r="I37" s="7">
        <f t="shared" si="0"/>
        <v>274368371981</v>
      </c>
      <c r="J37" s="7"/>
      <c r="K37" s="7">
        <v>47100791</v>
      </c>
      <c r="L37" s="7"/>
      <c r="M37" s="7">
        <v>1719250276299</v>
      </c>
      <c r="N37" s="7"/>
      <c r="O37" s="7">
        <v>1467355764139</v>
      </c>
      <c r="P37" s="7"/>
      <c r="Q37" s="7">
        <f t="shared" si="1"/>
        <v>251894512160</v>
      </c>
    </row>
    <row r="38" spans="1:17" x14ac:dyDescent="0.55000000000000004">
      <c r="A38" s="1" t="s">
        <v>15</v>
      </c>
      <c r="C38" s="7">
        <v>55000000</v>
      </c>
      <c r="D38" s="7"/>
      <c r="E38" s="7">
        <v>76651195500</v>
      </c>
      <c r="F38" s="7"/>
      <c r="G38" s="7">
        <v>73097466750</v>
      </c>
      <c r="H38" s="7"/>
      <c r="I38" s="7">
        <f t="shared" si="0"/>
        <v>3553728750</v>
      </c>
      <c r="J38" s="7"/>
      <c r="K38" s="7">
        <v>55000000</v>
      </c>
      <c r="L38" s="7"/>
      <c r="M38" s="7">
        <v>76651195500</v>
      </c>
      <c r="N38" s="7"/>
      <c r="O38" s="7">
        <v>77252595750</v>
      </c>
      <c r="P38" s="7"/>
      <c r="Q38" s="7">
        <f t="shared" si="1"/>
        <v>-601400250</v>
      </c>
    </row>
    <row r="39" spans="1:17" x14ac:dyDescent="0.55000000000000004">
      <c r="A39" s="1" t="s">
        <v>31</v>
      </c>
      <c r="C39" s="7">
        <v>13422564</v>
      </c>
      <c r="D39" s="7"/>
      <c r="E39" s="7">
        <v>58054086587</v>
      </c>
      <c r="F39" s="7"/>
      <c r="G39" s="7">
        <v>57846138343</v>
      </c>
      <c r="H39" s="7"/>
      <c r="I39" s="7">
        <f t="shared" si="0"/>
        <v>207948244</v>
      </c>
      <c r="J39" s="7"/>
      <c r="K39" s="7">
        <v>13422564</v>
      </c>
      <c r="L39" s="7"/>
      <c r="M39" s="7">
        <v>58054086587</v>
      </c>
      <c r="N39" s="7"/>
      <c r="O39" s="7">
        <v>59250633128</v>
      </c>
      <c r="P39" s="7"/>
      <c r="Q39" s="7">
        <f t="shared" si="1"/>
        <v>-1196546541</v>
      </c>
    </row>
    <row r="40" spans="1:17" x14ac:dyDescent="0.55000000000000004">
      <c r="A40" s="1" t="s">
        <v>55</v>
      </c>
      <c r="C40" s="7">
        <v>192050817</v>
      </c>
      <c r="D40" s="7"/>
      <c r="E40" s="7">
        <v>950722410901</v>
      </c>
      <c r="F40" s="7"/>
      <c r="G40" s="7">
        <v>932395231896</v>
      </c>
      <c r="H40" s="7"/>
      <c r="I40" s="7">
        <f t="shared" si="0"/>
        <v>18327179005</v>
      </c>
      <c r="J40" s="7"/>
      <c r="K40" s="7">
        <v>192050817</v>
      </c>
      <c r="L40" s="7"/>
      <c r="M40" s="7">
        <v>950722410901</v>
      </c>
      <c r="N40" s="7"/>
      <c r="O40" s="7">
        <v>958358735487</v>
      </c>
      <c r="P40" s="7"/>
      <c r="Q40" s="7">
        <f t="shared" si="1"/>
        <v>-7636324586</v>
      </c>
    </row>
    <row r="41" spans="1:17" x14ac:dyDescent="0.55000000000000004">
      <c r="A41" s="1" t="s">
        <v>16</v>
      </c>
      <c r="C41" s="7">
        <v>182552900</v>
      </c>
      <c r="D41" s="7"/>
      <c r="E41" s="7">
        <v>497763186202</v>
      </c>
      <c r="F41" s="7"/>
      <c r="G41" s="7">
        <v>464554778060</v>
      </c>
      <c r="H41" s="7"/>
      <c r="I41" s="7">
        <f t="shared" si="0"/>
        <v>33208408142</v>
      </c>
      <c r="J41" s="7"/>
      <c r="K41" s="7">
        <v>182552900</v>
      </c>
      <c r="L41" s="7"/>
      <c r="M41" s="7">
        <v>497763186202</v>
      </c>
      <c r="N41" s="7"/>
      <c r="O41" s="7">
        <v>479797981888</v>
      </c>
      <c r="P41" s="7"/>
      <c r="Q41" s="7">
        <f t="shared" si="1"/>
        <v>17965204314</v>
      </c>
    </row>
    <row r="42" spans="1:17" x14ac:dyDescent="0.55000000000000004">
      <c r="A42" s="1" t="s">
        <v>37</v>
      </c>
      <c r="C42" s="7">
        <v>243093377</v>
      </c>
      <c r="D42" s="7"/>
      <c r="E42" s="7">
        <v>983986467568</v>
      </c>
      <c r="F42" s="7"/>
      <c r="G42" s="7">
        <v>911250728969</v>
      </c>
      <c r="H42" s="7"/>
      <c r="I42" s="7">
        <f t="shared" si="0"/>
        <v>72735738599</v>
      </c>
      <c r="J42" s="7"/>
      <c r="K42" s="7">
        <v>243093377</v>
      </c>
      <c r="L42" s="7"/>
      <c r="M42" s="7">
        <v>983986467568</v>
      </c>
      <c r="N42" s="7"/>
      <c r="O42" s="7">
        <v>961271652256</v>
      </c>
      <c r="P42" s="7"/>
      <c r="Q42" s="7">
        <f t="shared" si="1"/>
        <v>22714815312</v>
      </c>
    </row>
    <row r="43" spans="1:17" x14ac:dyDescent="0.55000000000000004">
      <c r="A43" s="1" t="s">
        <v>62</v>
      </c>
      <c r="C43" s="7">
        <v>11589687</v>
      </c>
      <c r="D43" s="7"/>
      <c r="E43" s="7">
        <v>317626480949</v>
      </c>
      <c r="F43" s="7"/>
      <c r="G43" s="7">
        <v>268087348991</v>
      </c>
      <c r="H43" s="7"/>
      <c r="I43" s="7">
        <f t="shared" si="0"/>
        <v>49539131958</v>
      </c>
      <c r="J43" s="7"/>
      <c r="K43" s="7">
        <v>11589687</v>
      </c>
      <c r="L43" s="7"/>
      <c r="M43" s="7">
        <v>317626480949</v>
      </c>
      <c r="N43" s="7"/>
      <c r="O43" s="7">
        <v>277649553532</v>
      </c>
      <c r="P43" s="7"/>
      <c r="Q43" s="7">
        <f t="shared" si="1"/>
        <v>39976927417</v>
      </c>
    </row>
    <row r="44" spans="1:17" x14ac:dyDescent="0.55000000000000004">
      <c r="A44" s="1" t="s">
        <v>21</v>
      </c>
      <c r="C44" s="7">
        <v>2741383</v>
      </c>
      <c r="D44" s="7"/>
      <c r="E44" s="7">
        <v>88619333997</v>
      </c>
      <c r="F44" s="7"/>
      <c r="G44" s="7">
        <v>101290917733</v>
      </c>
      <c r="H44" s="7"/>
      <c r="I44" s="7">
        <f t="shared" si="0"/>
        <v>-12671583736</v>
      </c>
      <c r="J44" s="7"/>
      <c r="K44" s="7">
        <v>2741383</v>
      </c>
      <c r="L44" s="7"/>
      <c r="M44" s="7">
        <v>88619333997</v>
      </c>
      <c r="N44" s="7"/>
      <c r="O44" s="7">
        <v>101781430652</v>
      </c>
      <c r="P44" s="7"/>
      <c r="Q44" s="7">
        <f t="shared" si="1"/>
        <v>-13162096655</v>
      </c>
    </row>
    <row r="45" spans="1:17" x14ac:dyDescent="0.55000000000000004">
      <c r="A45" s="1" t="s">
        <v>51</v>
      </c>
      <c r="C45" s="7">
        <v>11465714</v>
      </c>
      <c r="D45" s="7"/>
      <c r="E45" s="7">
        <v>145432010701</v>
      </c>
      <c r="F45" s="7"/>
      <c r="G45" s="7">
        <v>136305301896</v>
      </c>
      <c r="H45" s="7"/>
      <c r="I45" s="7">
        <f t="shared" si="0"/>
        <v>9126708805</v>
      </c>
      <c r="J45" s="7"/>
      <c r="K45" s="7">
        <v>11465714</v>
      </c>
      <c r="L45" s="7"/>
      <c r="M45" s="7">
        <v>145432010701</v>
      </c>
      <c r="N45" s="7"/>
      <c r="O45" s="7">
        <v>144518766146</v>
      </c>
      <c r="P45" s="7"/>
      <c r="Q45" s="7">
        <f t="shared" si="1"/>
        <v>913244555</v>
      </c>
    </row>
    <row r="46" spans="1:17" x14ac:dyDescent="0.55000000000000004">
      <c r="A46" s="1" t="s">
        <v>61</v>
      </c>
      <c r="C46" s="7">
        <v>4179296</v>
      </c>
      <c r="D46" s="7"/>
      <c r="E46" s="7">
        <v>47069682709</v>
      </c>
      <c r="F46" s="7"/>
      <c r="G46" s="7">
        <v>47069682709</v>
      </c>
      <c r="H46" s="7"/>
      <c r="I46" s="7">
        <f t="shared" si="0"/>
        <v>0</v>
      </c>
      <c r="J46" s="7"/>
      <c r="K46" s="7">
        <v>4179296</v>
      </c>
      <c r="L46" s="7"/>
      <c r="M46" s="7">
        <v>47069682709</v>
      </c>
      <c r="N46" s="7"/>
      <c r="O46" s="7">
        <v>57372667097</v>
      </c>
      <c r="P46" s="7"/>
      <c r="Q46" s="7">
        <f t="shared" si="1"/>
        <v>-10302984388</v>
      </c>
    </row>
    <row r="47" spans="1:17" x14ac:dyDescent="0.55000000000000004">
      <c r="A47" s="1" t="s">
        <v>70</v>
      </c>
      <c r="C47" s="7">
        <v>15000000</v>
      </c>
      <c r="D47" s="7"/>
      <c r="E47" s="7">
        <v>295829280000</v>
      </c>
      <c r="F47" s="7"/>
      <c r="G47" s="7">
        <v>276121368000</v>
      </c>
      <c r="H47" s="7"/>
      <c r="I47" s="7">
        <f t="shared" si="0"/>
        <v>19707912000</v>
      </c>
      <c r="J47" s="7"/>
      <c r="K47" s="7">
        <v>15000000</v>
      </c>
      <c r="L47" s="7"/>
      <c r="M47" s="7">
        <v>295829280000</v>
      </c>
      <c r="N47" s="7"/>
      <c r="O47" s="7">
        <v>276121368000</v>
      </c>
      <c r="P47" s="7"/>
      <c r="Q47" s="7">
        <f t="shared" si="1"/>
        <v>19707912000</v>
      </c>
    </row>
    <row r="48" spans="1:17" x14ac:dyDescent="0.55000000000000004">
      <c r="A48" s="1" t="s">
        <v>65</v>
      </c>
      <c r="C48" s="7">
        <v>34191602</v>
      </c>
      <c r="D48" s="7"/>
      <c r="E48" s="7">
        <v>166372052833</v>
      </c>
      <c r="F48" s="7"/>
      <c r="G48" s="7">
        <v>142784268427</v>
      </c>
      <c r="H48" s="7"/>
      <c r="I48" s="7">
        <f t="shared" si="0"/>
        <v>23587784406</v>
      </c>
      <c r="J48" s="7"/>
      <c r="K48" s="7">
        <v>34191602</v>
      </c>
      <c r="L48" s="7"/>
      <c r="M48" s="7">
        <v>166372052833</v>
      </c>
      <c r="N48" s="7"/>
      <c r="O48" s="7">
        <v>140541049738</v>
      </c>
      <c r="P48" s="7"/>
      <c r="Q48" s="7">
        <f t="shared" si="1"/>
        <v>25831003095</v>
      </c>
    </row>
    <row r="49" spans="1:17" x14ac:dyDescent="0.55000000000000004">
      <c r="A49" s="1" t="s">
        <v>47</v>
      </c>
      <c r="C49" s="7">
        <v>21701012</v>
      </c>
      <c r="D49" s="7"/>
      <c r="E49" s="7">
        <v>151866112489</v>
      </c>
      <c r="F49" s="7"/>
      <c r="G49" s="7">
        <v>134483566442</v>
      </c>
      <c r="H49" s="7"/>
      <c r="I49" s="7">
        <f t="shared" si="0"/>
        <v>17382546047</v>
      </c>
      <c r="J49" s="7"/>
      <c r="K49" s="7">
        <v>21701012</v>
      </c>
      <c r="L49" s="7"/>
      <c r="M49" s="7">
        <v>151866112489</v>
      </c>
      <c r="N49" s="7"/>
      <c r="O49" s="7">
        <v>149924637627</v>
      </c>
      <c r="P49" s="7"/>
      <c r="Q49" s="7">
        <f t="shared" si="1"/>
        <v>1941474862</v>
      </c>
    </row>
    <row r="50" spans="1:17" x14ac:dyDescent="0.55000000000000004">
      <c r="A50" s="1" t="s">
        <v>18</v>
      </c>
      <c r="C50" s="7">
        <v>75671122</v>
      </c>
      <c r="D50" s="7"/>
      <c r="E50" s="7">
        <v>681501162146</v>
      </c>
      <c r="F50" s="7"/>
      <c r="G50" s="7">
        <v>546103580262</v>
      </c>
      <c r="H50" s="7"/>
      <c r="I50" s="7">
        <f t="shared" si="0"/>
        <v>135397581884</v>
      </c>
      <c r="J50" s="7"/>
      <c r="K50" s="7">
        <v>75671122</v>
      </c>
      <c r="L50" s="7"/>
      <c r="M50" s="7">
        <v>681501162146</v>
      </c>
      <c r="N50" s="7"/>
      <c r="O50" s="7">
        <v>522032899039</v>
      </c>
      <c r="P50" s="7"/>
      <c r="Q50" s="7">
        <f t="shared" si="1"/>
        <v>159468263107</v>
      </c>
    </row>
    <row r="51" spans="1:17" x14ac:dyDescent="0.55000000000000004">
      <c r="A51" s="1" t="s">
        <v>60</v>
      </c>
      <c r="C51" s="7">
        <v>28325252</v>
      </c>
      <c r="D51" s="7"/>
      <c r="E51" s="7">
        <v>127268359712</v>
      </c>
      <c r="F51" s="7"/>
      <c r="G51" s="7">
        <v>123439046234</v>
      </c>
      <c r="H51" s="7"/>
      <c r="I51" s="7">
        <f t="shared" si="0"/>
        <v>3829313478</v>
      </c>
      <c r="J51" s="7"/>
      <c r="K51" s="7">
        <v>28325252</v>
      </c>
      <c r="L51" s="7"/>
      <c r="M51" s="7">
        <v>127268359712</v>
      </c>
      <c r="N51" s="7"/>
      <c r="O51" s="7">
        <v>129971404520</v>
      </c>
      <c r="P51" s="7"/>
      <c r="Q51" s="7">
        <f t="shared" si="1"/>
        <v>-2703044808</v>
      </c>
    </row>
    <row r="52" spans="1:17" x14ac:dyDescent="0.55000000000000004">
      <c r="A52" s="1" t="s">
        <v>58</v>
      </c>
      <c r="C52" s="7">
        <v>29800000</v>
      </c>
      <c r="D52" s="7"/>
      <c r="E52" s="7">
        <v>47959135110</v>
      </c>
      <c r="F52" s="7"/>
      <c r="G52" s="7">
        <v>41797615590</v>
      </c>
      <c r="H52" s="7"/>
      <c r="I52" s="7">
        <f t="shared" si="0"/>
        <v>6161519520</v>
      </c>
      <c r="J52" s="7"/>
      <c r="K52" s="7">
        <v>29800000</v>
      </c>
      <c r="L52" s="7"/>
      <c r="M52" s="7">
        <v>47959135110</v>
      </c>
      <c r="N52" s="7"/>
      <c r="O52" s="7">
        <v>45470829150</v>
      </c>
      <c r="P52" s="7"/>
      <c r="Q52" s="7">
        <f t="shared" si="1"/>
        <v>2488305960</v>
      </c>
    </row>
    <row r="53" spans="1:17" x14ac:dyDescent="0.55000000000000004">
      <c r="A53" s="1" t="s">
        <v>36</v>
      </c>
      <c r="C53" s="7">
        <v>54555603</v>
      </c>
      <c r="D53" s="7"/>
      <c r="E53" s="7">
        <v>283085805186</v>
      </c>
      <c r="F53" s="7"/>
      <c r="G53" s="7">
        <v>269311131907</v>
      </c>
      <c r="H53" s="7"/>
      <c r="I53" s="7">
        <f t="shared" si="0"/>
        <v>13774673279</v>
      </c>
      <c r="J53" s="7"/>
      <c r="K53" s="7">
        <v>54555603</v>
      </c>
      <c r="L53" s="7"/>
      <c r="M53" s="7">
        <v>283085805186</v>
      </c>
      <c r="N53" s="7"/>
      <c r="O53" s="7">
        <v>258953011449</v>
      </c>
      <c r="P53" s="7"/>
      <c r="Q53" s="7">
        <f t="shared" si="1"/>
        <v>24132793737</v>
      </c>
    </row>
    <row r="54" spans="1:17" x14ac:dyDescent="0.55000000000000004">
      <c r="A54" s="1" t="s">
        <v>17</v>
      </c>
      <c r="C54" s="7">
        <v>15829799</v>
      </c>
      <c r="D54" s="7"/>
      <c r="E54" s="7">
        <v>422186461822</v>
      </c>
      <c r="F54" s="7"/>
      <c r="G54" s="7">
        <v>333280255720</v>
      </c>
      <c r="H54" s="7"/>
      <c r="I54" s="7">
        <f t="shared" si="0"/>
        <v>88906206102</v>
      </c>
      <c r="J54" s="7"/>
      <c r="K54" s="7">
        <v>15829799</v>
      </c>
      <c r="L54" s="7"/>
      <c r="M54" s="7">
        <v>422186461822</v>
      </c>
      <c r="N54" s="7"/>
      <c r="O54" s="7">
        <v>364908835229</v>
      </c>
      <c r="P54" s="7"/>
      <c r="Q54" s="7">
        <f t="shared" si="1"/>
        <v>57277626593</v>
      </c>
    </row>
    <row r="55" spans="1:17" x14ac:dyDescent="0.55000000000000004">
      <c r="A55" s="1" t="s">
        <v>40</v>
      </c>
      <c r="C55" s="7">
        <v>66410148</v>
      </c>
      <c r="D55" s="7"/>
      <c r="E55" s="7">
        <v>1054259671681</v>
      </c>
      <c r="F55" s="7"/>
      <c r="G55" s="7">
        <v>899790457303</v>
      </c>
      <c r="H55" s="7"/>
      <c r="I55" s="7">
        <f t="shared" si="0"/>
        <v>154469214378</v>
      </c>
      <c r="J55" s="7"/>
      <c r="K55" s="7">
        <v>66410148</v>
      </c>
      <c r="L55" s="7"/>
      <c r="M55" s="7">
        <v>1054259671681</v>
      </c>
      <c r="N55" s="7"/>
      <c r="O55" s="7">
        <v>893188956541</v>
      </c>
      <c r="P55" s="7"/>
      <c r="Q55" s="7">
        <f t="shared" si="1"/>
        <v>161070715140</v>
      </c>
    </row>
    <row r="56" spans="1:17" x14ac:dyDescent="0.55000000000000004">
      <c r="A56" s="1" t="s">
        <v>20</v>
      </c>
      <c r="C56" s="7">
        <v>3621979</v>
      </c>
      <c r="D56" s="7"/>
      <c r="E56" s="7">
        <v>698051024253</v>
      </c>
      <c r="F56" s="7"/>
      <c r="G56" s="7">
        <v>672301637871</v>
      </c>
      <c r="H56" s="7"/>
      <c r="I56" s="7">
        <f t="shared" si="0"/>
        <v>25749386382</v>
      </c>
      <c r="J56" s="7"/>
      <c r="K56" s="7">
        <v>3621979</v>
      </c>
      <c r="L56" s="7"/>
      <c r="M56" s="7">
        <v>698051024253</v>
      </c>
      <c r="N56" s="7"/>
      <c r="O56" s="7">
        <v>678032643412</v>
      </c>
      <c r="P56" s="7"/>
      <c r="Q56" s="7">
        <f t="shared" si="1"/>
        <v>20018380841</v>
      </c>
    </row>
    <row r="57" spans="1:17" x14ac:dyDescent="0.55000000000000004">
      <c r="A57" s="1" t="s">
        <v>68</v>
      </c>
      <c r="C57" s="7">
        <v>7300000</v>
      </c>
      <c r="D57" s="7"/>
      <c r="E57" s="7">
        <v>69372761400</v>
      </c>
      <c r="F57" s="7"/>
      <c r="G57" s="7">
        <v>70596043019</v>
      </c>
      <c r="H57" s="7"/>
      <c r="I57" s="7">
        <f t="shared" si="0"/>
        <v>-1223281619</v>
      </c>
      <c r="J57" s="7"/>
      <c r="K57" s="7">
        <v>7300000</v>
      </c>
      <c r="L57" s="7"/>
      <c r="M57" s="7">
        <v>69372761400</v>
      </c>
      <c r="N57" s="7"/>
      <c r="O57" s="7">
        <v>70596043019</v>
      </c>
      <c r="P57" s="7"/>
      <c r="Q57" s="7">
        <f t="shared" si="1"/>
        <v>-1223281619</v>
      </c>
    </row>
    <row r="58" spans="1:17" x14ac:dyDescent="0.55000000000000004">
      <c r="A58" s="1" t="s">
        <v>29</v>
      </c>
      <c r="C58" s="7">
        <v>7527460</v>
      </c>
      <c r="D58" s="7"/>
      <c r="E58" s="7">
        <v>120994799982</v>
      </c>
      <c r="F58" s="7"/>
      <c r="G58" s="7">
        <v>103410521691</v>
      </c>
      <c r="H58" s="7"/>
      <c r="I58" s="7">
        <f t="shared" si="0"/>
        <v>17584278291</v>
      </c>
      <c r="J58" s="7"/>
      <c r="K58" s="7">
        <v>7527460</v>
      </c>
      <c r="L58" s="7"/>
      <c r="M58" s="7">
        <v>120994799982</v>
      </c>
      <c r="N58" s="7"/>
      <c r="O58" s="7">
        <v>124960615937</v>
      </c>
      <c r="P58" s="7"/>
      <c r="Q58" s="7">
        <f t="shared" si="1"/>
        <v>-3965815955</v>
      </c>
    </row>
    <row r="59" spans="1:17" x14ac:dyDescent="0.55000000000000004">
      <c r="A59" s="1" t="s">
        <v>113</v>
      </c>
      <c r="C59" s="7">
        <v>54325</v>
      </c>
      <c r="D59" s="7"/>
      <c r="E59" s="7">
        <v>45574759077</v>
      </c>
      <c r="F59" s="7"/>
      <c r="G59" s="7">
        <v>46158752215</v>
      </c>
      <c r="H59" s="7"/>
      <c r="I59" s="7">
        <f t="shared" si="0"/>
        <v>-583993138</v>
      </c>
      <c r="J59" s="7"/>
      <c r="K59" s="7">
        <v>54325</v>
      </c>
      <c r="L59" s="7"/>
      <c r="M59" s="7">
        <v>45574759077</v>
      </c>
      <c r="N59" s="7"/>
      <c r="O59" s="7">
        <v>45182060522</v>
      </c>
      <c r="P59" s="7"/>
      <c r="Q59" s="7">
        <f t="shared" si="1"/>
        <v>392698555</v>
      </c>
    </row>
    <row r="60" spans="1:17" x14ac:dyDescent="0.55000000000000004">
      <c r="A60" s="1" t="s">
        <v>90</v>
      </c>
      <c r="C60" s="7">
        <v>49600</v>
      </c>
      <c r="D60" s="7"/>
      <c r="E60" s="7">
        <v>40218805020</v>
      </c>
      <c r="F60" s="7"/>
      <c r="G60" s="7">
        <v>40064576979</v>
      </c>
      <c r="H60" s="7"/>
      <c r="I60" s="7">
        <f t="shared" si="0"/>
        <v>154228041</v>
      </c>
      <c r="J60" s="7"/>
      <c r="K60" s="7">
        <v>49600</v>
      </c>
      <c r="L60" s="7"/>
      <c r="M60" s="7">
        <v>40218805020</v>
      </c>
      <c r="N60" s="7"/>
      <c r="O60" s="7">
        <v>40104403604</v>
      </c>
      <c r="P60" s="7"/>
      <c r="Q60" s="7">
        <f t="shared" si="1"/>
        <v>114401416</v>
      </c>
    </row>
    <row r="61" spans="1:17" x14ac:dyDescent="0.55000000000000004">
      <c r="A61" s="1" t="s">
        <v>84</v>
      </c>
      <c r="C61" s="7">
        <v>10</v>
      </c>
      <c r="D61" s="7"/>
      <c r="E61" s="7">
        <v>7948059</v>
      </c>
      <c r="F61" s="7"/>
      <c r="G61" s="7">
        <v>621711367</v>
      </c>
      <c r="H61" s="7"/>
      <c r="I61" s="7">
        <f t="shared" si="0"/>
        <v>-613763308</v>
      </c>
      <c r="J61" s="7"/>
      <c r="K61" s="7">
        <v>10</v>
      </c>
      <c r="L61" s="7"/>
      <c r="M61" s="7">
        <v>7948059</v>
      </c>
      <c r="N61" s="7"/>
      <c r="O61" s="7">
        <v>7932572</v>
      </c>
      <c r="P61" s="7"/>
      <c r="Q61" s="7">
        <f t="shared" si="1"/>
        <v>15487</v>
      </c>
    </row>
    <row r="62" spans="1:17" x14ac:dyDescent="0.55000000000000004">
      <c r="A62" s="1" t="s">
        <v>119</v>
      </c>
      <c r="C62" s="7">
        <v>200000</v>
      </c>
      <c r="D62" s="7"/>
      <c r="E62" s="7">
        <v>197636171950</v>
      </c>
      <c r="F62" s="7"/>
      <c r="G62" s="7">
        <v>197636171950</v>
      </c>
      <c r="H62" s="7"/>
      <c r="I62" s="7">
        <f t="shared" si="0"/>
        <v>0</v>
      </c>
      <c r="J62" s="7"/>
      <c r="K62" s="7">
        <v>200000</v>
      </c>
      <c r="L62" s="7"/>
      <c r="M62" s="7">
        <v>197636171950</v>
      </c>
      <c r="N62" s="7"/>
      <c r="O62" s="7">
        <v>196164438750</v>
      </c>
      <c r="P62" s="7"/>
      <c r="Q62" s="7">
        <f t="shared" si="1"/>
        <v>1471733200</v>
      </c>
    </row>
    <row r="63" spans="1:17" x14ac:dyDescent="0.55000000000000004">
      <c r="A63" s="1" t="s">
        <v>125</v>
      </c>
      <c r="C63" s="7">
        <v>200000</v>
      </c>
      <c r="D63" s="7"/>
      <c r="E63" s="7">
        <v>194964656250</v>
      </c>
      <c r="F63" s="7"/>
      <c r="G63" s="7">
        <v>192163164112</v>
      </c>
      <c r="H63" s="7"/>
      <c r="I63" s="7">
        <f t="shared" si="0"/>
        <v>2801492138</v>
      </c>
      <c r="J63" s="7"/>
      <c r="K63" s="7">
        <v>200000</v>
      </c>
      <c r="L63" s="7"/>
      <c r="M63" s="7">
        <v>194964656250</v>
      </c>
      <c r="N63" s="7"/>
      <c r="O63" s="7">
        <v>194130807412</v>
      </c>
      <c r="P63" s="7"/>
      <c r="Q63" s="7">
        <f t="shared" si="1"/>
        <v>833848838</v>
      </c>
    </row>
    <row r="64" spans="1:17" x14ac:dyDescent="0.55000000000000004">
      <c r="A64" s="1" t="s">
        <v>93</v>
      </c>
      <c r="C64" s="7">
        <v>100</v>
      </c>
      <c r="D64" s="7"/>
      <c r="E64" s="7">
        <v>79489589</v>
      </c>
      <c r="F64" s="7"/>
      <c r="G64" s="7">
        <v>79504587</v>
      </c>
      <c r="H64" s="7"/>
      <c r="I64" s="7">
        <f t="shared" si="0"/>
        <v>-14998</v>
      </c>
      <c r="J64" s="7"/>
      <c r="K64" s="7">
        <v>100</v>
      </c>
      <c r="L64" s="7"/>
      <c r="M64" s="7">
        <v>79489589</v>
      </c>
      <c r="N64" s="7"/>
      <c r="O64" s="7">
        <v>79290625</v>
      </c>
      <c r="P64" s="7"/>
      <c r="Q64" s="7">
        <f t="shared" si="1"/>
        <v>198964</v>
      </c>
    </row>
    <row r="65" spans="1:17" x14ac:dyDescent="0.55000000000000004">
      <c r="A65" s="1" t="s">
        <v>104</v>
      </c>
      <c r="C65" s="7">
        <v>533636</v>
      </c>
      <c r="D65" s="7"/>
      <c r="E65" s="7">
        <v>500059688750</v>
      </c>
      <c r="F65" s="7"/>
      <c r="G65" s="7">
        <v>495076431889</v>
      </c>
      <c r="H65" s="7"/>
      <c r="I65" s="7">
        <f t="shared" si="0"/>
        <v>4983256861</v>
      </c>
      <c r="J65" s="7"/>
      <c r="K65" s="7">
        <v>533636</v>
      </c>
      <c r="L65" s="7"/>
      <c r="M65" s="7">
        <v>500059688750</v>
      </c>
      <c r="N65" s="7"/>
      <c r="O65" s="7">
        <v>488759326832</v>
      </c>
      <c r="P65" s="7"/>
      <c r="Q65" s="7">
        <f t="shared" si="1"/>
        <v>11300361918</v>
      </c>
    </row>
    <row r="66" spans="1:17" x14ac:dyDescent="0.55000000000000004">
      <c r="A66" s="1" t="s">
        <v>122</v>
      </c>
      <c r="C66" s="7">
        <v>50000</v>
      </c>
      <c r="D66" s="7"/>
      <c r="E66" s="7">
        <v>48593190887</v>
      </c>
      <c r="F66" s="7"/>
      <c r="G66" s="7">
        <v>50490846875</v>
      </c>
      <c r="H66" s="7"/>
      <c r="I66" s="7">
        <f t="shared" si="0"/>
        <v>-1897655988</v>
      </c>
      <c r="J66" s="7"/>
      <c r="K66" s="7">
        <v>50000</v>
      </c>
      <c r="L66" s="7"/>
      <c r="M66" s="7">
        <v>48593190887</v>
      </c>
      <c r="N66" s="7"/>
      <c r="O66" s="7">
        <v>49990937500</v>
      </c>
      <c r="P66" s="7"/>
      <c r="Q66" s="7">
        <f t="shared" si="1"/>
        <v>-1397746613</v>
      </c>
    </row>
    <row r="67" spans="1:17" x14ac:dyDescent="0.55000000000000004">
      <c r="A67" s="1" t="s">
        <v>98</v>
      </c>
      <c r="C67" s="7">
        <v>392486</v>
      </c>
      <c r="D67" s="7"/>
      <c r="E67" s="7">
        <v>375749002727</v>
      </c>
      <c r="F67" s="7"/>
      <c r="G67" s="7">
        <v>370773182278</v>
      </c>
      <c r="H67" s="7"/>
      <c r="I67" s="7">
        <f t="shared" si="0"/>
        <v>4975820449</v>
      </c>
      <c r="J67" s="7"/>
      <c r="K67" s="7">
        <v>392486</v>
      </c>
      <c r="L67" s="7"/>
      <c r="M67" s="7">
        <v>375749002727</v>
      </c>
      <c r="N67" s="7"/>
      <c r="O67" s="7">
        <v>365212663684</v>
      </c>
      <c r="P67" s="7"/>
      <c r="Q67" s="7">
        <f t="shared" si="1"/>
        <v>10536339043</v>
      </c>
    </row>
    <row r="68" spans="1:17" x14ac:dyDescent="0.55000000000000004">
      <c r="A68" s="1" t="s">
        <v>80</v>
      </c>
      <c r="C68" s="7">
        <v>40</v>
      </c>
      <c r="D68" s="7"/>
      <c r="E68" s="7">
        <v>32416128</v>
      </c>
      <c r="F68" s="7"/>
      <c r="G68" s="7">
        <v>170969005</v>
      </c>
      <c r="H68" s="7"/>
      <c r="I68" s="7">
        <f t="shared" si="0"/>
        <v>-138552877</v>
      </c>
      <c r="J68" s="7"/>
      <c r="K68" s="7">
        <v>40</v>
      </c>
      <c r="L68" s="7"/>
      <c r="M68" s="7">
        <v>32416123</v>
      </c>
      <c r="N68" s="7"/>
      <c r="O68" s="7">
        <v>32151770</v>
      </c>
      <c r="P68" s="7"/>
      <c r="Q68" s="7">
        <f t="shared" si="1"/>
        <v>264353</v>
      </c>
    </row>
    <row r="69" spans="1:17" x14ac:dyDescent="0.55000000000000004">
      <c r="A69" s="1" t="s">
        <v>95</v>
      </c>
      <c r="C69" s="7">
        <v>239309</v>
      </c>
      <c r="D69" s="7"/>
      <c r="E69" s="7">
        <v>232102012423</v>
      </c>
      <c r="F69" s="7"/>
      <c r="G69" s="7">
        <v>228587200389</v>
      </c>
      <c r="H69" s="7"/>
      <c r="I69" s="7">
        <f t="shared" si="0"/>
        <v>3514812034</v>
      </c>
      <c r="J69" s="7"/>
      <c r="K69" s="7">
        <v>239309</v>
      </c>
      <c r="L69" s="7"/>
      <c r="M69" s="7">
        <v>232102012428</v>
      </c>
      <c r="N69" s="7"/>
      <c r="O69" s="7">
        <v>225094224240</v>
      </c>
      <c r="P69" s="7"/>
      <c r="Q69" s="7">
        <f t="shared" si="1"/>
        <v>7007788188</v>
      </c>
    </row>
    <row r="70" spans="1:17" x14ac:dyDescent="0.55000000000000004">
      <c r="A70" s="1" t="s">
        <v>110</v>
      </c>
      <c r="C70" s="7">
        <v>79244</v>
      </c>
      <c r="D70" s="7"/>
      <c r="E70" s="7">
        <v>71335988288</v>
      </c>
      <c r="F70" s="7"/>
      <c r="G70" s="7">
        <v>70950173949</v>
      </c>
      <c r="H70" s="7"/>
      <c r="I70" s="7">
        <f t="shared" si="0"/>
        <v>385814339</v>
      </c>
      <c r="J70" s="7"/>
      <c r="K70" s="7">
        <v>79244</v>
      </c>
      <c r="L70" s="7"/>
      <c r="M70" s="7">
        <v>71335988288</v>
      </c>
      <c r="N70" s="7"/>
      <c r="O70" s="7">
        <v>69889255115</v>
      </c>
      <c r="P70" s="7"/>
      <c r="Q70" s="7">
        <f t="shared" si="1"/>
        <v>1446733173</v>
      </c>
    </row>
    <row r="71" spans="1:17" x14ac:dyDescent="0.55000000000000004">
      <c r="A71" s="1" t="s">
        <v>116</v>
      </c>
      <c r="C71" s="7">
        <v>25770</v>
      </c>
      <c r="D71" s="7"/>
      <c r="E71" s="7">
        <v>22789691319</v>
      </c>
      <c r="F71" s="7"/>
      <c r="G71" s="7">
        <v>22754078274</v>
      </c>
      <c r="H71" s="7"/>
      <c r="I71" s="7">
        <f>E71-G71</f>
        <v>35613045</v>
      </c>
      <c r="J71" s="7"/>
      <c r="K71" s="7">
        <v>25770</v>
      </c>
      <c r="L71" s="7"/>
      <c r="M71" s="7">
        <v>22789691319</v>
      </c>
      <c r="N71" s="7"/>
      <c r="O71" s="7">
        <v>22420989458</v>
      </c>
      <c r="P71" s="7"/>
      <c r="Q71" s="7">
        <f t="shared" si="1"/>
        <v>368701861</v>
      </c>
    </row>
    <row r="72" spans="1:17" ht="24.75" thickBot="1" x14ac:dyDescent="0.6">
      <c r="C72" s="7"/>
      <c r="D72" s="7"/>
      <c r="E72" s="8">
        <f>SUM(E8:E71)</f>
        <v>17507349870124</v>
      </c>
      <c r="F72" s="7"/>
      <c r="G72" s="8">
        <f>SUM(G8:G71)</f>
        <v>16072473078522</v>
      </c>
      <c r="H72" s="7"/>
      <c r="I72" s="8">
        <f>SUM(I8:I71)</f>
        <v>1434876791602</v>
      </c>
      <c r="J72" s="7"/>
      <c r="K72" s="7"/>
      <c r="L72" s="7"/>
      <c r="M72" s="8">
        <f>SUM(M8:M71)</f>
        <v>17507349870124</v>
      </c>
      <c r="N72" s="7"/>
      <c r="O72" s="8">
        <f>SUM(O8:O71)</f>
        <v>16366205255436</v>
      </c>
      <c r="P72" s="7"/>
      <c r="Q72" s="8">
        <f>SUM(Q8:Q71)</f>
        <v>1141144614688</v>
      </c>
    </row>
    <row r="73" spans="1:17" ht="24.75" thickTop="1" x14ac:dyDescent="0.55000000000000004">
      <c r="F73" s="14">
        <f t="shared" ref="F73:J73" si="2">SUM(F8:F58)</f>
        <v>0</v>
      </c>
      <c r="G73" s="14"/>
      <c r="H73" s="14"/>
      <c r="I73" s="14"/>
      <c r="J73" s="14">
        <f t="shared" si="2"/>
        <v>0</v>
      </c>
      <c r="K73" s="14"/>
      <c r="L73" s="14"/>
      <c r="M73" s="14"/>
      <c r="N73" s="14"/>
      <c r="O73" s="14"/>
      <c r="P73" s="14"/>
      <c r="Q73" s="14"/>
    </row>
    <row r="74" spans="1:17" x14ac:dyDescent="0.55000000000000004">
      <c r="G74" s="3"/>
      <c r="I74" s="3"/>
      <c r="O74" s="3"/>
      <c r="Q74" s="3"/>
    </row>
    <row r="75" spans="1:17" x14ac:dyDescent="0.55000000000000004">
      <c r="G75" s="3"/>
      <c r="H75" s="3"/>
      <c r="I75" s="3"/>
      <c r="J75" s="3">
        <f t="shared" ref="J75" si="3">J74-J73</f>
        <v>0</v>
      </c>
      <c r="K75" s="3"/>
      <c r="L75" s="3"/>
      <c r="M75" s="3"/>
      <c r="N75" s="3"/>
      <c r="O75" s="3"/>
      <c r="P75" s="3"/>
      <c r="Q75" s="3"/>
    </row>
    <row r="77" spans="1:17" x14ac:dyDescent="0.55000000000000004">
      <c r="G77" s="14"/>
      <c r="H77" s="14"/>
      <c r="I77" s="14"/>
      <c r="J77" s="14">
        <f t="shared" ref="J77" si="4">SUM(J59:J71)</f>
        <v>0</v>
      </c>
      <c r="K77" s="14"/>
      <c r="L77" s="14"/>
      <c r="M77" s="14"/>
      <c r="N77" s="14"/>
      <c r="O77" s="14"/>
      <c r="P77" s="14"/>
      <c r="Q77" s="14"/>
    </row>
    <row r="78" spans="1:17" x14ac:dyDescent="0.55000000000000004">
      <c r="G78" s="3"/>
      <c r="I78" s="3"/>
      <c r="O78" s="3"/>
      <c r="Q78" s="3"/>
    </row>
    <row r="79" spans="1:17" x14ac:dyDescent="0.55000000000000004">
      <c r="G79" s="3"/>
      <c r="H79" s="3"/>
      <c r="I79" s="3"/>
      <c r="J79" s="3">
        <f t="shared" ref="J79" si="5">J78-J77</f>
        <v>0</v>
      </c>
      <c r="K79" s="3"/>
      <c r="L79" s="3"/>
      <c r="M79" s="3"/>
      <c r="N79" s="3"/>
      <c r="O79" s="3"/>
      <c r="P79" s="3"/>
      <c r="Q79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41"/>
  <sheetViews>
    <sheetView rightToLeft="1" workbookViewId="0">
      <selection activeCell="G37" sqref="G37"/>
    </sheetView>
  </sheetViews>
  <sheetFormatPr defaultRowHeight="24" x14ac:dyDescent="0.55000000000000004"/>
  <cols>
    <col min="1" max="1" width="34.85546875" style="1" bestFit="1" customWidth="1"/>
    <col min="2" max="2" width="1" style="1" customWidth="1"/>
    <col min="3" max="3" width="12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16.7109375" style="1" bestFit="1" customWidth="1"/>
    <col min="20" max="20" width="12.42578125" style="1" bestFit="1" customWidth="1"/>
    <col min="21" max="16384" width="9.140625" style="1"/>
  </cols>
  <sheetData>
    <row r="2" spans="1:17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 x14ac:dyDescent="0.55000000000000004">
      <c r="A3" s="17" t="s">
        <v>147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 x14ac:dyDescent="0.55000000000000004">
      <c r="A6" s="17" t="s">
        <v>3</v>
      </c>
      <c r="C6" s="18" t="s">
        <v>149</v>
      </c>
      <c r="D6" s="18" t="s">
        <v>149</v>
      </c>
      <c r="E6" s="18" t="s">
        <v>149</v>
      </c>
      <c r="F6" s="18" t="s">
        <v>149</v>
      </c>
      <c r="G6" s="18" t="s">
        <v>149</v>
      </c>
      <c r="H6" s="18" t="s">
        <v>149</v>
      </c>
      <c r="I6" s="18" t="s">
        <v>149</v>
      </c>
      <c r="K6" s="18" t="s">
        <v>150</v>
      </c>
      <c r="L6" s="18" t="s">
        <v>150</v>
      </c>
      <c r="M6" s="18" t="s">
        <v>150</v>
      </c>
      <c r="N6" s="18" t="s">
        <v>150</v>
      </c>
      <c r="O6" s="18" t="s">
        <v>150</v>
      </c>
      <c r="P6" s="18" t="s">
        <v>150</v>
      </c>
      <c r="Q6" s="18" t="s">
        <v>150</v>
      </c>
    </row>
    <row r="7" spans="1:17" ht="24.75" x14ac:dyDescent="0.55000000000000004">
      <c r="A7" s="18" t="s">
        <v>3</v>
      </c>
      <c r="C7" s="18" t="s">
        <v>7</v>
      </c>
      <c r="E7" s="18" t="s">
        <v>167</v>
      </c>
      <c r="G7" s="18" t="s">
        <v>168</v>
      </c>
      <c r="I7" s="18" t="s">
        <v>170</v>
      </c>
      <c r="K7" s="18" t="s">
        <v>7</v>
      </c>
      <c r="M7" s="18" t="s">
        <v>167</v>
      </c>
      <c r="O7" s="18" t="s">
        <v>168</v>
      </c>
      <c r="Q7" s="18" t="s">
        <v>170</v>
      </c>
    </row>
    <row r="8" spans="1:17" x14ac:dyDescent="0.55000000000000004">
      <c r="A8" s="1" t="s">
        <v>31</v>
      </c>
      <c r="C8" s="7">
        <v>28258031</v>
      </c>
      <c r="D8" s="7"/>
      <c r="E8" s="7">
        <v>122517578131</v>
      </c>
      <c r="F8" s="7"/>
      <c r="G8" s="7">
        <v>124738183808</v>
      </c>
      <c r="H8" s="7"/>
      <c r="I8" s="7">
        <v>-2220605677</v>
      </c>
      <c r="J8" s="7"/>
      <c r="K8" s="7">
        <v>28258031</v>
      </c>
      <c r="L8" s="7"/>
      <c r="M8" s="7">
        <v>122517578131</v>
      </c>
      <c r="N8" s="7"/>
      <c r="O8" s="7">
        <v>124738183808</v>
      </c>
      <c r="P8" s="7"/>
      <c r="Q8" s="7">
        <v>-2220605677</v>
      </c>
    </row>
    <row r="9" spans="1:17" x14ac:dyDescent="0.55000000000000004">
      <c r="A9" s="1" t="s">
        <v>57</v>
      </c>
      <c r="C9" s="7">
        <v>15024387</v>
      </c>
      <c r="D9" s="7"/>
      <c r="E9" s="7">
        <v>173021735013</v>
      </c>
      <c r="F9" s="7"/>
      <c r="G9" s="7">
        <v>185492599365</v>
      </c>
      <c r="H9" s="7"/>
      <c r="I9" s="7">
        <v>-12470864352</v>
      </c>
      <c r="J9" s="7"/>
      <c r="K9" s="7">
        <v>15024387</v>
      </c>
      <c r="L9" s="7"/>
      <c r="M9" s="7">
        <v>173021735013</v>
      </c>
      <c r="N9" s="7"/>
      <c r="O9" s="7">
        <v>185492599365</v>
      </c>
      <c r="P9" s="7"/>
      <c r="Q9" s="7">
        <v>-12470864352</v>
      </c>
    </row>
    <row r="10" spans="1:17" x14ac:dyDescent="0.55000000000000004">
      <c r="A10" s="1" t="s">
        <v>16</v>
      </c>
      <c r="C10" s="7">
        <v>2</v>
      </c>
      <c r="D10" s="7"/>
      <c r="E10" s="7">
        <v>2</v>
      </c>
      <c r="F10" s="7"/>
      <c r="G10" s="7">
        <v>5256</v>
      </c>
      <c r="H10" s="7"/>
      <c r="I10" s="7">
        <v>-5254</v>
      </c>
      <c r="J10" s="7"/>
      <c r="K10" s="7">
        <v>2</v>
      </c>
      <c r="L10" s="7"/>
      <c r="M10" s="7">
        <v>2</v>
      </c>
      <c r="N10" s="7"/>
      <c r="O10" s="7">
        <v>5256</v>
      </c>
      <c r="P10" s="7"/>
      <c r="Q10" s="7">
        <v>-5254</v>
      </c>
    </row>
    <row r="11" spans="1:17" x14ac:dyDescent="0.55000000000000004">
      <c r="A11" s="1" t="s">
        <v>64</v>
      </c>
      <c r="C11" s="7">
        <v>68129</v>
      </c>
      <c r="D11" s="7"/>
      <c r="E11" s="7">
        <v>532977166</v>
      </c>
      <c r="F11" s="7"/>
      <c r="G11" s="7">
        <v>633893199</v>
      </c>
      <c r="H11" s="7"/>
      <c r="I11" s="7">
        <v>-100916033</v>
      </c>
      <c r="J11" s="7"/>
      <c r="K11" s="7">
        <v>68129</v>
      </c>
      <c r="L11" s="7"/>
      <c r="M11" s="7">
        <v>532977166</v>
      </c>
      <c r="N11" s="7"/>
      <c r="O11" s="7">
        <v>633893199</v>
      </c>
      <c r="P11" s="7"/>
      <c r="Q11" s="7">
        <v>-100916033</v>
      </c>
    </row>
    <row r="12" spans="1:17" x14ac:dyDescent="0.55000000000000004">
      <c r="A12" s="1" t="s">
        <v>37</v>
      </c>
      <c r="C12" s="7">
        <v>1</v>
      </c>
      <c r="D12" s="7"/>
      <c r="E12" s="7">
        <v>1</v>
      </c>
      <c r="F12" s="7"/>
      <c r="G12" s="7">
        <v>3954</v>
      </c>
      <c r="H12" s="7"/>
      <c r="I12" s="7">
        <v>-3953</v>
      </c>
      <c r="J12" s="7"/>
      <c r="K12" s="7">
        <v>1</v>
      </c>
      <c r="L12" s="7"/>
      <c r="M12" s="7">
        <v>1</v>
      </c>
      <c r="N12" s="7"/>
      <c r="O12" s="7">
        <v>3954</v>
      </c>
      <c r="P12" s="7"/>
      <c r="Q12" s="7">
        <v>-3953</v>
      </c>
    </row>
    <row r="13" spans="1:17" x14ac:dyDescent="0.55000000000000004">
      <c r="A13" s="1" t="s">
        <v>40</v>
      </c>
      <c r="C13" s="7">
        <v>2496</v>
      </c>
      <c r="D13" s="7"/>
      <c r="E13" s="7">
        <v>39698383</v>
      </c>
      <c r="F13" s="7"/>
      <c r="G13" s="7">
        <v>33569943</v>
      </c>
      <c r="H13" s="7"/>
      <c r="I13" s="7">
        <v>6128440</v>
      </c>
      <c r="J13" s="7"/>
      <c r="K13" s="7">
        <v>2496</v>
      </c>
      <c r="L13" s="7"/>
      <c r="M13" s="7">
        <v>39698383</v>
      </c>
      <c r="N13" s="7"/>
      <c r="O13" s="7">
        <v>33569943</v>
      </c>
      <c r="P13" s="7"/>
      <c r="Q13" s="7">
        <v>6128440</v>
      </c>
    </row>
    <row r="14" spans="1:17" x14ac:dyDescent="0.55000000000000004">
      <c r="A14" s="1" t="s">
        <v>23</v>
      </c>
      <c r="C14" s="7">
        <v>2</v>
      </c>
      <c r="D14" s="7"/>
      <c r="E14" s="7">
        <v>2</v>
      </c>
      <c r="F14" s="7"/>
      <c r="G14" s="7">
        <v>29702</v>
      </c>
      <c r="H14" s="7"/>
      <c r="I14" s="7">
        <v>-29700</v>
      </c>
      <c r="J14" s="7"/>
      <c r="K14" s="7">
        <v>2</v>
      </c>
      <c r="L14" s="7"/>
      <c r="M14" s="7">
        <v>2</v>
      </c>
      <c r="N14" s="7"/>
      <c r="O14" s="7">
        <v>29702</v>
      </c>
      <c r="P14" s="7"/>
      <c r="Q14" s="7">
        <v>-29700</v>
      </c>
    </row>
    <row r="15" spans="1:17" x14ac:dyDescent="0.55000000000000004">
      <c r="A15" s="1" t="s">
        <v>24</v>
      </c>
      <c r="C15" s="7">
        <v>7229907</v>
      </c>
      <c r="D15" s="7"/>
      <c r="E15" s="7">
        <v>29395807965</v>
      </c>
      <c r="F15" s="7"/>
      <c r="G15" s="7">
        <v>32290692519</v>
      </c>
      <c r="H15" s="7"/>
      <c r="I15" s="7">
        <v>-2894884554</v>
      </c>
      <c r="J15" s="7"/>
      <c r="K15" s="7">
        <v>18454375</v>
      </c>
      <c r="L15" s="7"/>
      <c r="M15" s="7">
        <v>78067936468</v>
      </c>
      <c r="N15" s="7"/>
      <c r="O15" s="7">
        <v>82422159560</v>
      </c>
      <c r="P15" s="7"/>
      <c r="Q15" s="7">
        <v>-4354223092</v>
      </c>
    </row>
    <row r="16" spans="1:17" x14ac:dyDescent="0.55000000000000004">
      <c r="A16" s="1" t="s">
        <v>47</v>
      </c>
      <c r="C16" s="7">
        <v>10000000</v>
      </c>
      <c r="D16" s="7"/>
      <c r="E16" s="7">
        <v>64648541633</v>
      </c>
      <c r="F16" s="7"/>
      <c r="G16" s="7">
        <v>69086472859</v>
      </c>
      <c r="H16" s="7"/>
      <c r="I16" s="7">
        <v>-4437931226</v>
      </c>
      <c r="J16" s="7"/>
      <c r="K16" s="7">
        <v>12185017</v>
      </c>
      <c r="L16" s="7"/>
      <c r="M16" s="7">
        <v>79859568204</v>
      </c>
      <c r="N16" s="7"/>
      <c r="O16" s="7">
        <v>84181985001</v>
      </c>
      <c r="P16" s="7"/>
      <c r="Q16" s="7">
        <v>-4322416797</v>
      </c>
    </row>
    <row r="17" spans="1:17" x14ac:dyDescent="0.55000000000000004">
      <c r="A17" s="1" t="s">
        <v>20</v>
      </c>
      <c r="C17" s="7">
        <v>300000</v>
      </c>
      <c r="D17" s="7"/>
      <c r="E17" s="7">
        <v>53535010266</v>
      </c>
      <c r="F17" s="7"/>
      <c r="G17" s="7">
        <v>56159848710</v>
      </c>
      <c r="H17" s="7"/>
      <c r="I17" s="7">
        <v>-2624838444</v>
      </c>
      <c r="J17" s="7"/>
      <c r="K17" s="7">
        <v>300000</v>
      </c>
      <c r="L17" s="7"/>
      <c r="M17" s="7">
        <v>53535010266</v>
      </c>
      <c r="N17" s="7"/>
      <c r="O17" s="7">
        <v>56159848710</v>
      </c>
      <c r="P17" s="7"/>
      <c r="Q17" s="7">
        <v>-2624838444</v>
      </c>
    </row>
    <row r="18" spans="1:17" x14ac:dyDescent="0.55000000000000004">
      <c r="A18" s="1" t="s">
        <v>45</v>
      </c>
      <c r="C18" s="7">
        <v>31870</v>
      </c>
      <c r="D18" s="7"/>
      <c r="E18" s="7">
        <v>854277934</v>
      </c>
      <c r="F18" s="7"/>
      <c r="G18" s="7">
        <v>874378311</v>
      </c>
      <c r="H18" s="7"/>
      <c r="I18" s="7">
        <v>-20100377</v>
      </c>
      <c r="J18" s="7"/>
      <c r="K18" s="7">
        <v>31870</v>
      </c>
      <c r="L18" s="7"/>
      <c r="M18" s="7">
        <v>854277934</v>
      </c>
      <c r="N18" s="7"/>
      <c r="O18" s="7">
        <v>874378311</v>
      </c>
      <c r="P18" s="7"/>
      <c r="Q18" s="7">
        <v>-20100377</v>
      </c>
    </row>
    <row r="19" spans="1:17" x14ac:dyDescent="0.55000000000000004">
      <c r="A19" s="1" t="s">
        <v>53</v>
      </c>
      <c r="C19" s="7">
        <v>300000</v>
      </c>
      <c r="D19" s="7"/>
      <c r="E19" s="7">
        <v>2320112702</v>
      </c>
      <c r="F19" s="7"/>
      <c r="G19" s="7">
        <v>2326077000</v>
      </c>
      <c r="H19" s="7"/>
      <c r="I19" s="7">
        <v>-5964298</v>
      </c>
      <c r="J19" s="7"/>
      <c r="K19" s="7">
        <v>300000</v>
      </c>
      <c r="L19" s="7"/>
      <c r="M19" s="7">
        <v>2320112702</v>
      </c>
      <c r="N19" s="7"/>
      <c r="O19" s="7">
        <v>2326077000</v>
      </c>
      <c r="P19" s="7"/>
      <c r="Q19" s="7">
        <v>-5964298</v>
      </c>
    </row>
    <row r="20" spans="1:17" x14ac:dyDescent="0.55000000000000004">
      <c r="A20" s="1" t="s">
        <v>52</v>
      </c>
      <c r="C20" s="7">
        <v>9450756</v>
      </c>
      <c r="D20" s="7"/>
      <c r="E20" s="7">
        <v>79299031482</v>
      </c>
      <c r="F20" s="7"/>
      <c r="G20" s="7">
        <v>93541275485</v>
      </c>
      <c r="H20" s="7"/>
      <c r="I20" s="7">
        <v>-14242244003</v>
      </c>
      <c r="J20" s="7"/>
      <c r="K20" s="7">
        <v>9450756</v>
      </c>
      <c r="L20" s="7"/>
      <c r="M20" s="7">
        <v>79299031482</v>
      </c>
      <c r="N20" s="7"/>
      <c r="O20" s="7">
        <v>93541275485</v>
      </c>
      <c r="P20" s="7"/>
      <c r="Q20" s="7">
        <v>-14242244003</v>
      </c>
    </row>
    <row r="21" spans="1:17" x14ac:dyDescent="0.55000000000000004">
      <c r="A21" s="1" t="s">
        <v>25</v>
      </c>
      <c r="C21" s="7">
        <v>20830000</v>
      </c>
      <c r="D21" s="7"/>
      <c r="E21" s="7">
        <v>77943298434</v>
      </c>
      <c r="F21" s="7"/>
      <c r="G21" s="7">
        <v>77254315456</v>
      </c>
      <c r="H21" s="7"/>
      <c r="I21" s="7">
        <v>688982978</v>
      </c>
      <c r="J21" s="7"/>
      <c r="K21" s="7">
        <v>20830000</v>
      </c>
      <c r="L21" s="7"/>
      <c r="M21" s="7">
        <v>77943298434</v>
      </c>
      <c r="N21" s="7"/>
      <c r="O21" s="7">
        <v>77254315456</v>
      </c>
      <c r="P21" s="7"/>
      <c r="Q21" s="7">
        <v>688982978</v>
      </c>
    </row>
    <row r="22" spans="1:17" x14ac:dyDescent="0.55000000000000004">
      <c r="A22" s="1" t="s">
        <v>54</v>
      </c>
      <c r="C22" s="7">
        <v>5261165</v>
      </c>
      <c r="D22" s="7"/>
      <c r="E22" s="7">
        <v>76695236927</v>
      </c>
      <c r="F22" s="7"/>
      <c r="G22" s="7">
        <v>75885284299</v>
      </c>
      <c r="H22" s="7"/>
      <c r="I22" s="7">
        <v>809952628</v>
      </c>
      <c r="J22" s="7"/>
      <c r="K22" s="7">
        <v>5261165</v>
      </c>
      <c r="L22" s="7"/>
      <c r="M22" s="7">
        <v>76695236927</v>
      </c>
      <c r="N22" s="7"/>
      <c r="O22" s="7">
        <v>75885284299</v>
      </c>
      <c r="P22" s="7"/>
      <c r="Q22" s="7">
        <v>809952628</v>
      </c>
    </row>
    <row r="23" spans="1:17" x14ac:dyDescent="0.55000000000000004">
      <c r="A23" s="1" t="s">
        <v>44</v>
      </c>
      <c r="C23" s="7">
        <v>7</v>
      </c>
      <c r="D23" s="7"/>
      <c r="E23" s="7">
        <v>7</v>
      </c>
      <c r="F23" s="7"/>
      <c r="G23" s="7">
        <v>56502</v>
      </c>
      <c r="H23" s="7"/>
      <c r="I23" s="7">
        <v>-56495</v>
      </c>
      <c r="J23" s="7"/>
      <c r="K23" s="7">
        <v>7</v>
      </c>
      <c r="L23" s="7"/>
      <c r="M23" s="7">
        <v>7</v>
      </c>
      <c r="N23" s="7"/>
      <c r="O23" s="7">
        <v>56502</v>
      </c>
      <c r="P23" s="7"/>
      <c r="Q23" s="7">
        <v>-56495</v>
      </c>
    </row>
    <row r="24" spans="1:17" x14ac:dyDescent="0.55000000000000004">
      <c r="A24" s="1" t="s">
        <v>80</v>
      </c>
      <c r="C24" s="7">
        <v>56400</v>
      </c>
      <c r="D24" s="7"/>
      <c r="E24" s="7">
        <v>45170887311</v>
      </c>
      <c r="F24" s="7"/>
      <c r="G24" s="7">
        <v>45333997724</v>
      </c>
      <c r="H24" s="7"/>
      <c r="I24" s="7">
        <v>-163110413</v>
      </c>
      <c r="J24" s="7"/>
      <c r="K24" s="7">
        <v>56400</v>
      </c>
      <c r="L24" s="7"/>
      <c r="M24" s="7">
        <v>45170887311</v>
      </c>
      <c r="N24" s="7"/>
      <c r="O24" s="7">
        <v>45333997724</v>
      </c>
      <c r="P24" s="7"/>
      <c r="Q24" s="7">
        <v>-163110413</v>
      </c>
    </row>
    <row r="25" spans="1:17" x14ac:dyDescent="0.55000000000000004">
      <c r="A25" s="1" t="s">
        <v>116</v>
      </c>
      <c r="C25" s="7">
        <v>10600</v>
      </c>
      <c r="D25" s="7"/>
      <c r="E25" s="7">
        <v>9328540900</v>
      </c>
      <c r="F25" s="7"/>
      <c r="G25" s="7">
        <v>9222448129</v>
      </c>
      <c r="H25" s="7"/>
      <c r="I25" s="7">
        <v>106092771</v>
      </c>
      <c r="J25" s="7"/>
      <c r="K25" s="7">
        <v>10600</v>
      </c>
      <c r="L25" s="7"/>
      <c r="M25" s="7">
        <v>9328540900</v>
      </c>
      <c r="N25" s="7"/>
      <c r="O25" s="7">
        <v>9222448129</v>
      </c>
      <c r="P25" s="7"/>
      <c r="Q25" s="7">
        <v>106092771</v>
      </c>
    </row>
    <row r="26" spans="1:17" x14ac:dyDescent="0.55000000000000004">
      <c r="A26" s="1" t="s">
        <v>110</v>
      </c>
      <c r="C26" s="7">
        <v>10000</v>
      </c>
      <c r="D26" s="7"/>
      <c r="E26" s="7">
        <v>9038961392</v>
      </c>
      <c r="F26" s="7"/>
      <c r="G26" s="7">
        <v>8819501176</v>
      </c>
      <c r="H26" s="7"/>
      <c r="I26" s="7">
        <v>219460216</v>
      </c>
      <c r="J26" s="7"/>
      <c r="K26" s="7">
        <v>10000</v>
      </c>
      <c r="L26" s="7"/>
      <c r="M26" s="7">
        <v>9038961392</v>
      </c>
      <c r="N26" s="7"/>
      <c r="O26" s="7">
        <v>8819501176</v>
      </c>
      <c r="P26" s="7"/>
      <c r="Q26" s="7">
        <v>219460216</v>
      </c>
    </row>
    <row r="27" spans="1:17" x14ac:dyDescent="0.55000000000000004">
      <c r="A27" s="1" t="s">
        <v>84</v>
      </c>
      <c r="C27" s="7">
        <v>383925</v>
      </c>
      <c r="D27" s="7"/>
      <c r="E27" s="7">
        <v>304395234638</v>
      </c>
      <c r="F27" s="7"/>
      <c r="G27" s="7">
        <v>304551290999</v>
      </c>
      <c r="H27" s="7"/>
      <c r="I27" s="7">
        <v>-156056361</v>
      </c>
      <c r="J27" s="7"/>
      <c r="K27" s="7">
        <v>383925</v>
      </c>
      <c r="L27" s="7"/>
      <c r="M27" s="7">
        <v>304395234638</v>
      </c>
      <c r="N27" s="7"/>
      <c r="O27" s="7">
        <v>304551290999</v>
      </c>
      <c r="P27" s="7"/>
      <c r="Q27" s="7">
        <v>-156056361</v>
      </c>
    </row>
    <row r="28" spans="1:17" x14ac:dyDescent="0.55000000000000004">
      <c r="A28" s="1" t="s">
        <v>101</v>
      </c>
      <c r="C28" s="7">
        <v>25700</v>
      </c>
      <c r="D28" s="7"/>
      <c r="E28" s="7">
        <v>17177336047</v>
      </c>
      <c r="F28" s="7"/>
      <c r="G28" s="7">
        <v>17508292046</v>
      </c>
      <c r="H28" s="7"/>
      <c r="I28" s="7">
        <v>-330955999</v>
      </c>
      <c r="J28" s="7"/>
      <c r="K28" s="7">
        <v>25700</v>
      </c>
      <c r="L28" s="7"/>
      <c r="M28" s="7">
        <v>17177336047</v>
      </c>
      <c r="N28" s="7"/>
      <c r="O28" s="7">
        <v>17508292046</v>
      </c>
      <c r="P28" s="7"/>
      <c r="Q28" s="7">
        <v>-330955999</v>
      </c>
    </row>
    <row r="29" spans="1:17" x14ac:dyDescent="0.55000000000000004">
      <c r="A29" s="1" t="s">
        <v>87</v>
      </c>
      <c r="C29" s="7">
        <v>25400</v>
      </c>
      <c r="D29" s="7"/>
      <c r="E29" s="7">
        <v>19612773551</v>
      </c>
      <c r="F29" s="7"/>
      <c r="G29" s="7">
        <v>19605245905</v>
      </c>
      <c r="H29" s="7"/>
      <c r="I29" s="7">
        <v>7527646</v>
      </c>
      <c r="J29" s="7"/>
      <c r="K29" s="7">
        <v>25400</v>
      </c>
      <c r="L29" s="7"/>
      <c r="M29" s="7">
        <v>19612773551</v>
      </c>
      <c r="N29" s="7"/>
      <c r="O29" s="7">
        <v>19605245905</v>
      </c>
      <c r="P29" s="7"/>
      <c r="Q29" s="7">
        <v>7527646</v>
      </c>
    </row>
    <row r="30" spans="1:17" x14ac:dyDescent="0.55000000000000004">
      <c r="A30" s="1" t="s">
        <v>113</v>
      </c>
      <c r="C30" s="7">
        <v>82300</v>
      </c>
      <c r="D30" s="7"/>
      <c r="E30" s="7">
        <v>68577300132</v>
      </c>
      <c r="F30" s="7"/>
      <c r="G30" s="7">
        <v>68448846392</v>
      </c>
      <c r="H30" s="7"/>
      <c r="I30" s="7">
        <v>128453740</v>
      </c>
      <c r="J30" s="7"/>
      <c r="K30" s="7">
        <v>82300</v>
      </c>
      <c r="L30" s="7"/>
      <c r="M30" s="7">
        <v>68577300132</v>
      </c>
      <c r="N30" s="7"/>
      <c r="O30" s="7">
        <v>68448846392</v>
      </c>
      <c r="P30" s="7"/>
      <c r="Q30" s="7">
        <v>128453740</v>
      </c>
    </row>
    <row r="31" spans="1:17" x14ac:dyDescent="0.55000000000000004">
      <c r="A31" s="1" t="s">
        <v>107</v>
      </c>
      <c r="C31" s="7">
        <v>65200</v>
      </c>
      <c r="D31" s="7"/>
      <c r="E31" s="7">
        <v>42646478927</v>
      </c>
      <c r="F31" s="7"/>
      <c r="G31" s="7">
        <v>43541794619</v>
      </c>
      <c r="H31" s="7"/>
      <c r="I31" s="7">
        <v>-895315692</v>
      </c>
      <c r="J31" s="7"/>
      <c r="K31" s="7">
        <v>65200</v>
      </c>
      <c r="L31" s="7"/>
      <c r="M31" s="7">
        <v>42646478927</v>
      </c>
      <c r="N31" s="7"/>
      <c r="O31" s="7">
        <v>43541794619</v>
      </c>
      <c r="P31" s="7"/>
      <c r="Q31" s="7">
        <v>-895315692</v>
      </c>
    </row>
    <row r="32" spans="1:17" x14ac:dyDescent="0.55000000000000004">
      <c r="A32" s="1" t="s">
        <v>157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v>0</v>
      </c>
      <c r="J32" s="7"/>
      <c r="K32" s="7">
        <v>200000</v>
      </c>
      <c r="L32" s="7"/>
      <c r="M32" s="7">
        <v>200000000000</v>
      </c>
      <c r="N32" s="7"/>
      <c r="O32" s="7">
        <v>198993925812</v>
      </c>
      <c r="P32" s="7"/>
      <c r="Q32" s="7">
        <v>1006074188</v>
      </c>
    </row>
    <row r="33" spans="3:20" ht="24.75" thickBot="1" x14ac:dyDescent="0.6">
      <c r="C33" s="7"/>
      <c r="D33" s="7"/>
      <c r="E33" s="8">
        <f>SUM(E8:E32)</f>
        <v>1196750818946</v>
      </c>
      <c r="F33" s="7"/>
      <c r="G33" s="8">
        <f>SUM(G8:G32)</f>
        <v>1235348103358</v>
      </c>
      <c r="H33" s="7"/>
      <c r="I33" s="8">
        <f>SUM(I8:I32)</f>
        <v>-38597284412</v>
      </c>
      <c r="J33" s="7"/>
      <c r="K33" s="7"/>
      <c r="L33" s="7"/>
      <c r="M33" s="8">
        <f>SUM(M8:M32)</f>
        <v>1460633974020</v>
      </c>
      <c r="N33" s="7"/>
      <c r="O33" s="8">
        <f>SUM(O8:O32)</f>
        <v>1499569008353</v>
      </c>
      <c r="P33" s="7"/>
      <c r="Q33" s="8">
        <f>SUM(Q8:Q32)</f>
        <v>-38935034333</v>
      </c>
    </row>
    <row r="34" spans="3:20" ht="24.75" thickTop="1" x14ac:dyDescent="0.55000000000000004"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4"/>
      <c r="S34" s="6"/>
      <c r="T34" s="4"/>
    </row>
    <row r="35" spans="3:20" x14ac:dyDescent="0.55000000000000004">
      <c r="G35" s="6"/>
      <c r="H35" s="4"/>
      <c r="I35" s="6"/>
      <c r="J35" s="4"/>
      <c r="K35" s="4"/>
      <c r="L35" s="4"/>
      <c r="M35" s="4"/>
      <c r="N35" s="4"/>
      <c r="O35" s="6"/>
      <c r="P35" s="4"/>
      <c r="Q35" s="6"/>
      <c r="R35" s="4"/>
      <c r="S35" s="6"/>
      <c r="T35" s="4"/>
    </row>
    <row r="36" spans="3:20" x14ac:dyDescent="0.55000000000000004"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4"/>
      <c r="S36" s="6"/>
      <c r="T36" s="4"/>
    </row>
    <row r="37" spans="3:20" x14ac:dyDescent="0.55000000000000004"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6"/>
      <c r="T37" s="4"/>
    </row>
    <row r="38" spans="3:20" x14ac:dyDescent="0.55000000000000004"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4"/>
      <c r="S38" s="6"/>
      <c r="T38" s="4"/>
    </row>
    <row r="39" spans="3:20" x14ac:dyDescent="0.55000000000000004">
      <c r="G39" s="6"/>
      <c r="H39" s="4"/>
      <c r="I39" s="6"/>
      <c r="J39" s="4"/>
      <c r="K39" s="4"/>
      <c r="L39" s="4"/>
      <c r="M39" s="4"/>
      <c r="N39" s="4"/>
      <c r="O39" s="6"/>
      <c r="P39" s="4"/>
      <c r="Q39" s="6"/>
      <c r="R39" s="4"/>
      <c r="S39" s="4"/>
      <c r="T39" s="4"/>
    </row>
    <row r="40" spans="3:20" x14ac:dyDescent="0.55000000000000004"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4"/>
      <c r="S40" s="4"/>
      <c r="T40" s="4"/>
    </row>
    <row r="41" spans="3:20" x14ac:dyDescent="0.55000000000000004"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2022-11-26T06:44:56Z</dcterms:created>
  <dcterms:modified xsi:type="dcterms:W3CDTF">2022-11-29T12:35:09Z</dcterms:modified>
</cp:coreProperties>
</file>