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1\"/>
    </mc:Choice>
  </mc:AlternateContent>
  <xr:revisionPtr revIDLastSave="0" documentId="13_ncr:1_{960049DF-2167-4F1A-9D6F-BEBEE35CF4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ود اوراق بهادار و سپرده بانکی" sheetId="7" r:id="rId4"/>
    <sheet name="سپرده" sheetId="6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8" i="15"/>
  <c r="C7" i="15"/>
  <c r="E9" i="14"/>
  <c r="C9" i="14"/>
  <c r="K11" i="13"/>
  <c r="G11" i="13"/>
  <c r="K9" i="13"/>
  <c r="K10" i="13"/>
  <c r="K8" i="13"/>
  <c r="G9" i="13"/>
  <c r="G10" i="13"/>
  <c r="G8" i="13"/>
  <c r="I11" i="13"/>
  <c r="E11" i="13"/>
  <c r="I25" i="12"/>
  <c r="I19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8" i="12"/>
  <c r="I9" i="12"/>
  <c r="I10" i="12"/>
  <c r="I11" i="12"/>
  <c r="I12" i="12"/>
  <c r="I26" i="12" s="1"/>
  <c r="I13" i="12"/>
  <c r="I14" i="12"/>
  <c r="I15" i="12"/>
  <c r="I16" i="12"/>
  <c r="I17" i="12"/>
  <c r="I18" i="12"/>
  <c r="I20" i="12"/>
  <c r="I21" i="12"/>
  <c r="I22" i="12"/>
  <c r="I23" i="12"/>
  <c r="I24" i="12"/>
  <c r="I8" i="12"/>
  <c r="O26" i="12"/>
  <c r="M26" i="12"/>
  <c r="K26" i="12"/>
  <c r="G26" i="12"/>
  <c r="E26" i="12"/>
  <c r="C26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8" i="11"/>
  <c r="I9" i="11"/>
  <c r="I10" i="11"/>
  <c r="I11" i="11"/>
  <c r="I12" i="11"/>
  <c r="I65" i="11" s="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8" i="11"/>
  <c r="C65" i="11"/>
  <c r="E65" i="11"/>
  <c r="G65" i="11"/>
  <c r="M65" i="11"/>
  <c r="O65" i="11"/>
  <c r="Q65" i="11"/>
  <c r="Q39" i="10"/>
  <c r="O39" i="10"/>
  <c r="M39" i="10"/>
  <c r="I39" i="10"/>
  <c r="G39" i="10"/>
  <c r="E39" i="10"/>
  <c r="Q71" i="9"/>
  <c r="O71" i="9"/>
  <c r="M71" i="9"/>
  <c r="I71" i="9"/>
  <c r="G71" i="9"/>
  <c r="E7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8" i="9"/>
  <c r="S13" i="8"/>
  <c r="Q13" i="8"/>
  <c r="O13" i="8"/>
  <c r="M13" i="8"/>
  <c r="I13" i="8"/>
  <c r="K13" i="8"/>
  <c r="S15" i="7"/>
  <c r="Q15" i="7"/>
  <c r="O15" i="7"/>
  <c r="M15" i="7"/>
  <c r="K15" i="7"/>
  <c r="I15" i="7"/>
  <c r="S11" i="6"/>
  <c r="Q11" i="6"/>
  <c r="O11" i="6"/>
  <c r="M11" i="6"/>
  <c r="K11" i="6"/>
  <c r="AK23" i="3"/>
  <c r="Y62" i="1"/>
  <c r="Q23" i="3"/>
  <c r="AG23" i="3"/>
  <c r="AI23" i="3"/>
  <c r="S23" i="3"/>
  <c r="W23" i="3"/>
  <c r="AA23" i="3"/>
  <c r="W62" i="1"/>
  <c r="U62" i="1"/>
  <c r="O62" i="1"/>
  <c r="K62" i="1"/>
  <c r="G62" i="1"/>
  <c r="E62" i="1"/>
  <c r="Q26" i="12" l="1"/>
  <c r="S65" i="11"/>
  <c r="U11" i="11" s="1"/>
  <c r="K10" i="11"/>
  <c r="K8" i="11"/>
  <c r="K61" i="11"/>
  <c r="K53" i="11"/>
  <c r="K41" i="11"/>
  <c r="K33" i="11"/>
  <c r="K25" i="11"/>
  <c r="K17" i="11"/>
  <c r="K9" i="11"/>
  <c r="U50" i="11"/>
  <c r="U42" i="11"/>
  <c r="U26" i="11"/>
  <c r="U10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U8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K49" i="11"/>
  <c r="K45" i="11"/>
  <c r="K37" i="11"/>
  <c r="K21" i="11"/>
  <c r="K13" i="11"/>
  <c r="U62" i="11"/>
  <c r="U54" i="11"/>
  <c r="U46" i="11"/>
  <c r="U38" i="11"/>
  <c r="U30" i="11"/>
  <c r="U22" i="11"/>
  <c r="U14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K57" i="11"/>
  <c r="K29" i="11"/>
  <c r="U18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58" i="11" l="1"/>
  <c r="U34" i="11"/>
  <c r="K65" i="11"/>
  <c r="U65" i="11"/>
</calcChain>
</file>

<file path=xl/sharedStrings.xml><?xml version="1.0" encoding="utf-8"?>
<sst xmlns="http://schemas.openxmlformats.org/spreadsheetml/2006/main" count="718" uniqueCount="190">
  <si>
    <t>صندوق سرمایه‌گذاری مشترک امید توسعه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</si>
  <si>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</si>
  <si>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</si>
  <si>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</si>
  <si>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</si>
  <si>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</si>
  <si>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</si>
  <si>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</si>
  <si>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</si>
  <si>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</si>
  <si>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</si>
  <si>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</si>
  <si>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</si>
  <si>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</si>
  <si>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</si>
  <si>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</si>
  <si>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</si>
  <si>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</si>
  <si>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</si>
  <si>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</si>
  <si>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</si>
  <si>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</si>
  <si>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 جم</t>
  </si>
  <si>
    <t>پتروشیمی‌شیراز</t>
  </si>
  <si>
    <t>تراکتورسازی‌ایران‌</t>
  </si>
  <si>
    <t>توسعه‌معادن‌وفلزات‌</t>
  </si>
  <si>
    <t>ح.دریایی وکشتیرانی خط دریابندر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</si>
  <si>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</si>
  <si>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</si>
  <si>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</si>
  <si>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</si>
  <si>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</si>
  <si>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پارس آریان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</si>
  <si>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</si>
  <si>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</si>
  <si>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</si>
  <si>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</si>
  <si>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</si>
  <si>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</si>
  <si>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</si>
  <si>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</si>
  <si>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</si>
  <si>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</si>
  <si>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</si>
  <si>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بجنورد</t>
  </si>
  <si>
    <t>سیمان‌ شمال‌</t>
  </si>
  <si>
    <t>سیمان‌ارومیه‌</t>
  </si>
  <si>
    <t>شرکت صنایع غذایی مینو شرق</t>
  </si>
  <si>
    <t>شیشه سازی مینا</t>
  </si>
  <si>
    <t>صنایع پتروشیمی خلیج فارس</t>
  </si>
  <si>
    <t>صنایع پتروشیمی کرمانشاه</t>
  </si>
  <si>
    <t>صنایع گلدیران</t>
  </si>
  <si>
    <t>صنایع‌ کاشی‌ و سرامیک‌ سینا</t>
  </si>
  <si>
    <t>صنایع‌خاک‌چینی‌ایران‌</t>
  </si>
  <si>
    <t>فروشگاههای زنجیره ای افق کوروش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</si>
  <si>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</si>
  <si>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</si>
  <si>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</si>
  <si>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</si>
  <si>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</si>
  <si>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</si>
  <si>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</si>
  <si>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</si>
  <si>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</si>
  <si>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نفت‌ بهران‌</t>
  </si>
  <si>
    <t>کویر تایر</t>
  </si>
  <si>
    <t>سیمان‌هرمزگان‌</t>
  </si>
  <si>
    <t>سیمان فارس نو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</si>
  <si>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</si>
  <si>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</si>
  <si>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</si>
  <si>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</si>
  <si>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</si>
  <si>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</si>
  <si>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</si>
  <si>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</si>
  <si>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</si>
  <si>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</si>
  <si>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</si>
  <si>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</si>
  <si>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</si>
  <si>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</si>
  <si>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</si>
  <si>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</si>
  <si>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</si>
  <si>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</si>
  <si>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</si>
  <si>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</si>
  <si>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</si>
  <si>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</si>
  <si>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</si>
  <si>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</si>
  <si>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</si>
  <si>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</si>
  <si>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</si>
  <si>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</si>
  <si>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</si>
  <si>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</si>
  <si>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</si>
  <si>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</si>
  <si>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</si>
  <si>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</si>
  <si>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</si>
  <si>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</si>
  <si>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</si>
  <si>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</si>
  <si>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</si>
  <si>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</si>
  <si>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</si>
  <si>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</si>
  <si>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</si>
  <si>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</si>
  <si>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</si>
  <si>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دولت86-ش.خ020404</t>
  </si>
  <si>
    <t>1400/03/04</t>
  </si>
  <si>
    <t>1402/04/04</t>
  </si>
  <si>
    <t>گام بانک صادرات ایران0207</t>
  </si>
  <si>
    <t>1401/04/01</t>
  </si>
  <si>
    <t>1402/07/30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</si>
  <si>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</si>
  <si>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</si>
  <si>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</si>
  <si>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</si>
  <si>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</si>
  <si>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</si>
  <si>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</si>
  <si>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</si>
  <si>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</si>
  <si>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</si>
  <si>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</si>
  <si>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</si>
  <si>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</si>
  <si>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</si>
  <si>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</si>
  <si>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</si>
  <si>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</si>
  <si>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</si>
  <si>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</si>
  <si>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</si>
  <si>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</si>
  <si>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</si>
  <si>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</si>
  <si>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</si>
  <si>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</si>
  <si>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</si>
  <si>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</si>
  <si>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</si>
  <si>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</si>
  <si>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</si>
  <si>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</si>
  <si>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</si>
  <si>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</si>
  <si>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</si>
  <si>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</si>
  <si>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</si>
  <si>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</si>
  <si>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1401/07/30</t>
  </si>
  <si>
    <t>1401/07/27</t>
  </si>
  <si>
    <t>1401/08/14</t>
  </si>
  <si>
    <t>بهای فروش</t>
  </si>
  <si>
    <t>ارزش دفتری</t>
  </si>
  <si>
    <t>سود و زیان ناشی از تغییر قیمت</t>
  </si>
  <si>
    <t>سود و زیان ناشی از فروش</t>
  </si>
  <si>
    <t>فرابورس ایران</t>
  </si>
  <si>
    <t>صنعت غذایی کورش</t>
  </si>
  <si>
    <t>حفاری شمال</t>
  </si>
  <si>
    <t>معدنی و صنعتی گل گهر</t>
  </si>
  <si>
    <t>توسعه معدنی و صنعتی صبانور</t>
  </si>
  <si>
    <t>اسنادخزانه-م14بودجه99-021025</t>
  </si>
  <si>
    <t>اسنادخزانه-م4بودجه00-030522</t>
  </si>
  <si>
    <t>اسنادخزانه-م5بودجه00-030626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</si>
  <si>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</si>
  <si>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</si>
  <si>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</si>
  <si>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</si>
  <si>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</si>
  <si>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</si>
  <si>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</si>
  <si>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</si>
  <si>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</si>
  <si>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</si>
  <si>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</si>
  <si>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</si>
  <si>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</si>
  <si>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</si>
  <si>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1401/09/01</t>
  </si>
  <si>
    <t>-</t>
  </si>
  <si>
    <t xml:space="preserve">از ابتدای سال مالی </t>
  </si>
  <si>
    <t xml:space="preserve"> 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</si>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</sst>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467726</xdr:colOff>
      <xdr:row>36</xdr:row>
      <xdr:rowOff>172431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BAB2DA-975D-58FA-30CA-7F9A11985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13074" y="0"/>
          <a:ext cx="7173326" cy="7030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E47B-C04A-4D3F-B09B-7CC2820C2EAE}">
  <dimension ref="A1"/>
  <sheetViews>
    <sheetView rightToLeft="1" tabSelected="1" workbookViewId="0">
      <selection activeCell="P22" sqref="P22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6"/>
  <sheetViews>
    <sheetView rightToLeft="1" topLeftCell="A55" workbookViewId="0">
      <selection activeCell="U12" sqref="U12"/>
    </sheetView>
  </sheetViews>
  <sheetFormatPr defaultRowHeight="24"/>
  <cols>
    <col min="1" max="1" width="32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.75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.75">
      <c r="A6" s="15" t="s">
        <v>3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H6" s="16" t="s">
        <v>140</v>
      </c>
      <c r="I6" s="16" t="s">
        <v>140</v>
      </c>
      <c r="J6" s="16" t="s">
        <v>140</v>
      </c>
      <c r="K6" s="16" t="s">
        <v>140</v>
      </c>
      <c r="M6" s="16" t="s">
        <v>141</v>
      </c>
      <c r="N6" s="16" t="s">
        <v>141</v>
      </c>
      <c r="O6" s="16" t="s">
        <v>141</v>
      </c>
      <c r="P6" s="16" t="s">
        <v>141</v>
      </c>
      <c r="Q6" s="16" t="s">
        <v>141</v>
      </c>
      <c r="R6" s="16" t="s">
        <v>141</v>
      </c>
      <c r="S6" s="16" t="s">
        <v>141</v>
      </c>
      <c r="T6" s="16" t="s">
        <v>141</v>
      </c>
      <c r="U6" s="16" t="s">
        <v>141</v>
      </c>
    </row>
    <row r="7" spans="1:21" ht="24.75">
      <c r="A7" s="16" t="s">
        <v>3</v>
      </c>
      <c r="C7" s="16" t="s">
        <v>171</v>
      </c>
      <c r="E7" s="16" t="s">
        <v>172</v>
      </c>
      <c r="G7" s="16" t="s">
        <v>173</v>
      </c>
      <c r="I7" s="16" t="s">
        <v>125</v>
      </c>
      <c r="K7" s="16" t="s">
        <v>174</v>
      </c>
      <c r="M7" s="16" t="s">
        <v>171</v>
      </c>
      <c r="O7" s="16" t="s">
        <v>172</v>
      </c>
      <c r="Q7" s="16" t="s">
        <v>173</v>
      </c>
      <c r="S7" s="16" t="s">
        <v>125</v>
      </c>
      <c r="U7" s="16" t="s">
        <v>174</v>
      </c>
    </row>
    <row r="8" spans="1:21">
      <c r="A8" s="1" t="s">
        <v>25</v>
      </c>
      <c r="C8" s="7">
        <v>0</v>
      </c>
      <c r="D8" s="7"/>
      <c r="E8" s="7">
        <v>26497795130</v>
      </c>
      <c r="F8" s="7"/>
      <c r="G8" s="7">
        <v>-98110533</v>
      </c>
      <c r="H8" s="7"/>
      <c r="I8" s="7">
        <f>C8+E8+G8</f>
        <v>26399684597</v>
      </c>
      <c r="J8" s="7"/>
      <c r="K8" s="10">
        <f t="shared" ref="K8:K39" si="0">I8/$I$65</f>
        <v>2.723400157231344E-2</v>
      </c>
      <c r="L8" s="7"/>
      <c r="M8" s="7">
        <v>0</v>
      </c>
      <c r="N8" s="7"/>
      <c r="O8" s="7">
        <v>611918281</v>
      </c>
      <c r="P8" s="7"/>
      <c r="Q8" s="7">
        <v>-4452333625</v>
      </c>
      <c r="R8" s="7"/>
      <c r="S8" s="7">
        <f>M8+O8+Q8</f>
        <v>-3840415344</v>
      </c>
      <c r="T8" s="7"/>
      <c r="U8" s="10">
        <f t="shared" ref="U8:U39" si="1">S8/$S$65</f>
        <v>-1.8143719393132419E-3</v>
      </c>
    </row>
    <row r="9" spans="1:21">
      <c r="A9" s="1" t="s">
        <v>22</v>
      </c>
      <c r="C9" s="7">
        <v>0</v>
      </c>
      <c r="D9" s="7"/>
      <c r="E9" s="7">
        <v>0</v>
      </c>
      <c r="F9" s="7"/>
      <c r="G9" s="7">
        <v>-15553440447</v>
      </c>
      <c r="H9" s="7"/>
      <c r="I9" s="7">
        <f t="shared" ref="I9:I64" si="2">C9+E9+G9</f>
        <v>-15553440447</v>
      </c>
      <c r="J9" s="7"/>
      <c r="K9" s="10">
        <f t="shared" si="0"/>
        <v>-1.6044980387251155E-2</v>
      </c>
      <c r="L9" s="7"/>
      <c r="M9" s="7">
        <v>16448298000</v>
      </c>
      <c r="N9" s="7"/>
      <c r="O9" s="7">
        <v>0</v>
      </c>
      <c r="P9" s="7"/>
      <c r="Q9" s="7">
        <v>-15553440447</v>
      </c>
      <c r="R9" s="7"/>
      <c r="S9" s="7">
        <f t="shared" ref="S9:S64" si="3">M9+O9+Q9</f>
        <v>894857553</v>
      </c>
      <c r="T9" s="7"/>
      <c r="U9" s="10">
        <f t="shared" si="1"/>
        <v>4.2276792701141555E-4</v>
      </c>
    </row>
    <row r="10" spans="1:21">
      <c r="A10" s="1" t="s">
        <v>46</v>
      </c>
      <c r="C10" s="7">
        <v>0</v>
      </c>
      <c r="D10" s="7"/>
      <c r="E10" s="7">
        <v>0</v>
      </c>
      <c r="F10" s="7"/>
      <c r="G10" s="7">
        <v>-824386233</v>
      </c>
      <c r="H10" s="7"/>
      <c r="I10" s="7">
        <f t="shared" si="2"/>
        <v>-824386233</v>
      </c>
      <c r="J10" s="7"/>
      <c r="K10" s="10">
        <f t="shared" si="0"/>
        <v>-8.5043955291294929E-4</v>
      </c>
      <c r="L10" s="7"/>
      <c r="M10" s="7">
        <v>0</v>
      </c>
      <c r="N10" s="7"/>
      <c r="O10" s="7">
        <v>0</v>
      </c>
      <c r="P10" s="7"/>
      <c r="Q10" s="7">
        <v>-844486610</v>
      </c>
      <c r="R10" s="7"/>
      <c r="S10" s="7">
        <f t="shared" si="3"/>
        <v>-844486610</v>
      </c>
      <c r="T10" s="7"/>
      <c r="U10" s="10">
        <f t="shared" si="1"/>
        <v>-3.9897059850664047E-4</v>
      </c>
    </row>
    <row r="11" spans="1:21">
      <c r="A11" s="1" t="s">
        <v>54</v>
      </c>
      <c r="C11" s="7">
        <v>0</v>
      </c>
      <c r="D11" s="7"/>
      <c r="E11" s="7">
        <v>0</v>
      </c>
      <c r="F11" s="7"/>
      <c r="G11" s="7">
        <v>3356347326</v>
      </c>
      <c r="H11" s="7"/>
      <c r="I11" s="7">
        <f t="shared" si="2"/>
        <v>3356347326</v>
      </c>
      <c r="J11" s="7"/>
      <c r="K11" s="10">
        <f t="shared" si="0"/>
        <v>3.4624189549560475E-3</v>
      </c>
      <c r="L11" s="7"/>
      <c r="M11" s="7">
        <v>0</v>
      </c>
      <c r="N11" s="7"/>
      <c r="O11" s="7">
        <v>0</v>
      </c>
      <c r="P11" s="7"/>
      <c r="Q11" s="7">
        <v>4166299954</v>
      </c>
      <c r="R11" s="7"/>
      <c r="S11" s="7">
        <f t="shared" si="3"/>
        <v>4166299954</v>
      </c>
      <c r="T11" s="7"/>
      <c r="U11" s="10">
        <f t="shared" si="1"/>
        <v>1.9683333832913805E-3</v>
      </c>
    </row>
    <row r="12" spans="1:21">
      <c r="A12" s="1" t="s">
        <v>37</v>
      </c>
      <c r="C12" s="7">
        <v>0</v>
      </c>
      <c r="D12" s="7"/>
      <c r="E12" s="7">
        <v>36704229058</v>
      </c>
      <c r="F12" s="7"/>
      <c r="G12" s="7">
        <v>2211761200</v>
      </c>
      <c r="H12" s="7"/>
      <c r="I12" s="7">
        <f t="shared" si="2"/>
        <v>38915990258</v>
      </c>
      <c r="J12" s="7"/>
      <c r="K12" s="10">
        <f t="shared" si="0"/>
        <v>4.0145863712134806E-2</v>
      </c>
      <c r="L12" s="7"/>
      <c r="M12" s="7">
        <v>0</v>
      </c>
      <c r="N12" s="7"/>
      <c r="O12" s="7">
        <v>60837022795</v>
      </c>
      <c r="P12" s="7"/>
      <c r="Q12" s="7">
        <v>2211761200</v>
      </c>
      <c r="R12" s="7"/>
      <c r="S12" s="7">
        <f t="shared" si="3"/>
        <v>63048783995</v>
      </c>
      <c r="T12" s="7"/>
      <c r="U12" s="10">
        <f t="shared" si="1"/>
        <v>2.9786867888409792E-2</v>
      </c>
    </row>
    <row r="13" spans="1:21">
      <c r="A13" s="1" t="s">
        <v>31</v>
      </c>
      <c r="C13" s="7">
        <v>0</v>
      </c>
      <c r="D13" s="7"/>
      <c r="E13" s="7">
        <v>-1668736546</v>
      </c>
      <c r="F13" s="7"/>
      <c r="G13" s="7">
        <v>424459404</v>
      </c>
      <c r="H13" s="7"/>
      <c r="I13" s="7">
        <f t="shared" si="2"/>
        <v>-1244277142</v>
      </c>
      <c r="J13" s="7"/>
      <c r="K13" s="10">
        <f t="shared" si="0"/>
        <v>-1.2836003974635542E-3</v>
      </c>
      <c r="L13" s="7"/>
      <c r="M13" s="7">
        <v>0</v>
      </c>
      <c r="N13" s="7"/>
      <c r="O13" s="7">
        <v>1083638796</v>
      </c>
      <c r="P13" s="7"/>
      <c r="Q13" s="7">
        <v>424459404</v>
      </c>
      <c r="R13" s="7"/>
      <c r="S13" s="7">
        <f t="shared" si="3"/>
        <v>1508098200</v>
      </c>
      <c r="T13" s="7"/>
      <c r="U13" s="10">
        <f t="shared" si="1"/>
        <v>7.1248831459954959E-4</v>
      </c>
    </row>
    <row r="14" spans="1:21">
      <c r="A14" s="1" t="s">
        <v>57</v>
      </c>
      <c r="C14" s="7">
        <v>0</v>
      </c>
      <c r="D14" s="7"/>
      <c r="E14" s="7">
        <v>-4316385472</v>
      </c>
      <c r="F14" s="7"/>
      <c r="G14" s="7">
        <v>9447777634</v>
      </c>
      <c r="H14" s="7"/>
      <c r="I14" s="7">
        <f t="shared" si="2"/>
        <v>5131392162</v>
      </c>
      <c r="J14" s="7"/>
      <c r="K14" s="10">
        <f t="shared" si="0"/>
        <v>5.2935610535265838E-3</v>
      </c>
      <c r="L14" s="7"/>
      <c r="M14" s="7">
        <v>0</v>
      </c>
      <c r="N14" s="7"/>
      <c r="O14" s="7">
        <v>5491179475</v>
      </c>
      <c r="P14" s="7"/>
      <c r="Q14" s="7">
        <v>-3023086718</v>
      </c>
      <c r="R14" s="7"/>
      <c r="S14" s="7">
        <f t="shared" si="3"/>
        <v>2468092757</v>
      </c>
      <c r="T14" s="7"/>
      <c r="U14" s="10">
        <f t="shared" si="1"/>
        <v>1.1660296714831207E-3</v>
      </c>
    </row>
    <row r="15" spans="1:21">
      <c r="A15" s="1" t="s">
        <v>20</v>
      </c>
      <c r="C15" s="7">
        <v>0</v>
      </c>
      <c r="D15" s="7"/>
      <c r="E15" s="7">
        <v>-7848933530</v>
      </c>
      <c r="F15" s="7"/>
      <c r="G15" s="7">
        <v>0</v>
      </c>
      <c r="H15" s="7"/>
      <c r="I15" s="7">
        <f t="shared" si="2"/>
        <v>-7848933530</v>
      </c>
      <c r="J15" s="7"/>
      <c r="K15" s="10">
        <f t="shared" si="0"/>
        <v>-8.0969856784309704E-3</v>
      </c>
      <c r="L15" s="7"/>
      <c r="M15" s="7">
        <v>0</v>
      </c>
      <c r="N15" s="7"/>
      <c r="O15" s="7">
        <v>12169447310</v>
      </c>
      <c r="P15" s="7"/>
      <c r="Q15" s="7">
        <v>-2624838444</v>
      </c>
      <c r="R15" s="7"/>
      <c r="S15" s="7">
        <f t="shared" si="3"/>
        <v>9544608866</v>
      </c>
      <c r="T15" s="7"/>
      <c r="U15" s="10">
        <f t="shared" si="1"/>
        <v>4.5092702082982781E-3</v>
      </c>
    </row>
    <row r="16" spans="1:21">
      <c r="A16" s="1" t="s">
        <v>163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2"/>
        <v>0</v>
      </c>
      <c r="J16" s="7"/>
      <c r="K16" s="10">
        <f t="shared" si="0"/>
        <v>0</v>
      </c>
      <c r="L16" s="7"/>
      <c r="M16" s="7">
        <v>0</v>
      </c>
      <c r="N16" s="7"/>
      <c r="O16" s="7">
        <v>0</v>
      </c>
      <c r="P16" s="7"/>
      <c r="Q16" s="7">
        <v>-5964298</v>
      </c>
      <c r="R16" s="7"/>
      <c r="S16" s="7">
        <f t="shared" si="3"/>
        <v>-5964298</v>
      </c>
      <c r="T16" s="7"/>
      <c r="U16" s="10">
        <f t="shared" si="1"/>
        <v>-2.8177824426747968E-6</v>
      </c>
    </row>
    <row r="17" spans="1:21">
      <c r="A17" s="1" t="s">
        <v>164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2"/>
        <v>0</v>
      </c>
      <c r="J17" s="7"/>
      <c r="K17" s="10">
        <f t="shared" si="0"/>
        <v>0</v>
      </c>
      <c r="L17" s="7"/>
      <c r="M17" s="7">
        <v>0</v>
      </c>
      <c r="N17" s="7"/>
      <c r="O17" s="7">
        <v>0</v>
      </c>
      <c r="P17" s="7"/>
      <c r="Q17" s="7">
        <v>-14242244003</v>
      </c>
      <c r="R17" s="7"/>
      <c r="S17" s="7">
        <f t="shared" si="3"/>
        <v>-14242244003</v>
      </c>
      <c r="T17" s="7"/>
      <c r="U17" s="10">
        <f t="shared" si="1"/>
        <v>-6.7286284313667457E-3</v>
      </c>
    </row>
    <row r="18" spans="1:21">
      <c r="A18" s="1" t="s">
        <v>165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2"/>
        <v>0</v>
      </c>
      <c r="J18" s="7"/>
      <c r="K18" s="10">
        <f t="shared" si="0"/>
        <v>0</v>
      </c>
      <c r="L18" s="7"/>
      <c r="M18" s="7">
        <v>0</v>
      </c>
      <c r="N18" s="7"/>
      <c r="O18" s="7">
        <v>0</v>
      </c>
      <c r="P18" s="7"/>
      <c r="Q18" s="7">
        <v>688982978</v>
      </c>
      <c r="R18" s="7"/>
      <c r="S18" s="7">
        <f t="shared" si="3"/>
        <v>688982978</v>
      </c>
      <c r="T18" s="7"/>
      <c r="U18" s="10">
        <f t="shared" si="1"/>
        <v>3.2550421503254798E-4</v>
      </c>
    </row>
    <row r="19" spans="1:21">
      <c r="A19" s="1" t="s">
        <v>49</v>
      </c>
      <c r="C19" s="7">
        <v>0</v>
      </c>
      <c r="D19" s="7"/>
      <c r="E19" s="7">
        <v>38182247032</v>
      </c>
      <c r="F19" s="7"/>
      <c r="G19" s="7">
        <v>0</v>
      </c>
      <c r="H19" s="7"/>
      <c r="I19" s="7">
        <f t="shared" si="2"/>
        <v>38182247032</v>
      </c>
      <c r="J19" s="7"/>
      <c r="K19" s="10">
        <f t="shared" si="0"/>
        <v>3.9388931783757561E-2</v>
      </c>
      <c r="L19" s="7"/>
      <c r="M19" s="7">
        <v>15500159431</v>
      </c>
      <c r="N19" s="7"/>
      <c r="O19" s="7">
        <v>40123721894</v>
      </c>
      <c r="P19" s="7"/>
      <c r="Q19" s="7">
        <v>-4322416797</v>
      </c>
      <c r="R19" s="7"/>
      <c r="S19" s="7">
        <f t="shared" si="3"/>
        <v>51301464528</v>
      </c>
      <c r="T19" s="7"/>
      <c r="U19" s="10">
        <f t="shared" si="1"/>
        <v>2.4236945576914883E-2</v>
      </c>
    </row>
    <row r="20" spans="1:21">
      <c r="A20" s="1" t="s">
        <v>45</v>
      </c>
      <c r="C20" s="7">
        <v>0</v>
      </c>
      <c r="D20" s="7"/>
      <c r="E20" s="7">
        <v>39998991972</v>
      </c>
      <c r="F20" s="7"/>
      <c r="G20" s="7">
        <v>0</v>
      </c>
      <c r="H20" s="7"/>
      <c r="I20" s="7">
        <f t="shared" si="2"/>
        <v>39998991972</v>
      </c>
      <c r="J20" s="7"/>
      <c r="K20" s="10">
        <f t="shared" si="0"/>
        <v>4.1263091846945398E-2</v>
      </c>
      <c r="L20" s="7"/>
      <c r="M20" s="7">
        <v>0</v>
      </c>
      <c r="N20" s="7"/>
      <c r="O20" s="7">
        <v>59204374660</v>
      </c>
      <c r="P20" s="7"/>
      <c r="Q20" s="7">
        <v>-56495</v>
      </c>
      <c r="R20" s="7"/>
      <c r="S20" s="7">
        <f t="shared" si="3"/>
        <v>59204318165</v>
      </c>
      <c r="T20" s="7"/>
      <c r="U20" s="10">
        <f t="shared" si="1"/>
        <v>2.797058233104207E-2</v>
      </c>
    </row>
    <row r="21" spans="1:21">
      <c r="A21" s="1" t="s">
        <v>38</v>
      </c>
      <c r="C21" s="7">
        <v>0</v>
      </c>
      <c r="D21" s="7"/>
      <c r="E21" s="7">
        <v>71769150508</v>
      </c>
      <c r="F21" s="7"/>
      <c r="G21" s="7">
        <v>0</v>
      </c>
      <c r="H21" s="7"/>
      <c r="I21" s="7">
        <f t="shared" si="2"/>
        <v>71769150508</v>
      </c>
      <c r="J21" s="7"/>
      <c r="K21" s="10">
        <f t="shared" si="0"/>
        <v>7.4037292021306336E-2</v>
      </c>
      <c r="L21" s="7"/>
      <c r="M21" s="7">
        <v>0</v>
      </c>
      <c r="N21" s="7"/>
      <c r="O21" s="7">
        <v>94483965820</v>
      </c>
      <c r="P21" s="7"/>
      <c r="Q21" s="7">
        <v>-3953</v>
      </c>
      <c r="R21" s="7"/>
      <c r="S21" s="7">
        <f t="shared" si="3"/>
        <v>94483961867</v>
      </c>
      <c r="T21" s="7"/>
      <c r="U21" s="10">
        <f t="shared" si="1"/>
        <v>4.4638153369128714E-2</v>
      </c>
    </row>
    <row r="22" spans="1:21">
      <c r="A22" s="1" t="s">
        <v>16</v>
      </c>
      <c r="C22" s="7">
        <v>0</v>
      </c>
      <c r="D22" s="7"/>
      <c r="E22" s="7">
        <v>38289475861</v>
      </c>
      <c r="F22" s="7"/>
      <c r="G22" s="7">
        <v>0</v>
      </c>
      <c r="H22" s="7"/>
      <c r="I22" s="7">
        <f t="shared" si="2"/>
        <v>38289475861</v>
      </c>
      <c r="J22" s="7"/>
      <c r="K22" s="10">
        <f t="shared" si="0"/>
        <v>3.9499549396890529E-2</v>
      </c>
      <c r="L22" s="7"/>
      <c r="M22" s="7">
        <v>0</v>
      </c>
      <c r="N22" s="7"/>
      <c r="O22" s="7">
        <v>56254680175</v>
      </c>
      <c r="P22" s="7"/>
      <c r="Q22" s="7">
        <v>-5254</v>
      </c>
      <c r="R22" s="7"/>
      <c r="S22" s="7">
        <f t="shared" si="3"/>
        <v>56254674921</v>
      </c>
      <c r="T22" s="7"/>
      <c r="U22" s="10">
        <f t="shared" si="1"/>
        <v>2.6577048180820614E-2</v>
      </c>
    </row>
    <row r="23" spans="1:21">
      <c r="A23" s="1" t="s">
        <v>166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2"/>
        <v>0</v>
      </c>
      <c r="J23" s="7"/>
      <c r="K23" s="10">
        <f t="shared" si="0"/>
        <v>0</v>
      </c>
      <c r="L23" s="7"/>
      <c r="M23" s="7">
        <v>0</v>
      </c>
      <c r="N23" s="7"/>
      <c r="O23" s="7">
        <v>0</v>
      </c>
      <c r="P23" s="7"/>
      <c r="Q23" s="7">
        <v>-100916033</v>
      </c>
      <c r="R23" s="7"/>
      <c r="S23" s="7">
        <f t="shared" si="3"/>
        <v>-100916033</v>
      </c>
      <c r="T23" s="7"/>
      <c r="U23" s="10">
        <f t="shared" si="1"/>
        <v>-4.7676931295483631E-5</v>
      </c>
    </row>
    <row r="24" spans="1:21">
      <c r="A24" s="1" t="s">
        <v>32</v>
      </c>
      <c r="C24" s="7">
        <v>0</v>
      </c>
      <c r="D24" s="7"/>
      <c r="E24" s="7">
        <v>7992277146</v>
      </c>
      <c r="F24" s="7"/>
      <c r="G24" s="7">
        <v>0</v>
      </c>
      <c r="H24" s="7"/>
      <c r="I24" s="7">
        <f t="shared" si="2"/>
        <v>7992277146</v>
      </c>
      <c r="J24" s="7"/>
      <c r="K24" s="10">
        <f t="shared" si="0"/>
        <v>8.2448594247699208E-3</v>
      </c>
      <c r="L24" s="7"/>
      <c r="M24" s="7">
        <v>0</v>
      </c>
      <c r="N24" s="7"/>
      <c r="O24" s="7">
        <v>6795730605</v>
      </c>
      <c r="P24" s="7"/>
      <c r="Q24" s="7">
        <v>-2220605677</v>
      </c>
      <c r="R24" s="7"/>
      <c r="S24" s="7">
        <f t="shared" si="3"/>
        <v>4575124928</v>
      </c>
      <c r="T24" s="7"/>
      <c r="U24" s="10">
        <f t="shared" si="1"/>
        <v>2.1614793048841952E-3</v>
      </c>
    </row>
    <row r="25" spans="1:21">
      <c r="A25" s="1" t="s">
        <v>41</v>
      </c>
      <c r="C25" s="7">
        <v>0</v>
      </c>
      <c r="D25" s="7"/>
      <c r="E25" s="7">
        <v>112885663029</v>
      </c>
      <c r="F25" s="7"/>
      <c r="G25" s="7">
        <v>0</v>
      </c>
      <c r="H25" s="7"/>
      <c r="I25" s="7">
        <f t="shared" si="2"/>
        <v>112885663029</v>
      </c>
      <c r="J25" s="7"/>
      <c r="K25" s="10">
        <f t="shared" si="0"/>
        <v>0.11645322174692915</v>
      </c>
      <c r="L25" s="7"/>
      <c r="M25" s="7">
        <v>0</v>
      </c>
      <c r="N25" s="7"/>
      <c r="O25" s="7">
        <v>273956378169</v>
      </c>
      <c r="P25" s="7"/>
      <c r="Q25" s="7">
        <v>6128440</v>
      </c>
      <c r="R25" s="7"/>
      <c r="S25" s="7">
        <f t="shared" si="3"/>
        <v>273962506609</v>
      </c>
      <c r="T25" s="7"/>
      <c r="U25" s="10">
        <f t="shared" si="1"/>
        <v>0.12943128278869001</v>
      </c>
    </row>
    <row r="26" spans="1:21">
      <c r="A26" s="1" t="s">
        <v>167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2"/>
        <v>0</v>
      </c>
      <c r="J26" s="7"/>
      <c r="K26" s="10">
        <f t="shared" si="0"/>
        <v>0</v>
      </c>
      <c r="L26" s="7"/>
      <c r="M26" s="7">
        <v>0</v>
      </c>
      <c r="N26" s="7"/>
      <c r="O26" s="7">
        <v>0</v>
      </c>
      <c r="P26" s="7"/>
      <c r="Q26" s="7">
        <v>-29700</v>
      </c>
      <c r="R26" s="7"/>
      <c r="S26" s="7">
        <f t="shared" si="3"/>
        <v>-29700</v>
      </c>
      <c r="T26" s="7"/>
      <c r="U26" s="10">
        <f t="shared" si="1"/>
        <v>-1.4031515284353912E-8</v>
      </c>
    </row>
    <row r="27" spans="1:21">
      <c r="A27" s="1" t="s">
        <v>56</v>
      </c>
      <c r="C27" s="7">
        <v>0</v>
      </c>
      <c r="D27" s="7"/>
      <c r="E27" s="7">
        <v>-402590250</v>
      </c>
      <c r="F27" s="7"/>
      <c r="G27" s="7">
        <v>0</v>
      </c>
      <c r="H27" s="7"/>
      <c r="I27" s="7">
        <f t="shared" si="2"/>
        <v>-402590250</v>
      </c>
      <c r="J27" s="7"/>
      <c r="K27" s="10">
        <f t="shared" si="0"/>
        <v>-4.1531342774996641E-4</v>
      </c>
      <c r="L27" s="7"/>
      <c r="M27" s="7">
        <v>3372937294</v>
      </c>
      <c r="N27" s="7"/>
      <c r="O27" s="7">
        <v>-6863915250</v>
      </c>
      <c r="P27" s="7"/>
      <c r="Q27" s="7">
        <v>0</v>
      </c>
      <c r="R27" s="7"/>
      <c r="S27" s="7">
        <f t="shared" si="3"/>
        <v>-3490977956</v>
      </c>
      <c r="T27" s="7"/>
      <c r="U27" s="10">
        <f t="shared" si="1"/>
        <v>-1.6492831833992115E-3</v>
      </c>
    </row>
    <row r="28" spans="1:21">
      <c r="A28" s="1" t="s">
        <v>61</v>
      </c>
      <c r="C28" s="7">
        <v>0</v>
      </c>
      <c r="D28" s="7"/>
      <c r="E28" s="7">
        <v>12047844647</v>
      </c>
      <c r="F28" s="7"/>
      <c r="G28" s="7">
        <v>0</v>
      </c>
      <c r="H28" s="7"/>
      <c r="I28" s="7">
        <f t="shared" si="2"/>
        <v>12047844647</v>
      </c>
      <c r="J28" s="7"/>
      <c r="K28" s="10">
        <f t="shared" si="0"/>
        <v>1.2428596214996895E-2</v>
      </c>
      <c r="L28" s="7"/>
      <c r="M28" s="7">
        <v>4504664011</v>
      </c>
      <c r="N28" s="7"/>
      <c r="O28" s="7">
        <v>1744860259</v>
      </c>
      <c r="P28" s="7"/>
      <c r="Q28" s="7">
        <v>0</v>
      </c>
      <c r="R28" s="7"/>
      <c r="S28" s="7">
        <f t="shared" si="3"/>
        <v>6249524270</v>
      </c>
      <c r="T28" s="7"/>
      <c r="U28" s="10">
        <f t="shared" si="1"/>
        <v>2.9525351957725835E-3</v>
      </c>
    </row>
    <row r="29" spans="1:21">
      <c r="A29" s="1" t="s">
        <v>33</v>
      </c>
      <c r="C29" s="7">
        <v>0</v>
      </c>
      <c r="D29" s="7"/>
      <c r="E29" s="7">
        <v>17545714656</v>
      </c>
      <c r="F29" s="7"/>
      <c r="G29" s="7">
        <v>0</v>
      </c>
      <c r="H29" s="7"/>
      <c r="I29" s="7">
        <f t="shared" si="2"/>
        <v>17545714656</v>
      </c>
      <c r="J29" s="7"/>
      <c r="K29" s="10">
        <f t="shared" si="0"/>
        <v>1.8100217022409715E-2</v>
      </c>
      <c r="L29" s="7"/>
      <c r="M29" s="7">
        <v>27000000000</v>
      </c>
      <c r="N29" s="7"/>
      <c r="O29" s="7">
        <v>6657280930</v>
      </c>
      <c r="P29" s="7"/>
      <c r="Q29" s="7">
        <v>0</v>
      </c>
      <c r="R29" s="7"/>
      <c r="S29" s="7">
        <f t="shared" si="3"/>
        <v>33657280930</v>
      </c>
      <c r="T29" s="7"/>
      <c r="U29" s="10">
        <f t="shared" si="1"/>
        <v>1.5901099387174697E-2</v>
      </c>
    </row>
    <row r="30" spans="1:21">
      <c r="A30" s="1" t="s">
        <v>19</v>
      </c>
      <c r="C30" s="7">
        <v>0</v>
      </c>
      <c r="D30" s="7"/>
      <c r="E30" s="7">
        <v>-28531092679</v>
      </c>
      <c r="F30" s="7"/>
      <c r="G30" s="7">
        <v>0</v>
      </c>
      <c r="H30" s="7"/>
      <c r="I30" s="7">
        <f t="shared" si="2"/>
        <v>-28531092679</v>
      </c>
      <c r="J30" s="7"/>
      <c r="K30" s="10">
        <f t="shared" si="0"/>
        <v>-2.9432769169068208E-2</v>
      </c>
      <c r="L30" s="7"/>
      <c r="M30" s="7">
        <v>0</v>
      </c>
      <c r="N30" s="7"/>
      <c r="O30" s="7">
        <v>197988491633</v>
      </c>
      <c r="P30" s="7"/>
      <c r="Q30" s="7">
        <v>0</v>
      </c>
      <c r="R30" s="7"/>
      <c r="S30" s="7">
        <f t="shared" si="3"/>
        <v>197988491633</v>
      </c>
      <c r="T30" s="7"/>
      <c r="U30" s="10">
        <f t="shared" si="1"/>
        <v>9.3537998197798525E-2</v>
      </c>
    </row>
    <row r="31" spans="1:21">
      <c r="A31" s="1" t="s">
        <v>50</v>
      </c>
      <c r="C31" s="7">
        <v>0</v>
      </c>
      <c r="D31" s="7"/>
      <c r="E31" s="7">
        <v>6880991140</v>
      </c>
      <c r="F31" s="7"/>
      <c r="G31" s="7">
        <v>0</v>
      </c>
      <c r="H31" s="7"/>
      <c r="I31" s="7">
        <f t="shared" si="2"/>
        <v>6880991140</v>
      </c>
      <c r="J31" s="7"/>
      <c r="K31" s="10">
        <f t="shared" si="0"/>
        <v>7.0984531211835088E-3</v>
      </c>
      <c r="L31" s="7"/>
      <c r="M31" s="7">
        <v>0</v>
      </c>
      <c r="N31" s="7"/>
      <c r="O31" s="7">
        <v>-5198971083</v>
      </c>
      <c r="P31" s="7"/>
      <c r="Q31" s="7">
        <v>0</v>
      </c>
      <c r="R31" s="7"/>
      <c r="S31" s="7">
        <f t="shared" si="3"/>
        <v>-5198971083</v>
      </c>
      <c r="T31" s="7"/>
      <c r="U31" s="10">
        <f t="shared" si="1"/>
        <v>-2.4562101755565154E-3</v>
      </c>
    </row>
    <row r="32" spans="1:21">
      <c r="A32" s="1" t="s">
        <v>66</v>
      </c>
      <c r="C32" s="7">
        <v>0</v>
      </c>
      <c r="D32" s="7"/>
      <c r="E32" s="7">
        <v>-276395630</v>
      </c>
      <c r="F32" s="7"/>
      <c r="G32" s="7">
        <v>0</v>
      </c>
      <c r="H32" s="7"/>
      <c r="I32" s="7">
        <f t="shared" si="2"/>
        <v>-276395630</v>
      </c>
      <c r="J32" s="7"/>
      <c r="K32" s="10">
        <f t="shared" si="0"/>
        <v>-2.8513064216138231E-4</v>
      </c>
      <c r="L32" s="7"/>
      <c r="M32" s="7">
        <v>0</v>
      </c>
      <c r="N32" s="7"/>
      <c r="O32" s="7">
        <v>-276395630</v>
      </c>
      <c r="P32" s="7"/>
      <c r="Q32" s="7">
        <v>0</v>
      </c>
      <c r="R32" s="7"/>
      <c r="S32" s="7">
        <f t="shared" si="3"/>
        <v>-276395630</v>
      </c>
      <c r="T32" s="7"/>
      <c r="U32" s="10">
        <f t="shared" si="1"/>
        <v>-1.3058079147722655E-4</v>
      </c>
    </row>
    <row r="33" spans="1:21">
      <c r="A33" s="1" t="s">
        <v>34</v>
      </c>
      <c r="C33" s="7">
        <v>0</v>
      </c>
      <c r="D33" s="7"/>
      <c r="E33" s="7">
        <v>14152528422</v>
      </c>
      <c r="F33" s="7"/>
      <c r="G33" s="7">
        <v>0</v>
      </c>
      <c r="H33" s="7"/>
      <c r="I33" s="7">
        <f t="shared" si="2"/>
        <v>14152528422</v>
      </c>
      <c r="J33" s="7"/>
      <c r="K33" s="10">
        <f t="shared" si="0"/>
        <v>1.4599794928639338E-2</v>
      </c>
      <c r="L33" s="7"/>
      <c r="M33" s="7">
        <v>0</v>
      </c>
      <c r="N33" s="7"/>
      <c r="O33" s="7">
        <v>20668999199</v>
      </c>
      <c r="P33" s="7"/>
      <c r="Q33" s="7">
        <v>0</v>
      </c>
      <c r="R33" s="7"/>
      <c r="S33" s="7">
        <f t="shared" si="3"/>
        <v>20668999199</v>
      </c>
      <c r="T33" s="7"/>
      <c r="U33" s="10">
        <f t="shared" si="1"/>
        <v>9.7648948879820625E-3</v>
      </c>
    </row>
    <row r="34" spans="1:21">
      <c r="A34" s="1" t="s">
        <v>28</v>
      </c>
      <c r="C34" s="7">
        <v>0</v>
      </c>
      <c r="D34" s="7"/>
      <c r="E34" s="7">
        <v>301982639</v>
      </c>
      <c r="F34" s="7"/>
      <c r="G34" s="7">
        <v>0</v>
      </c>
      <c r="H34" s="7"/>
      <c r="I34" s="7">
        <f t="shared" si="2"/>
        <v>301982639</v>
      </c>
      <c r="J34" s="7"/>
      <c r="K34" s="10">
        <f t="shared" si="0"/>
        <v>3.1152628491144704E-4</v>
      </c>
      <c r="L34" s="7"/>
      <c r="M34" s="7">
        <v>0</v>
      </c>
      <c r="N34" s="7"/>
      <c r="O34" s="7">
        <v>-43960065299</v>
      </c>
      <c r="P34" s="7"/>
      <c r="Q34" s="7">
        <v>0</v>
      </c>
      <c r="R34" s="7"/>
      <c r="S34" s="7">
        <f t="shared" si="3"/>
        <v>-43960065299</v>
      </c>
      <c r="T34" s="7"/>
      <c r="U34" s="10">
        <f t="shared" si="1"/>
        <v>-2.0768563237175575E-2</v>
      </c>
    </row>
    <row r="35" spans="1:21">
      <c r="A35" s="1" t="s">
        <v>40</v>
      </c>
      <c r="C35" s="7">
        <v>0</v>
      </c>
      <c r="D35" s="7"/>
      <c r="E35" s="7">
        <v>37518583615</v>
      </c>
      <c r="F35" s="7"/>
      <c r="G35" s="7">
        <v>0</v>
      </c>
      <c r="H35" s="7"/>
      <c r="I35" s="7">
        <f t="shared" si="2"/>
        <v>37518583615</v>
      </c>
      <c r="J35" s="7"/>
      <c r="K35" s="10">
        <f t="shared" si="0"/>
        <v>3.8704294417138456E-2</v>
      </c>
      <c r="L35" s="7"/>
      <c r="M35" s="7">
        <v>0</v>
      </c>
      <c r="N35" s="7"/>
      <c r="O35" s="7">
        <v>70758262475</v>
      </c>
      <c r="P35" s="7"/>
      <c r="Q35" s="7">
        <v>0</v>
      </c>
      <c r="R35" s="7"/>
      <c r="S35" s="7">
        <f t="shared" si="3"/>
        <v>70758262475</v>
      </c>
      <c r="T35" s="7"/>
      <c r="U35" s="10">
        <f t="shared" si="1"/>
        <v>3.3429146175497929E-2</v>
      </c>
    </row>
    <row r="36" spans="1:21">
      <c r="A36" s="1" t="s">
        <v>43</v>
      </c>
      <c r="C36" s="7">
        <v>0</v>
      </c>
      <c r="D36" s="7"/>
      <c r="E36" s="7">
        <v>8215694317</v>
      </c>
      <c r="F36" s="7"/>
      <c r="G36" s="7">
        <v>0</v>
      </c>
      <c r="H36" s="7"/>
      <c r="I36" s="7">
        <f t="shared" si="2"/>
        <v>8215694317</v>
      </c>
      <c r="J36" s="7"/>
      <c r="K36" s="10">
        <f t="shared" si="0"/>
        <v>8.4753373141530104E-3</v>
      </c>
      <c r="L36" s="7"/>
      <c r="M36" s="7">
        <v>0</v>
      </c>
      <c r="N36" s="7"/>
      <c r="O36" s="7">
        <v>17374958193</v>
      </c>
      <c r="P36" s="7"/>
      <c r="Q36" s="7">
        <v>0</v>
      </c>
      <c r="R36" s="7"/>
      <c r="S36" s="7">
        <f t="shared" si="3"/>
        <v>17374958193</v>
      </c>
      <c r="T36" s="7"/>
      <c r="U36" s="10">
        <f t="shared" si="1"/>
        <v>8.2086529107774312E-3</v>
      </c>
    </row>
    <row r="37" spans="1:21">
      <c r="A37" s="1" t="s">
        <v>47</v>
      </c>
      <c r="C37" s="7">
        <v>0</v>
      </c>
      <c r="D37" s="7"/>
      <c r="E37" s="7">
        <v>10304322300</v>
      </c>
      <c r="F37" s="7"/>
      <c r="G37" s="7">
        <v>0</v>
      </c>
      <c r="H37" s="7"/>
      <c r="I37" s="7">
        <f t="shared" si="2"/>
        <v>10304322300</v>
      </c>
      <c r="J37" s="7"/>
      <c r="K37" s="10">
        <f t="shared" si="0"/>
        <v>1.0629972819891732E-2</v>
      </c>
      <c r="L37" s="7"/>
      <c r="M37" s="7">
        <v>0</v>
      </c>
      <c r="N37" s="7"/>
      <c r="O37" s="7">
        <v>9349638387</v>
      </c>
      <c r="P37" s="7"/>
      <c r="Q37" s="7">
        <v>0</v>
      </c>
      <c r="R37" s="7"/>
      <c r="S37" s="7">
        <f t="shared" si="3"/>
        <v>9349638387</v>
      </c>
      <c r="T37" s="7"/>
      <c r="U37" s="10">
        <f t="shared" si="1"/>
        <v>4.4171580447936887E-3</v>
      </c>
    </row>
    <row r="38" spans="1:21">
      <c r="A38" s="1" t="s">
        <v>42</v>
      </c>
      <c r="C38" s="7">
        <v>0</v>
      </c>
      <c r="D38" s="7"/>
      <c r="E38" s="7">
        <v>54518621354</v>
      </c>
      <c r="F38" s="7"/>
      <c r="G38" s="7">
        <v>0</v>
      </c>
      <c r="H38" s="7"/>
      <c r="I38" s="7">
        <f t="shared" si="2"/>
        <v>54518621354</v>
      </c>
      <c r="J38" s="7"/>
      <c r="K38" s="10">
        <f t="shared" si="0"/>
        <v>5.6241589334893864E-2</v>
      </c>
      <c r="L38" s="7"/>
      <c r="M38" s="7">
        <v>0</v>
      </c>
      <c r="N38" s="7"/>
      <c r="O38" s="7">
        <v>77424908340</v>
      </c>
      <c r="P38" s="7"/>
      <c r="Q38" s="7">
        <v>0</v>
      </c>
      <c r="R38" s="7"/>
      <c r="S38" s="7">
        <f t="shared" si="3"/>
        <v>77424908340</v>
      </c>
      <c r="T38" s="7"/>
      <c r="U38" s="10">
        <f t="shared" si="1"/>
        <v>3.6578746961697328E-2</v>
      </c>
    </row>
    <row r="39" spans="1:21">
      <c r="A39" s="1" t="s">
        <v>26</v>
      </c>
      <c r="C39" s="7">
        <v>0</v>
      </c>
      <c r="D39" s="7"/>
      <c r="E39" s="7">
        <v>-4264368613</v>
      </c>
      <c r="F39" s="7"/>
      <c r="G39" s="7">
        <v>0</v>
      </c>
      <c r="H39" s="7"/>
      <c r="I39" s="7">
        <f t="shared" si="2"/>
        <v>-4264368613</v>
      </c>
      <c r="J39" s="7"/>
      <c r="K39" s="10">
        <f t="shared" si="0"/>
        <v>-4.3991367050106155E-3</v>
      </c>
      <c r="L39" s="7"/>
      <c r="M39" s="7">
        <v>0</v>
      </c>
      <c r="N39" s="7"/>
      <c r="O39" s="7">
        <v>6642366118</v>
      </c>
      <c r="P39" s="7"/>
      <c r="Q39" s="7">
        <v>0</v>
      </c>
      <c r="R39" s="7"/>
      <c r="S39" s="7">
        <f t="shared" si="3"/>
        <v>6642366118</v>
      </c>
      <c r="T39" s="7"/>
      <c r="U39" s="10">
        <f t="shared" si="1"/>
        <v>3.1381300238717698E-3</v>
      </c>
    </row>
    <row r="40" spans="1:21">
      <c r="A40" s="1" t="s">
        <v>29</v>
      </c>
      <c r="C40" s="7">
        <v>0</v>
      </c>
      <c r="D40" s="7"/>
      <c r="E40" s="7">
        <v>3314021346</v>
      </c>
      <c r="F40" s="7"/>
      <c r="G40" s="7">
        <v>0</v>
      </c>
      <c r="H40" s="7"/>
      <c r="I40" s="7">
        <f t="shared" si="2"/>
        <v>3314021346</v>
      </c>
      <c r="J40" s="7"/>
      <c r="K40" s="10">
        <f t="shared" ref="K40:K64" si="4">I40/$I$65</f>
        <v>3.4187553345959507E-3</v>
      </c>
      <c r="L40" s="7"/>
      <c r="M40" s="7">
        <v>0</v>
      </c>
      <c r="N40" s="7"/>
      <c r="O40" s="7">
        <v>1710462630</v>
      </c>
      <c r="P40" s="7"/>
      <c r="Q40" s="7">
        <v>0</v>
      </c>
      <c r="R40" s="7"/>
      <c r="S40" s="7">
        <f t="shared" si="3"/>
        <v>1710462630</v>
      </c>
      <c r="T40" s="7"/>
      <c r="U40" s="10">
        <f t="shared" ref="U40:U64" si="5">S40/$S$65</f>
        <v>8.0809368808623541E-4</v>
      </c>
    </row>
    <row r="41" spans="1:21">
      <c r="A41" s="1" t="s">
        <v>63</v>
      </c>
      <c r="C41" s="7">
        <v>0</v>
      </c>
      <c r="D41" s="7"/>
      <c r="E41" s="7">
        <v>9328956961</v>
      </c>
      <c r="F41" s="7"/>
      <c r="G41" s="7">
        <v>0</v>
      </c>
      <c r="H41" s="7"/>
      <c r="I41" s="7">
        <f t="shared" si="2"/>
        <v>9328956961</v>
      </c>
      <c r="J41" s="7"/>
      <c r="K41" s="10">
        <f t="shared" si="4"/>
        <v>9.6237827240098824E-3</v>
      </c>
      <c r="L41" s="7"/>
      <c r="M41" s="7">
        <v>0</v>
      </c>
      <c r="N41" s="7"/>
      <c r="O41" s="7">
        <v>24815025516</v>
      </c>
      <c r="P41" s="7"/>
      <c r="Q41" s="7">
        <v>0</v>
      </c>
      <c r="R41" s="7"/>
      <c r="S41" s="7">
        <f t="shared" si="3"/>
        <v>24815025516</v>
      </c>
      <c r="T41" s="7"/>
      <c r="U41" s="10">
        <f t="shared" si="5"/>
        <v>1.1723650161932199E-2</v>
      </c>
    </row>
    <row r="42" spans="1:21">
      <c r="A42" s="1" t="s">
        <v>27</v>
      </c>
      <c r="C42" s="7">
        <v>0</v>
      </c>
      <c r="D42" s="7"/>
      <c r="E42" s="7">
        <v>33579853843</v>
      </c>
      <c r="F42" s="7"/>
      <c r="G42" s="7">
        <v>0</v>
      </c>
      <c r="H42" s="7"/>
      <c r="I42" s="7">
        <f t="shared" si="2"/>
        <v>33579853843</v>
      </c>
      <c r="J42" s="7"/>
      <c r="K42" s="10">
        <f t="shared" si="4"/>
        <v>3.4641087812929426E-2</v>
      </c>
      <c r="L42" s="7"/>
      <c r="M42" s="7">
        <v>0</v>
      </c>
      <c r="N42" s="7"/>
      <c r="O42" s="7">
        <v>64172403519</v>
      </c>
      <c r="P42" s="7"/>
      <c r="Q42" s="7">
        <v>0</v>
      </c>
      <c r="R42" s="7"/>
      <c r="S42" s="7">
        <f t="shared" si="3"/>
        <v>64172403519</v>
      </c>
      <c r="T42" s="7"/>
      <c r="U42" s="10">
        <f t="shared" si="5"/>
        <v>3.0317712485204554E-2</v>
      </c>
    </row>
    <row r="43" spans="1:21">
      <c r="A43" s="1" t="s">
        <v>35</v>
      </c>
      <c r="C43" s="7">
        <v>0</v>
      </c>
      <c r="D43" s="7"/>
      <c r="E43" s="7">
        <v>2352584906</v>
      </c>
      <c r="F43" s="7"/>
      <c r="G43" s="7">
        <v>0</v>
      </c>
      <c r="H43" s="7"/>
      <c r="I43" s="7">
        <f t="shared" si="2"/>
        <v>2352584906</v>
      </c>
      <c r="J43" s="7"/>
      <c r="K43" s="10">
        <f t="shared" si="4"/>
        <v>2.4269343367945262E-3</v>
      </c>
      <c r="L43" s="7"/>
      <c r="M43" s="7">
        <v>0</v>
      </c>
      <c r="N43" s="7"/>
      <c r="O43" s="7">
        <v>2369152405</v>
      </c>
      <c r="P43" s="7"/>
      <c r="Q43" s="7">
        <v>0</v>
      </c>
      <c r="R43" s="7"/>
      <c r="S43" s="7">
        <f t="shared" si="3"/>
        <v>2369152405</v>
      </c>
      <c r="T43" s="7"/>
      <c r="U43" s="10">
        <f t="shared" si="5"/>
        <v>1.1192861340646911E-3</v>
      </c>
    </row>
    <row r="44" spans="1:21">
      <c r="A44" s="1" t="s">
        <v>48</v>
      </c>
      <c r="C44" s="7">
        <v>0</v>
      </c>
      <c r="D44" s="7"/>
      <c r="E44" s="7">
        <v>-1714270288</v>
      </c>
      <c r="F44" s="7"/>
      <c r="G44" s="7">
        <v>0</v>
      </c>
      <c r="H44" s="7"/>
      <c r="I44" s="7">
        <f t="shared" si="2"/>
        <v>-1714270288</v>
      </c>
      <c r="J44" s="7"/>
      <c r="K44" s="10">
        <f t="shared" si="4"/>
        <v>-1.7684468747049937E-3</v>
      </c>
      <c r="L44" s="7"/>
      <c r="M44" s="7">
        <v>0</v>
      </c>
      <c r="N44" s="7"/>
      <c r="O44" s="7">
        <v>3885679322</v>
      </c>
      <c r="P44" s="7"/>
      <c r="Q44" s="7">
        <v>0</v>
      </c>
      <c r="R44" s="7"/>
      <c r="S44" s="7">
        <f t="shared" si="3"/>
        <v>3885679322</v>
      </c>
      <c r="T44" s="7"/>
      <c r="U44" s="10">
        <f t="shared" si="5"/>
        <v>1.8357565251427928E-3</v>
      </c>
    </row>
    <row r="45" spans="1:21">
      <c r="A45" s="1" t="s">
        <v>36</v>
      </c>
      <c r="C45" s="7">
        <v>0</v>
      </c>
      <c r="D45" s="7"/>
      <c r="E45" s="7">
        <v>5200931072</v>
      </c>
      <c r="F45" s="7"/>
      <c r="G45" s="7">
        <v>0</v>
      </c>
      <c r="H45" s="7"/>
      <c r="I45" s="7">
        <f t="shared" si="2"/>
        <v>5200931072</v>
      </c>
      <c r="J45" s="7"/>
      <c r="K45" s="10">
        <f t="shared" si="4"/>
        <v>5.365297622094989E-3</v>
      </c>
      <c r="L45" s="7"/>
      <c r="M45" s="7">
        <v>0</v>
      </c>
      <c r="N45" s="7"/>
      <c r="O45" s="7">
        <v>8228870394</v>
      </c>
      <c r="P45" s="7"/>
      <c r="Q45" s="7">
        <v>0</v>
      </c>
      <c r="R45" s="7"/>
      <c r="S45" s="7">
        <f t="shared" si="3"/>
        <v>8228870394</v>
      </c>
      <c r="T45" s="7"/>
      <c r="U45" s="10">
        <f t="shared" si="5"/>
        <v>3.8876606298443904E-3</v>
      </c>
    </row>
    <row r="46" spans="1:21">
      <c r="A46" s="1" t="s">
        <v>23</v>
      </c>
      <c r="C46" s="7">
        <v>0</v>
      </c>
      <c r="D46" s="7"/>
      <c r="E46" s="7">
        <v>-6727574731</v>
      </c>
      <c r="F46" s="7"/>
      <c r="G46" s="7">
        <v>0</v>
      </c>
      <c r="H46" s="7"/>
      <c r="I46" s="7">
        <f t="shared" si="2"/>
        <v>-6727574731</v>
      </c>
      <c r="J46" s="7"/>
      <c r="K46" s="10">
        <f t="shared" si="4"/>
        <v>-6.9401882484130409E-3</v>
      </c>
      <c r="L46" s="7"/>
      <c r="M46" s="7">
        <v>0</v>
      </c>
      <c r="N46" s="7"/>
      <c r="O46" s="7">
        <v>22200996615</v>
      </c>
      <c r="P46" s="7"/>
      <c r="Q46" s="7">
        <v>0</v>
      </c>
      <c r="R46" s="7"/>
      <c r="S46" s="7">
        <f t="shared" si="3"/>
        <v>22200996615</v>
      </c>
      <c r="T46" s="7"/>
      <c r="U46" s="10">
        <f t="shared" si="5"/>
        <v>1.0488674186237777E-2</v>
      </c>
    </row>
    <row r="47" spans="1:21">
      <c r="A47" s="1" t="s">
        <v>64</v>
      </c>
      <c r="C47" s="7">
        <v>0</v>
      </c>
      <c r="D47" s="7"/>
      <c r="E47" s="7">
        <v>24592845153</v>
      </c>
      <c r="F47" s="7"/>
      <c r="G47" s="7">
        <v>0</v>
      </c>
      <c r="H47" s="7"/>
      <c r="I47" s="7">
        <f t="shared" si="2"/>
        <v>24592845153</v>
      </c>
      <c r="J47" s="7"/>
      <c r="K47" s="10">
        <f t="shared" si="4"/>
        <v>2.5370060051420961E-2</v>
      </c>
      <c r="L47" s="7"/>
      <c r="M47" s="7">
        <v>0</v>
      </c>
      <c r="N47" s="7"/>
      <c r="O47" s="7">
        <v>34485168613</v>
      </c>
      <c r="P47" s="7"/>
      <c r="Q47" s="7">
        <v>0</v>
      </c>
      <c r="R47" s="7"/>
      <c r="S47" s="7">
        <f t="shared" si="3"/>
        <v>34485168613</v>
      </c>
      <c r="T47" s="7"/>
      <c r="U47" s="10">
        <f t="shared" si="5"/>
        <v>1.6292227962182871E-2</v>
      </c>
    </row>
    <row r="48" spans="1:21">
      <c r="A48" s="1" t="s">
        <v>44</v>
      </c>
      <c r="C48" s="7">
        <v>0</v>
      </c>
      <c r="D48" s="7"/>
      <c r="E48" s="7">
        <v>1781471598</v>
      </c>
      <c r="F48" s="7"/>
      <c r="G48" s="7">
        <v>0</v>
      </c>
      <c r="H48" s="7"/>
      <c r="I48" s="7">
        <f t="shared" si="2"/>
        <v>1781471598</v>
      </c>
      <c r="J48" s="7"/>
      <c r="K48" s="10">
        <f t="shared" si="4"/>
        <v>1.8377719674149838E-3</v>
      </c>
      <c r="L48" s="7"/>
      <c r="M48" s="7">
        <v>0</v>
      </c>
      <c r="N48" s="7"/>
      <c r="O48" s="7">
        <v>1513462596</v>
      </c>
      <c r="P48" s="7"/>
      <c r="Q48" s="7">
        <v>0</v>
      </c>
      <c r="R48" s="7"/>
      <c r="S48" s="7">
        <f t="shared" si="3"/>
        <v>1513462596</v>
      </c>
      <c r="T48" s="7"/>
      <c r="U48" s="10">
        <f t="shared" si="5"/>
        <v>7.1502267838626096E-4</v>
      </c>
    </row>
    <row r="49" spans="1:21">
      <c r="A49" s="1" t="s">
        <v>52</v>
      </c>
      <c r="C49" s="7">
        <v>0</v>
      </c>
      <c r="D49" s="7"/>
      <c r="E49" s="7">
        <v>13658627184</v>
      </c>
      <c r="F49" s="7"/>
      <c r="G49" s="7">
        <v>0</v>
      </c>
      <c r="H49" s="7"/>
      <c r="I49" s="7">
        <f t="shared" si="2"/>
        <v>13658627184</v>
      </c>
      <c r="J49" s="7"/>
      <c r="K49" s="10">
        <f t="shared" si="4"/>
        <v>1.4090284784954209E-2</v>
      </c>
      <c r="L49" s="7"/>
      <c r="M49" s="7">
        <v>0</v>
      </c>
      <c r="N49" s="7"/>
      <c r="O49" s="7">
        <v>19945024633</v>
      </c>
      <c r="P49" s="7"/>
      <c r="Q49" s="7">
        <v>0</v>
      </c>
      <c r="R49" s="7"/>
      <c r="S49" s="7">
        <f t="shared" si="3"/>
        <v>19945024633</v>
      </c>
      <c r="T49" s="7"/>
      <c r="U49" s="10">
        <f t="shared" si="5"/>
        <v>9.4228591914058846E-3</v>
      </c>
    </row>
    <row r="50" spans="1:21">
      <c r="A50" s="1" t="s">
        <v>39</v>
      </c>
      <c r="C50" s="7">
        <v>0</v>
      </c>
      <c r="D50" s="7"/>
      <c r="E50" s="7">
        <v>30760931197</v>
      </c>
      <c r="F50" s="7"/>
      <c r="G50" s="7">
        <v>0</v>
      </c>
      <c r="H50" s="7"/>
      <c r="I50" s="7">
        <f t="shared" si="2"/>
        <v>30760931197</v>
      </c>
      <c r="J50" s="7"/>
      <c r="K50" s="10">
        <f t="shared" si="4"/>
        <v>3.1733077927761408E-2</v>
      </c>
      <c r="L50" s="7"/>
      <c r="M50" s="7">
        <v>0</v>
      </c>
      <c r="N50" s="7"/>
      <c r="O50" s="7">
        <v>33879373534</v>
      </c>
      <c r="P50" s="7"/>
      <c r="Q50" s="7">
        <v>0</v>
      </c>
      <c r="R50" s="7"/>
      <c r="S50" s="7">
        <f t="shared" si="3"/>
        <v>33879373534</v>
      </c>
      <c r="T50" s="7"/>
      <c r="U50" s="10">
        <f t="shared" si="5"/>
        <v>1.6006025170594494E-2</v>
      </c>
    </row>
    <row r="51" spans="1:21">
      <c r="A51" s="1" t="s">
        <v>59</v>
      </c>
      <c r="C51" s="7">
        <v>0</v>
      </c>
      <c r="D51" s="7"/>
      <c r="E51" s="7">
        <v>47756952119</v>
      </c>
      <c r="F51" s="7"/>
      <c r="G51" s="7">
        <v>0</v>
      </c>
      <c r="H51" s="7"/>
      <c r="I51" s="7">
        <f t="shared" si="2"/>
        <v>47756952119</v>
      </c>
      <c r="J51" s="7"/>
      <c r="K51" s="10">
        <f t="shared" si="4"/>
        <v>4.9266229083871037E-2</v>
      </c>
      <c r="L51" s="7"/>
      <c r="M51" s="7">
        <v>0</v>
      </c>
      <c r="N51" s="7"/>
      <c r="O51" s="7">
        <v>299651464279</v>
      </c>
      <c r="P51" s="7"/>
      <c r="Q51" s="7">
        <v>0</v>
      </c>
      <c r="R51" s="7"/>
      <c r="S51" s="7">
        <f t="shared" si="3"/>
        <v>299651464279</v>
      </c>
      <c r="T51" s="7"/>
      <c r="U51" s="10">
        <f t="shared" si="5"/>
        <v>0.14156781484881545</v>
      </c>
    </row>
    <row r="52" spans="1:21">
      <c r="A52" s="1" t="s">
        <v>15</v>
      </c>
      <c r="C52" s="7">
        <v>0</v>
      </c>
      <c r="D52" s="7"/>
      <c r="E52" s="7">
        <v>6779421000</v>
      </c>
      <c r="F52" s="7"/>
      <c r="G52" s="7">
        <v>0</v>
      </c>
      <c r="H52" s="7"/>
      <c r="I52" s="7">
        <f t="shared" si="2"/>
        <v>6779421000</v>
      </c>
      <c r="J52" s="7"/>
      <c r="K52" s="10">
        <f t="shared" si="4"/>
        <v>6.9936730302586937E-3</v>
      </c>
      <c r="L52" s="7"/>
      <c r="M52" s="7">
        <v>0</v>
      </c>
      <c r="N52" s="7"/>
      <c r="O52" s="7">
        <v>6178020750</v>
      </c>
      <c r="P52" s="7"/>
      <c r="Q52" s="7">
        <v>0</v>
      </c>
      <c r="R52" s="7"/>
      <c r="S52" s="7">
        <f t="shared" si="3"/>
        <v>6178020750</v>
      </c>
      <c r="T52" s="7"/>
      <c r="U52" s="10">
        <f t="shared" si="5"/>
        <v>2.9187539589454756E-3</v>
      </c>
    </row>
    <row r="53" spans="1:21">
      <c r="A53" s="1" t="s">
        <v>55</v>
      </c>
      <c r="C53" s="7">
        <v>0</v>
      </c>
      <c r="D53" s="7"/>
      <c r="E53" s="7">
        <v>104999463051</v>
      </c>
      <c r="F53" s="7"/>
      <c r="G53" s="7">
        <v>0</v>
      </c>
      <c r="H53" s="7"/>
      <c r="I53" s="7">
        <f t="shared" si="2"/>
        <v>104999463051</v>
      </c>
      <c r="J53" s="7"/>
      <c r="K53" s="10">
        <f t="shared" si="4"/>
        <v>0.10831779187801184</v>
      </c>
      <c r="L53" s="7"/>
      <c r="M53" s="7">
        <v>0</v>
      </c>
      <c r="N53" s="7"/>
      <c r="O53" s="7">
        <v>97363138465</v>
      </c>
      <c r="P53" s="7"/>
      <c r="Q53" s="7">
        <v>0</v>
      </c>
      <c r="R53" s="7"/>
      <c r="S53" s="7">
        <f t="shared" si="3"/>
        <v>97363138465</v>
      </c>
      <c r="T53" s="7"/>
      <c r="U53" s="10">
        <f t="shared" si="5"/>
        <v>4.5998396144926387E-2</v>
      </c>
    </row>
    <row r="54" spans="1:21">
      <c r="A54" s="1" t="s">
        <v>62</v>
      </c>
      <c r="C54" s="7">
        <v>0</v>
      </c>
      <c r="D54" s="7"/>
      <c r="E54" s="7">
        <v>25806431532</v>
      </c>
      <c r="F54" s="7"/>
      <c r="G54" s="7">
        <v>0</v>
      </c>
      <c r="H54" s="7"/>
      <c r="I54" s="7">
        <f t="shared" si="2"/>
        <v>25806431532</v>
      </c>
      <c r="J54" s="7"/>
      <c r="K54" s="10">
        <f t="shared" si="4"/>
        <v>2.6621999756699863E-2</v>
      </c>
      <c r="L54" s="7"/>
      <c r="M54" s="7">
        <v>0</v>
      </c>
      <c r="N54" s="7"/>
      <c r="O54" s="7">
        <v>65783358949</v>
      </c>
      <c r="P54" s="7"/>
      <c r="Q54" s="7">
        <v>0</v>
      </c>
      <c r="R54" s="7"/>
      <c r="S54" s="7">
        <f t="shared" si="3"/>
        <v>65783358949</v>
      </c>
      <c r="T54" s="7"/>
      <c r="U54" s="10">
        <f t="shared" si="5"/>
        <v>3.1078794833300782E-2</v>
      </c>
    </row>
    <row r="55" spans="1:21">
      <c r="A55" s="1" t="s">
        <v>53</v>
      </c>
      <c r="C55" s="7">
        <v>0</v>
      </c>
      <c r="D55" s="7"/>
      <c r="E55" s="7">
        <v>2393473531</v>
      </c>
      <c r="F55" s="7"/>
      <c r="G55" s="7">
        <v>0</v>
      </c>
      <c r="H55" s="7"/>
      <c r="I55" s="7">
        <f t="shared" si="2"/>
        <v>2393473531</v>
      </c>
      <c r="J55" s="7"/>
      <c r="K55" s="10">
        <f t="shared" si="4"/>
        <v>2.4691151770029839E-3</v>
      </c>
      <c r="L55" s="7"/>
      <c r="M55" s="7">
        <v>0</v>
      </c>
      <c r="N55" s="7"/>
      <c r="O55" s="7">
        <v>3306718086</v>
      </c>
      <c r="P55" s="7"/>
      <c r="Q55" s="7">
        <v>0</v>
      </c>
      <c r="R55" s="7"/>
      <c r="S55" s="7">
        <f t="shared" si="3"/>
        <v>3306718086</v>
      </c>
      <c r="T55" s="7"/>
      <c r="U55" s="10">
        <f t="shared" si="5"/>
        <v>1.5622311570625761E-3</v>
      </c>
    </row>
    <row r="56" spans="1:21">
      <c r="A56" s="1" t="s">
        <v>24</v>
      </c>
      <c r="C56" s="7">
        <v>0</v>
      </c>
      <c r="D56" s="7"/>
      <c r="E56" s="7">
        <v>74553750000</v>
      </c>
      <c r="F56" s="7"/>
      <c r="G56" s="7">
        <v>0</v>
      </c>
      <c r="H56" s="7"/>
      <c r="I56" s="7">
        <f t="shared" si="2"/>
        <v>74553750000</v>
      </c>
      <c r="J56" s="7"/>
      <c r="K56" s="10">
        <f t="shared" si="4"/>
        <v>7.6909894027771555E-2</v>
      </c>
      <c r="L56" s="7"/>
      <c r="M56" s="7">
        <v>0</v>
      </c>
      <c r="N56" s="7"/>
      <c r="O56" s="7">
        <v>94261662000</v>
      </c>
      <c r="P56" s="7"/>
      <c r="Q56" s="7">
        <v>0</v>
      </c>
      <c r="R56" s="7"/>
      <c r="S56" s="7">
        <f t="shared" si="3"/>
        <v>94261662000</v>
      </c>
      <c r="T56" s="7"/>
      <c r="U56" s="10">
        <f t="shared" si="5"/>
        <v>4.4533129666047215E-2</v>
      </c>
    </row>
    <row r="57" spans="1:21">
      <c r="A57" s="1" t="s">
        <v>65</v>
      </c>
      <c r="C57" s="7">
        <v>0</v>
      </c>
      <c r="D57" s="7"/>
      <c r="E57" s="7">
        <v>14852759280</v>
      </c>
      <c r="F57" s="7"/>
      <c r="G57" s="7">
        <v>0</v>
      </c>
      <c r="H57" s="7"/>
      <c r="I57" s="7">
        <f t="shared" si="2"/>
        <v>14852759280</v>
      </c>
      <c r="J57" s="7"/>
      <c r="K57" s="10">
        <f t="shared" si="4"/>
        <v>1.5322155387821546E-2</v>
      </c>
      <c r="L57" s="7"/>
      <c r="M57" s="7">
        <v>0</v>
      </c>
      <c r="N57" s="7"/>
      <c r="O57" s="7">
        <v>40683762384</v>
      </c>
      <c r="P57" s="7"/>
      <c r="Q57" s="7">
        <v>0</v>
      </c>
      <c r="R57" s="7"/>
      <c r="S57" s="7">
        <f t="shared" si="3"/>
        <v>40683762384</v>
      </c>
      <c r="T57" s="7"/>
      <c r="U57" s="10">
        <f t="shared" si="5"/>
        <v>1.9220701471923191E-2</v>
      </c>
    </row>
    <row r="58" spans="1:21">
      <c r="A58" s="1" t="s">
        <v>18</v>
      </c>
      <c r="C58" s="7">
        <v>0</v>
      </c>
      <c r="D58" s="7"/>
      <c r="E58" s="7">
        <v>-9026505458</v>
      </c>
      <c r="F58" s="7"/>
      <c r="G58" s="7">
        <v>0</v>
      </c>
      <c r="H58" s="7"/>
      <c r="I58" s="7">
        <f t="shared" si="2"/>
        <v>-9026505458</v>
      </c>
      <c r="J58" s="7"/>
      <c r="K58" s="10">
        <f t="shared" si="4"/>
        <v>-9.311772757451927E-3</v>
      </c>
      <c r="L58" s="7"/>
      <c r="M58" s="7">
        <v>0</v>
      </c>
      <c r="N58" s="7"/>
      <c r="O58" s="7">
        <v>150441757648</v>
      </c>
      <c r="P58" s="7"/>
      <c r="Q58" s="7">
        <v>0</v>
      </c>
      <c r="R58" s="7"/>
      <c r="S58" s="7">
        <f t="shared" si="3"/>
        <v>150441757648</v>
      </c>
      <c r="T58" s="7"/>
      <c r="U58" s="10">
        <f t="shared" si="5"/>
        <v>7.1074943496396606E-2</v>
      </c>
    </row>
    <row r="59" spans="1:21">
      <c r="A59" s="1" t="s">
        <v>60</v>
      </c>
      <c r="C59" s="7">
        <v>0</v>
      </c>
      <c r="D59" s="7"/>
      <c r="E59" s="7">
        <v>18020298721</v>
      </c>
      <c r="F59" s="7"/>
      <c r="G59" s="7">
        <v>0</v>
      </c>
      <c r="H59" s="7"/>
      <c r="I59" s="7">
        <f t="shared" si="2"/>
        <v>18020298721</v>
      </c>
      <c r="J59" s="7"/>
      <c r="K59" s="10">
        <f t="shared" si="4"/>
        <v>1.8589799506810823E-2</v>
      </c>
      <c r="L59" s="7"/>
      <c r="M59" s="7">
        <v>0</v>
      </c>
      <c r="N59" s="7"/>
      <c r="O59" s="7">
        <v>15317253913</v>
      </c>
      <c r="P59" s="7"/>
      <c r="Q59" s="7">
        <v>0</v>
      </c>
      <c r="R59" s="7"/>
      <c r="S59" s="7">
        <f t="shared" si="3"/>
        <v>15317253913</v>
      </c>
      <c r="T59" s="7"/>
      <c r="U59" s="10">
        <f t="shared" si="5"/>
        <v>7.2365078247336456E-3</v>
      </c>
    </row>
    <row r="60" spans="1:21">
      <c r="A60" s="1" t="s">
        <v>58</v>
      </c>
      <c r="C60" s="7">
        <v>0</v>
      </c>
      <c r="D60" s="7"/>
      <c r="E60" s="7">
        <v>3613968180</v>
      </c>
      <c r="F60" s="7"/>
      <c r="G60" s="7">
        <v>0</v>
      </c>
      <c r="H60" s="7"/>
      <c r="I60" s="7">
        <f t="shared" si="2"/>
        <v>3613968180</v>
      </c>
      <c r="J60" s="7"/>
      <c r="K60" s="10">
        <f t="shared" si="4"/>
        <v>3.7281814763648834E-3</v>
      </c>
      <c r="L60" s="7"/>
      <c r="M60" s="7">
        <v>0</v>
      </c>
      <c r="N60" s="7"/>
      <c r="O60" s="7">
        <v>6102274140</v>
      </c>
      <c r="P60" s="7"/>
      <c r="Q60" s="7">
        <v>0</v>
      </c>
      <c r="R60" s="7"/>
      <c r="S60" s="7">
        <f t="shared" si="3"/>
        <v>6102274140</v>
      </c>
      <c r="T60" s="7"/>
      <c r="U60" s="10">
        <f t="shared" si="5"/>
        <v>2.8829681099234892E-3</v>
      </c>
    </row>
    <row r="61" spans="1:21">
      <c r="A61" s="1" t="s">
        <v>67</v>
      </c>
      <c r="C61" s="7">
        <v>0</v>
      </c>
      <c r="D61" s="7"/>
      <c r="E61" s="7">
        <v>11432310940</v>
      </c>
      <c r="F61" s="7"/>
      <c r="G61" s="7">
        <v>0</v>
      </c>
      <c r="H61" s="7"/>
      <c r="I61" s="7">
        <f t="shared" si="2"/>
        <v>11432310940</v>
      </c>
      <c r="J61" s="7"/>
      <c r="K61" s="10">
        <f t="shared" si="4"/>
        <v>1.1793609615719309E-2</v>
      </c>
      <c r="L61" s="7"/>
      <c r="M61" s="7">
        <v>0</v>
      </c>
      <c r="N61" s="7"/>
      <c r="O61" s="7">
        <v>11432310940</v>
      </c>
      <c r="P61" s="7"/>
      <c r="Q61" s="7">
        <v>0</v>
      </c>
      <c r="R61" s="7"/>
      <c r="S61" s="7">
        <f t="shared" si="3"/>
        <v>11432310940</v>
      </c>
      <c r="T61" s="7"/>
      <c r="U61" s="10">
        <f t="shared" si="5"/>
        <v>5.4010991814847286E-3</v>
      </c>
    </row>
    <row r="62" spans="1:21">
      <c r="A62" s="1" t="s">
        <v>17</v>
      </c>
      <c r="C62" s="7">
        <v>0</v>
      </c>
      <c r="D62" s="7"/>
      <c r="E62" s="7">
        <v>43272932164</v>
      </c>
      <c r="F62" s="7"/>
      <c r="G62" s="7">
        <v>0</v>
      </c>
      <c r="H62" s="7"/>
      <c r="I62" s="7">
        <f t="shared" si="2"/>
        <v>43272932164</v>
      </c>
      <c r="J62" s="7"/>
      <c r="K62" s="10">
        <f t="shared" si="4"/>
        <v>4.4640499331075729E-2</v>
      </c>
      <c r="L62" s="7"/>
      <c r="M62" s="7">
        <v>0</v>
      </c>
      <c r="N62" s="7"/>
      <c r="O62" s="7">
        <v>100550558734</v>
      </c>
      <c r="P62" s="7"/>
      <c r="Q62" s="7">
        <v>0</v>
      </c>
      <c r="R62" s="7"/>
      <c r="S62" s="7">
        <f t="shared" si="3"/>
        <v>100550558734</v>
      </c>
      <c r="T62" s="7"/>
      <c r="U62" s="10">
        <f t="shared" si="5"/>
        <v>4.7504266051395516E-2</v>
      </c>
    </row>
    <row r="63" spans="1:21">
      <c r="A63" s="1" t="s">
        <v>21</v>
      </c>
      <c r="C63" s="7">
        <v>0</v>
      </c>
      <c r="D63" s="7"/>
      <c r="E63" s="7">
        <v>5660120700</v>
      </c>
      <c r="F63" s="7"/>
      <c r="G63" s="7">
        <v>0</v>
      </c>
      <c r="H63" s="7"/>
      <c r="I63" s="7">
        <f t="shared" si="2"/>
        <v>5660120700</v>
      </c>
      <c r="J63" s="7"/>
      <c r="K63" s="10">
        <f t="shared" si="4"/>
        <v>5.8389991545884168E-3</v>
      </c>
      <c r="L63" s="7"/>
      <c r="M63" s="7">
        <v>0</v>
      </c>
      <c r="N63" s="7"/>
      <c r="O63" s="7">
        <v>4436839081</v>
      </c>
      <c r="P63" s="7"/>
      <c r="Q63" s="7">
        <v>0</v>
      </c>
      <c r="R63" s="7"/>
      <c r="S63" s="7">
        <f t="shared" si="3"/>
        <v>4436839081</v>
      </c>
      <c r="T63" s="7"/>
      <c r="U63" s="10">
        <f t="shared" si="5"/>
        <v>2.0961473191673488E-3</v>
      </c>
    </row>
    <row r="64" spans="1:21">
      <c r="A64" s="1" t="s">
        <v>30</v>
      </c>
      <c r="C64" s="7">
        <v>0</v>
      </c>
      <c r="D64" s="7"/>
      <c r="E64" s="7">
        <v>17659105006</v>
      </c>
      <c r="F64" s="7"/>
      <c r="G64" s="7">
        <v>0</v>
      </c>
      <c r="H64" s="7"/>
      <c r="I64" s="7">
        <f t="shared" si="2"/>
        <v>17659105006</v>
      </c>
      <c r="J64" s="7"/>
      <c r="K64" s="10">
        <f t="shared" si="4"/>
        <v>1.8217190880898012E-2</v>
      </c>
      <c r="L64" s="7"/>
      <c r="M64" s="7">
        <v>0</v>
      </c>
      <c r="N64" s="7"/>
      <c r="O64" s="7">
        <v>13693289051</v>
      </c>
      <c r="P64" s="7"/>
      <c r="Q64" s="7">
        <v>0</v>
      </c>
      <c r="R64" s="7"/>
      <c r="S64" s="7">
        <f t="shared" si="3"/>
        <v>13693289051</v>
      </c>
      <c r="T64" s="7"/>
      <c r="U64" s="10">
        <f t="shared" si="5"/>
        <v>6.4692792798714677E-3</v>
      </c>
    </row>
    <row r="65" spans="3:21" ht="24.75" thickBot="1">
      <c r="C65" s="8">
        <f>SUM(C8:C64)</f>
        <v>0</v>
      </c>
      <c r="D65" s="7"/>
      <c r="E65" s="8">
        <f>SUM(E8:E64)</f>
        <v>970400469113</v>
      </c>
      <c r="F65" s="7"/>
      <c r="G65" s="8">
        <f>SUM(G8:G64)</f>
        <v>-1035591649</v>
      </c>
      <c r="H65" s="7"/>
      <c r="I65" s="8">
        <f>SUM(I8:I64)</f>
        <v>969364877464</v>
      </c>
      <c r="J65" s="7"/>
      <c r="K65" s="12">
        <f>SUM(K8:K64)</f>
        <v>1</v>
      </c>
      <c r="L65" s="7"/>
      <c r="M65" s="8">
        <f>SUM(M8:M64)</f>
        <v>66826058736</v>
      </c>
      <c r="N65" s="7"/>
      <c r="O65" s="8">
        <f>SUM(O8:O64)</f>
        <v>2089730504449</v>
      </c>
      <c r="P65" s="7"/>
      <c r="Q65" s="8">
        <f>SUM(Q8:Q64)</f>
        <v>-39892796078</v>
      </c>
      <c r="R65" s="7"/>
      <c r="S65" s="8">
        <f>SUM(S8:S64)</f>
        <v>2116663767107</v>
      </c>
      <c r="T65" s="7"/>
      <c r="U65" s="12">
        <f>SUM(U8:U64)</f>
        <v>0.99999999999999989</v>
      </c>
    </row>
    <row r="66" spans="3:21" ht="24.75" thickTop="1">
      <c r="C66" s="14"/>
      <c r="E66" s="14"/>
      <c r="G66" s="14"/>
      <c r="M66" s="14"/>
      <c r="O66" s="14"/>
      <c r="Q66" s="14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topLeftCell="A16" workbookViewId="0">
      <selection activeCell="O29" sqref="O29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142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H6" s="16" t="s">
        <v>140</v>
      </c>
      <c r="I6" s="16" t="s">
        <v>140</v>
      </c>
      <c r="K6" s="16" t="s">
        <v>141</v>
      </c>
      <c r="L6" s="16" t="s">
        <v>141</v>
      </c>
      <c r="M6" s="16" t="s">
        <v>141</v>
      </c>
      <c r="N6" s="16" t="s">
        <v>141</v>
      </c>
      <c r="O6" s="16" t="s">
        <v>141</v>
      </c>
      <c r="P6" s="16" t="s">
        <v>141</v>
      </c>
      <c r="Q6" s="16" t="s">
        <v>141</v>
      </c>
    </row>
    <row r="7" spans="1:17" ht="24.75">
      <c r="A7" s="16" t="s">
        <v>142</v>
      </c>
      <c r="C7" s="16" t="s">
        <v>175</v>
      </c>
      <c r="E7" s="16" t="s">
        <v>172</v>
      </c>
      <c r="G7" s="16" t="s">
        <v>173</v>
      </c>
      <c r="I7" s="16" t="s">
        <v>176</v>
      </c>
      <c r="K7" s="16" t="s">
        <v>175</v>
      </c>
      <c r="M7" s="16" t="s">
        <v>172</v>
      </c>
      <c r="O7" s="16" t="s">
        <v>173</v>
      </c>
      <c r="Q7" s="16" t="s">
        <v>176</v>
      </c>
    </row>
    <row r="8" spans="1:17">
      <c r="A8" s="1" t="s">
        <v>110</v>
      </c>
      <c r="C8" s="7">
        <v>530985851</v>
      </c>
      <c r="D8" s="7"/>
      <c r="E8" s="7">
        <v>0</v>
      </c>
      <c r="F8" s="7"/>
      <c r="G8" s="7">
        <v>-3249410937</v>
      </c>
      <c r="H8" s="7"/>
      <c r="I8" s="7">
        <f>C8+E8+G8</f>
        <v>-2718425086</v>
      </c>
      <c r="J8" s="7"/>
      <c r="K8" s="7">
        <v>2065735459</v>
      </c>
      <c r="L8" s="7"/>
      <c r="M8" s="7">
        <v>0</v>
      </c>
      <c r="N8" s="7"/>
      <c r="O8" s="7">
        <v>-3249410937</v>
      </c>
      <c r="P8" s="7"/>
      <c r="Q8" s="7">
        <f>K8+M8+O8</f>
        <v>-1183675478</v>
      </c>
    </row>
    <row r="9" spans="1:17">
      <c r="A9" s="1" t="s">
        <v>107</v>
      </c>
      <c r="C9" s="7">
        <v>2672560203</v>
      </c>
      <c r="D9" s="7"/>
      <c r="E9" s="7">
        <v>-969479997</v>
      </c>
      <c r="F9" s="7"/>
      <c r="G9" s="7">
        <v>11897844</v>
      </c>
      <c r="H9" s="7"/>
      <c r="I9" s="7">
        <f t="shared" ref="I9:I24" si="0">C9+E9+G9</f>
        <v>1714978050</v>
      </c>
      <c r="J9" s="7"/>
      <c r="K9" s="7">
        <v>8933795328</v>
      </c>
      <c r="L9" s="7"/>
      <c r="M9" s="7">
        <v>502253202</v>
      </c>
      <c r="N9" s="7"/>
      <c r="O9" s="7">
        <v>11897844</v>
      </c>
      <c r="P9" s="7"/>
      <c r="Q9" s="7">
        <f t="shared" ref="Q9:Q25" si="1">K9+M9+O9</f>
        <v>9447946374</v>
      </c>
    </row>
    <row r="10" spans="1:17">
      <c r="A10" s="1" t="s">
        <v>95</v>
      </c>
      <c r="C10" s="7">
        <v>0</v>
      </c>
      <c r="D10" s="7"/>
      <c r="E10" s="7">
        <v>-7425103365</v>
      </c>
      <c r="F10" s="7"/>
      <c r="G10" s="7">
        <v>12123703064</v>
      </c>
      <c r="H10" s="7"/>
      <c r="I10" s="7">
        <f t="shared" si="0"/>
        <v>4698599699</v>
      </c>
      <c r="J10" s="7"/>
      <c r="K10" s="7">
        <v>0</v>
      </c>
      <c r="L10" s="7"/>
      <c r="M10" s="7">
        <v>3875258552</v>
      </c>
      <c r="N10" s="7"/>
      <c r="O10" s="7">
        <v>12123703064</v>
      </c>
      <c r="P10" s="7"/>
      <c r="Q10" s="7">
        <f t="shared" si="1"/>
        <v>15998961616</v>
      </c>
    </row>
    <row r="11" spans="1:17">
      <c r="A11" s="1" t="s">
        <v>77</v>
      </c>
      <c r="C11" s="7">
        <v>0</v>
      </c>
      <c r="D11" s="7"/>
      <c r="E11" s="7">
        <v>68825924</v>
      </c>
      <c r="F11" s="7"/>
      <c r="G11" s="7">
        <v>0</v>
      </c>
      <c r="H11" s="7"/>
      <c r="I11" s="7">
        <f t="shared" si="0"/>
        <v>68825924</v>
      </c>
      <c r="J11" s="7"/>
      <c r="K11" s="7">
        <v>0</v>
      </c>
      <c r="L11" s="7"/>
      <c r="M11" s="7">
        <v>69090277</v>
      </c>
      <c r="N11" s="7"/>
      <c r="O11" s="7">
        <v>-163110413</v>
      </c>
      <c r="P11" s="7"/>
      <c r="Q11" s="7">
        <f t="shared" si="1"/>
        <v>-94020136</v>
      </c>
    </row>
    <row r="12" spans="1:17">
      <c r="A12" s="1" t="s">
        <v>148</v>
      </c>
      <c r="C12" s="7">
        <v>604931509</v>
      </c>
      <c r="D12" s="7"/>
      <c r="E12" s="7">
        <v>0</v>
      </c>
      <c r="F12" s="7"/>
      <c r="G12" s="7">
        <v>0</v>
      </c>
      <c r="H12" s="7"/>
      <c r="I12" s="7">
        <f t="shared" si="0"/>
        <v>604931509</v>
      </c>
      <c r="J12" s="7"/>
      <c r="K12" s="7">
        <v>3665357534</v>
      </c>
      <c r="L12" s="7"/>
      <c r="M12" s="7">
        <v>0</v>
      </c>
      <c r="N12" s="7"/>
      <c r="O12" s="7">
        <v>1006074188</v>
      </c>
      <c r="P12" s="7"/>
      <c r="Q12" s="7">
        <f t="shared" si="1"/>
        <v>4671431722</v>
      </c>
    </row>
    <row r="13" spans="1:17">
      <c r="A13" s="1" t="s">
        <v>104</v>
      </c>
      <c r="C13" s="7">
        <v>0</v>
      </c>
      <c r="D13" s="7"/>
      <c r="E13" s="7">
        <v>191694049</v>
      </c>
      <c r="F13" s="7"/>
      <c r="G13" s="7">
        <v>0</v>
      </c>
      <c r="H13" s="7"/>
      <c r="I13" s="7">
        <f t="shared" si="0"/>
        <v>191694049</v>
      </c>
      <c r="J13" s="7"/>
      <c r="K13" s="7">
        <v>0</v>
      </c>
      <c r="L13" s="7"/>
      <c r="M13" s="7">
        <v>560395910</v>
      </c>
      <c r="N13" s="7"/>
      <c r="O13" s="7">
        <v>106092771</v>
      </c>
      <c r="P13" s="7"/>
      <c r="Q13" s="7">
        <f t="shared" si="1"/>
        <v>666488681</v>
      </c>
    </row>
    <row r="14" spans="1:17">
      <c r="A14" s="1" t="s">
        <v>98</v>
      </c>
      <c r="C14" s="7">
        <v>0</v>
      </c>
      <c r="D14" s="7"/>
      <c r="E14" s="7">
        <v>812896076</v>
      </c>
      <c r="F14" s="7"/>
      <c r="G14" s="7">
        <v>0</v>
      </c>
      <c r="H14" s="7"/>
      <c r="I14" s="7">
        <f t="shared" si="0"/>
        <v>812896076</v>
      </c>
      <c r="J14" s="7"/>
      <c r="K14" s="7">
        <v>0</v>
      </c>
      <c r="L14" s="7"/>
      <c r="M14" s="7">
        <v>2259629249</v>
      </c>
      <c r="N14" s="7"/>
      <c r="O14" s="7">
        <v>219460216</v>
      </c>
      <c r="P14" s="7"/>
      <c r="Q14" s="7">
        <f t="shared" si="1"/>
        <v>2479089465</v>
      </c>
    </row>
    <row r="15" spans="1:17">
      <c r="A15" s="1" t="s">
        <v>81</v>
      </c>
      <c r="C15" s="7">
        <v>0</v>
      </c>
      <c r="D15" s="7"/>
      <c r="E15" s="7">
        <v>-60862604</v>
      </c>
      <c r="F15" s="7"/>
      <c r="G15" s="7">
        <v>0</v>
      </c>
      <c r="H15" s="7"/>
      <c r="I15" s="7">
        <f t="shared" si="0"/>
        <v>-60862604</v>
      </c>
      <c r="J15" s="7"/>
      <c r="K15" s="7">
        <v>0</v>
      </c>
      <c r="L15" s="7"/>
      <c r="M15" s="7">
        <v>-60847117</v>
      </c>
      <c r="N15" s="7"/>
      <c r="O15" s="7">
        <v>-156056361</v>
      </c>
      <c r="P15" s="7"/>
      <c r="Q15" s="7">
        <f t="shared" si="1"/>
        <v>-216903478</v>
      </c>
    </row>
    <row r="16" spans="1:17">
      <c r="A16" s="1" t="s">
        <v>168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7527646</v>
      </c>
      <c r="P16" s="7"/>
      <c r="Q16" s="7">
        <f t="shared" si="1"/>
        <v>7527646</v>
      </c>
    </row>
    <row r="17" spans="1:17">
      <c r="A17" s="1" t="s">
        <v>169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-330955999</v>
      </c>
      <c r="P17" s="7"/>
      <c r="Q17" s="7">
        <f t="shared" si="1"/>
        <v>-330955999</v>
      </c>
    </row>
    <row r="18" spans="1:17">
      <c r="A18" s="1" t="s">
        <v>101</v>
      </c>
      <c r="C18" s="7">
        <v>0</v>
      </c>
      <c r="D18" s="7"/>
      <c r="E18" s="7">
        <v>227037342</v>
      </c>
      <c r="F18" s="7"/>
      <c r="G18" s="7">
        <v>0</v>
      </c>
      <c r="H18" s="7"/>
      <c r="I18" s="7">
        <f t="shared" si="0"/>
        <v>227037342</v>
      </c>
      <c r="J18" s="7"/>
      <c r="K18" s="7">
        <v>0</v>
      </c>
      <c r="L18" s="7"/>
      <c r="M18" s="7">
        <v>619735897</v>
      </c>
      <c r="N18" s="7"/>
      <c r="O18" s="7">
        <v>128453740</v>
      </c>
      <c r="P18" s="7"/>
      <c r="Q18" s="7">
        <f t="shared" si="1"/>
        <v>748189637</v>
      </c>
    </row>
    <row r="19" spans="1:17">
      <c r="A19" s="1" t="s">
        <v>170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>C19+E19+G19</f>
        <v>0</v>
      </c>
      <c r="J19" s="7"/>
      <c r="K19" s="7">
        <v>0</v>
      </c>
      <c r="L19" s="7"/>
      <c r="M19" s="7">
        <v>0</v>
      </c>
      <c r="N19" s="7"/>
      <c r="O19" s="7">
        <v>-895315692</v>
      </c>
      <c r="P19" s="7"/>
      <c r="Q19" s="7">
        <f t="shared" si="1"/>
        <v>-895315692</v>
      </c>
    </row>
    <row r="20" spans="1:17">
      <c r="A20" s="1" t="s">
        <v>113</v>
      </c>
      <c r="C20" s="7">
        <v>2500702946</v>
      </c>
      <c r="D20" s="7"/>
      <c r="E20" s="7">
        <v>-961825637</v>
      </c>
      <c r="F20" s="7"/>
      <c r="G20" s="7">
        <v>0</v>
      </c>
      <c r="H20" s="7"/>
      <c r="I20" s="7">
        <f t="shared" si="0"/>
        <v>1538877309</v>
      </c>
      <c r="J20" s="7"/>
      <c r="K20" s="7">
        <v>8027727426</v>
      </c>
      <c r="L20" s="7"/>
      <c r="M20" s="7">
        <v>-127976799</v>
      </c>
      <c r="N20" s="7"/>
      <c r="O20" s="7">
        <v>0</v>
      </c>
      <c r="P20" s="7"/>
      <c r="Q20" s="7">
        <f t="shared" si="1"/>
        <v>7899750627</v>
      </c>
    </row>
    <row r="21" spans="1:17">
      <c r="A21" s="1" t="s">
        <v>84</v>
      </c>
      <c r="C21" s="7">
        <v>0</v>
      </c>
      <c r="D21" s="7"/>
      <c r="E21" s="7">
        <v>-37689167</v>
      </c>
      <c r="F21" s="7"/>
      <c r="G21" s="7">
        <v>0</v>
      </c>
      <c r="H21" s="7"/>
      <c r="I21" s="7">
        <f t="shared" si="0"/>
        <v>-37689167</v>
      </c>
      <c r="J21" s="7"/>
      <c r="K21" s="7">
        <v>0</v>
      </c>
      <c r="L21" s="7"/>
      <c r="M21" s="7">
        <v>76712248</v>
      </c>
      <c r="N21" s="7"/>
      <c r="O21" s="7">
        <v>0</v>
      </c>
      <c r="P21" s="7"/>
      <c r="Q21" s="7">
        <f t="shared" si="1"/>
        <v>76712248</v>
      </c>
    </row>
    <row r="22" spans="1:17">
      <c r="A22" s="1" t="s">
        <v>116</v>
      </c>
      <c r="C22" s="7">
        <v>0</v>
      </c>
      <c r="D22" s="7"/>
      <c r="E22" s="7">
        <v>335203683</v>
      </c>
      <c r="F22" s="7"/>
      <c r="G22" s="7">
        <v>0</v>
      </c>
      <c r="H22" s="7"/>
      <c r="I22" s="7">
        <f t="shared" si="0"/>
        <v>335203683</v>
      </c>
      <c r="J22" s="7"/>
      <c r="K22" s="7">
        <v>0</v>
      </c>
      <c r="L22" s="7"/>
      <c r="M22" s="7">
        <v>335203683</v>
      </c>
      <c r="N22" s="7"/>
      <c r="O22" s="7">
        <v>0</v>
      </c>
      <c r="P22" s="7"/>
      <c r="Q22" s="7">
        <f t="shared" si="1"/>
        <v>335203683</v>
      </c>
    </row>
    <row r="23" spans="1:17">
      <c r="A23" s="1" t="s">
        <v>87</v>
      </c>
      <c r="C23" s="7">
        <v>0</v>
      </c>
      <c r="D23" s="7"/>
      <c r="E23" s="7">
        <v>18997</v>
      </c>
      <c r="F23" s="7"/>
      <c r="G23" s="7">
        <v>0</v>
      </c>
      <c r="H23" s="7"/>
      <c r="I23" s="7">
        <f t="shared" si="0"/>
        <v>18997</v>
      </c>
      <c r="J23" s="7"/>
      <c r="K23" s="7">
        <v>0</v>
      </c>
      <c r="L23" s="7"/>
      <c r="M23" s="7">
        <v>217961</v>
      </c>
      <c r="N23" s="7"/>
      <c r="O23" s="7">
        <v>0</v>
      </c>
      <c r="P23" s="7"/>
      <c r="Q23" s="7">
        <f t="shared" si="1"/>
        <v>217961</v>
      </c>
    </row>
    <row r="24" spans="1:17">
      <c r="A24" s="1" t="s">
        <v>92</v>
      </c>
      <c r="C24" s="7">
        <v>0</v>
      </c>
      <c r="D24" s="7"/>
      <c r="E24" s="7">
        <v>5584063480</v>
      </c>
      <c r="F24" s="7"/>
      <c r="G24" s="7">
        <v>0</v>
      </c>
      <c r="H24" s="7"/>
      <c r="I24" s="7">
        <f t="shared" si="0"/>
        <v>5584063480</v>
      </c>
      <c r="J24" s="7"/>
      <c r="K24" s="7">
        <v>0</v>
      </c>
      <c r="L24" s="7"/>
      <c r="M24" s="7">
        <v>16120402526</v>
      </c>
      <c r="N24" s="7"/>
      <c r="O24" s="7">
        <v>0</v>
      </c>
      <c r="P24" s="7"/>
      <c r="Q24" s="7">
        <f t="shared" si="1"/>
        <v>16120402526</v>
      </c>
    </row>
    <row r="25" spans="1:17">
      <c r="A25" s="1" t="s">
        <v>89</v>
      </c>
      <c r="C25" s="7">
        <v>0</v>
      </c>
      <c r="D25" s="7"/>
      <c r="E25" s="7">
        <v>4096227505</v>
      </c>
      <c r="F25" s="7"/>
      <c r="G25" s="7">
        <v>0</v>
      </c>
      <c r="H25" s="7"/>
      <c r="I25" s="7">
        <f>C25+E25+G25</f>
        <v>4096227505</v>
      </c>
      <c r="J25" s="7"/>
      <c r="K25" s="7">
        <v>0</v>
      </c>
      <c r="L25" s="7"/>
      <c r="M25" s="7">
        <v>11104015688</v>
      </c>
      <c r="N25" s="7"/>
      <c r="O25" s="7">
        <v>0</v>
      </c>
      <c r="P25" s="7"/>
      <c r="Q25" s="7">
        <f t="shared" si="1"/>
        <v>11104015688</v>
      </c>
    </row>
    <row r="26" spans="1:17" ht="24.75" thickBot="1">
      <c r="C26" s="8">
        <f>SUM(C8:C25)</f>
        <v>6309180509</v>
      </c>
      <c r="D26" s="7"/>
      <c r="E26" s="8">
        <f>SUM(E8:E25)</f>
        <v>1861006286</v>
      </c>
      <c r="F26" s="7"/>
      <c r="G26" s="8">
        <f>SUM(G8:G25)</f>
        <v>8886189971</v>
      </c>
      <c r="H26" s="7"/>
      <c r="I26" s="8">
        <f>SUM(I8:I25)</f>
        <v>17056376766</v>
      </c>
      <c r="J26" s="7"/>
      <c r="K26" s="8">
        <f>SUM(K8:K25)</f>
        <v>22692615747</v>
      </c>
      <c r="L26" s="7"/>
      <c r="M26" s="8">
        <f>SUM(M8:M25)</f>
        <v>35334091277</v>
      </c>
      <c r="N26" s="7"/>
      <c r="O26" s="8">
        <f>SUM(O8:O25)</f>
        <v>8808360067</v>
      </c>
      <c r="P26" s="7"/>
      <c r="Q26" s="8">
        <f>SUM(SUM(Q8:Q25))</f>
        <v>66835067091</v>
      </c>
    </row>
    <row r="27" spans="1:17" ht="24.75" thickTop="1">
      <c r="C27" s="14"/>
      <c r="E27" s="14"/>
      <c r="G27" s="14"/>
      <c r="K27" s="14"/>
      <c r="M27" s="14"/>
      <c r="O27" s="1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K10" sqref="K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75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.75">
      <c r="A6" s="16" t="s">
        <v>177</v>
      </c>
      <c r="B6" s="16" t="s">
        <v>177</v>
      </c>
      <c r="C6" s="16" t="s">
        <v>177</v>
      </c>
      <c r="E6" s="16" t="s">
        <v>140</v>
      </c>
      <c r="F6" s="16" t="s">
        <v>140</v>
      </c>
      <c r="G6" s="16" t="s">
        <v>140</v>
      </c>
      <c r="I6" s="16" t="s">
        <v>141</v>
      </c>
      <c r="J6" s="16" t="s">
        <v>141</v>
      </c>
      <c r="K6" s="16" t="s">
        <v>141</v>
      </c>
    </row>
    <row r="7" spans="1:11" ht="24.75">
      <c r="A7" s="16" t="s">
        <v>178</v>
      </c>
      <c r="C7" s="16" t="s">
        <v>122</v>
      </c>
      <c r="E7" s="16" t="s">
        <v>179</v>
      </c>
      <c r="G7" s="16" t="s">
        <v>180</v>
      </c>
      <c r="I7" s="16" t="s">
        <v>179</v>
      </c>
      <c r="K7" s="16" t="s">
        <v>180</v>
      </c>
    </row>
    <row r="8" spans="1:11">
      <c r="A8" s="1" t="s">
        <v>128</v>
      </c>
      <c r="C8" s="4" t="s">
        <v>129</v>
      </c>
      <c r="D8" s="4"/>
      <c r="E8" s="6">
        <v>2442143</v>
      </c>
      <c r="F8" s="4"/>
      <c r="G8" s="10">
        <f>E8/$E$11</f>
        <v>2.057541724852497E-2</v>
      </c>
      <c r="H8" s="4"/>
      <c r="I8" s="6">
        <v>32583319</v>
      </c>
      <c r="J8" s="4"/>
      <c r="K8" s="10">
        <f>I8/$I$11</f>
        <v>1.8699563800085844E-2</v>
      </c>
    </row>
    <row r="9" spans="1:11">
      <c r="A9" s="1" t="s">
        <v>132</v>
      </c>
      <c r="C9" s="4" t="s">
        <v>133</v>
      </c>
      <c r="D9" s="4"/>
      <c r="E9" s="6">
        <v>80251</v>
      </c>
      <c r="F9" s="4"/>
      <c r="G9" s="10">
        <f t="shared" ref="G9:G10" si="0">E9/$E$11</f>
        <v>6.7612658620374699E-4</v>
      </c>
      <c r="H9" s="4"/>
      <c r="I9" s="6">
        <v>1198300760</v>
      </c>
      <c r="J9" s="4"/>
      <c r="K9" s="10">
        <f t="shared" ref="K9:K10" si="1">I9/$I$11</f>
        <v>0.68770469679013835</v>
      </c>
    </row>
    <row r="10" spans="1:11">
      <c r="A10" s="1" t="s">
        <v>135</v>
      </c>
      <c r="C10" s="4" t="s">
        <v>136</v>
      </c>
      <c r="D10" s="4"/>
      <c r="E10" s="6">
        <v>116169877</v>
      </c>
      <c r="F10" s="4"/>
      <c r="G10" s="10">
        <f t="shared" si="0"/>
        <v>0.97874845616527129</v>
      </c>
      <c r="H10" s="4"/>
      <c r="I10" s="6">
        <v>511580042</v>
      </c>
      <c r="J10" s="4"/>
      <c r="K10" s="10">
        <f t="shared" si="1"/>
        <v>0.29359573940977579</v>
      </c>
    </row>
    <row r="11" spans="1:11" ht="24.75" thickBot="1">
      <c r="C11" s="4"/>
      <c r="D11" s="4"/>
      <c r="E11" s="13">
        <f>SUM(E8:E10)</f>
        <v>118692271</v>
      </c>
      <c r="F11" s="4"/>
      <c r="G11" s="11">
        <f>SUM(G8:G10)</f>
        <v>1</v>
      </c>
      <c r="H11" s="4"/>
      <c r="I11" s="13">
        <f>SUM(I8:I10)</f>
        <v>1742464121</v>
      </c>
      <c r="J11" s="4"/>
      <c r="K11" s="11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10" sqref="A10"/>
    </sheetView>
  </sheetViews>
  <sheetFormatPr defaultRowHeight="2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5" t="s">
        <v>0</v>
      </c>
      <c r="B2" s="15"/>
      <c r="C2" s="15"/>
      <c r="D2" s="15"/>
      <c r="E2" s="15"/>
    </row>
    <row r="3" spans="1:5" ht="24.75">
      <c r="A3" s="15" t="s">
        <v>138</v>
      </c>
      <c r="B3" s="15"/>
      <c r="C3" s="15"/>
      <c r="D3" s="15"/>
      <c r="E3" s="15"/>
    </row>
    <row r="4" spans="1:5" ht="24.75">
      <c r="A4" s="15" t="s">
        <v>2</v>
      </c>
      <c r="B4" s="15"/>
      <c r="C4" s="15"/>
      <c r="D4" s="15"/>
      <c r="E4" s="15"/>
    </row>
    <row r="5" spans="1:5" ht="24.75">
      <c r="C5" s="15" t="s">
        <v>140</v>
      </c>
      <c r="E5" s="2" t="s">
        <v>187</v>
      </c>
    </row>
    <row r="6" spans="1:5" ht="24.75">
      <c r="A6" s="15" t="s">
        <v>181</v>
      </c>
      <c r="C6" s="16"/>
      <c r="E6" s="5" t="s">
        <v>188</v>
      </c>
    </row>
    <row r="7" spans="1:5" ht="24.75">
      <c r="A7" s="16" t="s">
        <v>181</v>
      </c>
      <c r="C7" s="16" t="s">
        <v>125</v>
      </c>
      <c r="E7" s="16" t="s">
        <v>125</v>
      </c>
    </row>
    <row r="8" spans="1:5">
      <c r="A8" s="1" t="s">
        <v>189</v>
      </c>
      <c r="C8" s="6">
        <v>4913660594</v>
      </c>
      <c r="D8" s="4"/>
      <c r="E8" s="6">
        <v>24331873438</v>
      </c>
    </row>
    <row r="9" spans="1:5" ht="24.75" thickBot="1">
      <c r="A9" s="1" t="s">
        <v>147</v>
      </c>
      <c r="C9" s="13">
        <f>SUM(C8)</f>
        <v>4913660594</v>
      </c>
      <c r="D9" s="4"/>
      <c r="E9" s="13">
        <f>SUM(E8)</f>
        <v>24331873438</v>
      </c>
    </row>
    <row r="10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5"/>
  <sheetViews>
    <sheetView rightToLeft="1" topLeftCell="A50" workbookViewId="0">
      <selection activeCell="Y65" sqref="Y64:Y65"/>
    </sheetView>
  </sheetViews>
  <sheetFormatPr defaultRowHeight="2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4.75">
      <c r="A6" s="15" t="s">
        <v>3</v>
      </c>
      <c r="C6" s="16" t="s">
        <v>185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>
      <c r="A9" s="1" t="s">
        <v>15</v>
      </c>
      <c r="C9" s="7">
        <v>55000000</v>
      </c>
      <c r="D9" s="7"/>
      <c r="E9" s="7">
        <v>120476726654</v>
      </c>
      <c r="F9" s="7"/>
      <c r="G9" s="7">
        <v>76651195500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55000000</v>
      </c>
      <c r="R9" s="7"/>
      <c r="S9" s="7">
        <v>1526</v>
      </c>
      <c r="T9" s="7"/>
      <c r="U9" s="7">
        <v>120476726654</v>
      </c>
      <c r="V9" s="7"/>
      <c r="W9" s="7">
        <v>83430616500</v>
      </c>
      <c r="Y9" s="10">
        <v>4.521176797805523E-3</v>
      </c>
    </row>
    <row r="10" spans="1:25">
      <c r="A10" s="1" t="s">
        <v>16</v>
      </c>
      <c r="C10" s="7">
        <v>182552900</v>
      </c>
      <c r="D10" s="7"/>
      <c r="E10" s="7">
        <v>602397285961</v>
      </c>
      <c r="F10" s="7"/>
      <c r="G10" s="7">
        <v>497763186202.03497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182552900</v>
      </c>
      <c r="R10" s="7"/>
      <c r="S10" s="7">
        <v>2954</v>
      </c>
      <c r="T10" s="7"/>
      <c r="U10" s="7">
        <v>602397285961</v>
      </c>
      <c r="V10" s="7"/>
      <c r="W10" s="7">
        <v>536052662063.72998</v>
      </c>
      <c r="Y10" s="10">
        <v>2.9049154372776581E-2</v>
      </c>
    </row>
    <row r="11" spans="1:25">
      <c r="A11" s="1" t="s">
        <v>17</v>
      </c>
      <c r="C11" s="7">
        <v>15829799</v>
      </c>
      <c r="D11" s="7"/>
      <c r="E11" s="7">
        <v>720984837685</v>
      </c>
      <c r="F11" s="7"/>
      <c r="G11" s="7">
        <v>422186461802.33899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15829799</v>
      </c>
      <c r="R11" s="7"/>
      <c r="S11" s="7">
        <v>29580</v>
      </c>
      <c r="T11" s="7"/>
      <c r="U11" s="7">
        <v>720984837685</v>
      </c>
      <c r="V11" s="7"/>
      <c r="W11" s="7">
        <v>465459393966.20099</v>
      </c>
      <c r="Y11" s="10">
        <v>2.5223644515686972E-2</v>
      </c>
    </row>
    <row r="12" spans="1:25">
      <c r="A12" s="1" t="s">
        <v>18</v>
      </c>
      <c r="C12" s="7">
        <v>75671122</v>
      </c>
      <c r="D12" s="7"/>
      <c r="E12" s="7">
        <v>626764798644</v>
      </c>
      <c r="F12" s="7"/>
      <c r="G12" s="7">
        <v>681501162146.34595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75671122</v>
      </c>
      <c r="R12" s="7"/>
      <c r="S12" s="7">
        <v>8940</v>
      </c>
      <c r="T12" s="7"/>
      <c r="U12" s="7">
        <v>626764798644</v>
      </c>
      <c r="V12" s="7"/>
      <c r="W12" s="7">
        <v>672474656687.45398</v>
      </c>
      <c r="Y12" s="10">
        <v>3.6441979485163596E-2</v>
      </c>
    </row>
    <row r="13" spans="1:25">
      <c r="A13" s="1" t="s">
        <v>19</v>
      </c>
      <c r="C13" s="7">
        <v>86975360</v>
      </c>
      <c r="D13" s="7"/>
      <c r="E13" s="7">
        <v>1193109357075</v>
      </c>
      <c r="F13" s="7"/>
      <c r="G13" s="7">
        <v>1425690055465.9199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86975360</v>
      </c>
      <c r="R13" s="7"/>
      <c r="S13" s="7">
        <v>16160</v>
      </c>
      <c r="T13" s="7"/>
      <c r="U13" s="7">
        <v>1193109357075</v>
      </c>
      <c r="V13" s="7"/>
      <c r="W13" s="7">
        <v>1397158962785.28</v>
      </c>
      <c r="Y13" s="10">
        <v>7.5713244734213828E-2</v>
      </c>
    </row>
    <row r="14" spans="1:25">
      <c r="A14" s="1" t="s">
        <v>20</v>
      </c>
      <c r="C14" s="7">
        <v>3621979</v>
      </c>
      <c r="D14" s="7"/>
      <c r="E14" s="7">
        <v>266941893430</v>
      </c>
      <c r="F14" s="7"/>
      <c r="G14" s="7">
        <v>698051024253.30603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3621979</v>
      </c>
      <c r="R14" s="7"/>
      <c r="S14" s="7">
        <v>191700</v>
      </c>
      <c r="T14" s="7"/>
      <c r="U14" s="7">
        <v>266941893430</v>
      </c>
      <c r="V14" s="7"/>
      <c r="W14" s="7">
        <v>690202090722.91504</v>
      </c>
      <c r="Y14" s="10">
        <v>3.7402644368249464E-2</v>
      </c>
    </row>
    <row r="15" spans="1:25">
      <c r="A15" s="1" t="s">
        <v>21</v>
      </c>
      <c r="C15" s="7">
        <v>7300000</v>
      </c>
      <c r="D15" s="7"/>
      <c r="E15" s="7">
        <v>70596043019</v>
      </c>
      <c r="F15" s="7"/>
      <c r="G15" s="7">
        <v>69372761400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7300000</v>
      </c>
      <c r="R15" s="7"/>
      <c r="S15" s="7">
        <v>10340</v>
      </c>
      <c r="T15" s="7"/>
      <c r="U15" s="7">
        <v>70596043019</v>
      </c>
      <c r="V15" s="7"/>
      <c r="W15" s="7">
        <v>75032882100</v>
      </c>
      <c r="Y15" s="10">
        <v>4.0660963547236566E-3</v>
      </c>
    </row>
    <row r="16" spans="1:25">
      <c r="A16" s="1" t="s">
        <v>22</v>
      </c>
      <c r="C16" s="7">
        <v>2741383</v>
      </c>
      <c r="D16" s="7"/>
      <c r="E16" s="7">
        <v>38559115297</v>
      </c>
      <c r="F16" s="7"/>
      <c r="G16" s="7">
        <v>88619333997.798004</v>
      </c>
      <c r="H16" s="7"/>
      <c r="I16" s="7">
        <v>0</v>
      </c>
      <c r="J16" s="7"/>
      <c r="K16" s="7">
        <v>0</v>
      </c>
      <c r="L16" s="7"/>
      <c r="M16" s="7">
        <v>-2741383</v>
      </c>
      <c r="N16" s="7"/>
      <c r="O16" s="7">
        <v>86227990205</v>
      </c>
      <c r="P16" s="7"/>
      <c r="Q16" s="7">
        <v>0</v>
      </c>
      <c r="R16" s="7"/>
      <c r="S16" s="7">
        <v>0</v>
      </c>
      <c r="T16" s="7"/>
      <c r="U16" s="7">
        <v>0</v>
      </c>
      <c r="V16" s="7"/>
      <c r="W16" s="7">
        <v>0</v>
      </c>
      <c r="Y16" s="10">
        <v>0</v>
      </c>
    </row>
    <row r="17" spans="1:25">
      <c r="A17" s="1" t="s">
        <v>23</v>
      </c>
      <c r="C17" s="7">
        <v>3759913</v>
      </c>
      <c r="D17" s="7"/>
      <c r="E17" s="7">
        <v>236746112846</v>
      </c>
      <c r="F17" s="7"/>
      <c r="G17" s="7">
        <v>286407806497.51898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3759913</v>
      </c>
      <c r="R17" s="7"/>
      <c r="S17" s="7">
        <v>74830</v>
      </c>
      <c r="T17" s="7"/>
      <c r="U17" s="7">
        <v>236746112846</v>
      </c>
      <c r="V17" s="7"/>
      <c r="W17" s="7">
        <v>279680231765.75</v>
      </c>
      <c r="Y17" s="10">
        <v>1.515611208103898E-2</v>
      </c>
    </row>
    <row r="18" spans="1:25">
      <c r="A18" s="1" t="s">
        <v>24</v>
      </c>
      <c r="C18" s="7">
        <v>15000000</v>
      </c>
      <c r="D18" s="7"/>
      <c r="E18" s="7">
        <v>276121368000</v>
      </c>
      <c r="F18" s="7"/>
      <c r="G18" s="7">
        <v>295829280000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15000000</v>
      </c>
      <c r="R18" s="7"/>
      <c r="S18" s="7">
        <v>24840</v>
      </c>
      <c r="T18" s="7"/>
      <c r="U18" s="7">
        <v>276121368000</v>
      </c>
      <c r="V18" s="7"/>
      <c r="W18" s="7">
        <v>370383030000</v>
      </c>
      <c r="Y18" s="10">
        <v>2.0071374655812439E-2</v>
      </c>
    </row>
    <row r="19" spans="1:25">
      <c r="A19" s="1" t="s">
        <v>25</v>
      </c>
      <c r="C19" s="7">
        <v>123416207</v>
      </c>
      <c r="D19" s="7"/>
      <c r="E19" s="7">
        <v>594877375381</v>
      </c>
      <c r="F19" s="7"/>
      <c r="G19" s="7">
        <v>525323812593.67499</v>
      </c>
      <c r="H19" s="7"/>
      <c r="I19" s="7">
        <v>0</v>
      </c>
      <c r="J19" s="7"/>
      <c r="K19" s="7">
        <v>0</v>
      </c>
      <c r="L19" s="7"/>
      <c r="M19" s="7">
        <v>-300000</v>
      </c>
      <c r="N19" s="7"/>
      <c r="O19" s="7">
        <v>1241769464</v>
      </c>
      <c r="P19" s="7"/>
      <c r="Q19" s="7">
        <v>123116207</v>
      </c>
      <c r="R19" s="7"/>
      <c r="S19" s="7">
        <v>4498</v>
      </c>
      <c r="T19" s="7"/>
      <c r="U19" s="7">
        <v>593431348015</v>
      </c>
      <c r="V19" s="7"/>
      <c r="W19" s="7">
        <v>550481727726.43799</v>
      </c>
      <c r="Y19" s="10">
        <v>2.9831077839544296E-2</v>
      </c>
    </row>
    <row r="20" spans="1:25">
      <c r="A20" s="1" t="s">
        <v>26</v>
      </c>
      <c r="C20" s="7">
        <v>1841156</v>
      </c>
      <c r="D20" s="7"/>
      <c r="E20" s="7">
        <v>12208705436</v>
      </c>
      <c r="F20" s="7"/>
      <c r="G20" s="7">
        <v>23115440168.334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1841156</v>
      </c>
      <c r="R20" s="7"/>
      <c r="S20" s="7">
        <v>10300</v>
      </c>
      <c r="T20" s="7"/>
      <c r="U20" s="7">
        <v>12208705436</v>
      </c>
      <c r="V20" s="7"/>
      <c r="W20" s="7">
        <v>18851071554.540001</v>
      </c>
      <c r="Y20" s="10">
        <v>1.0215557657560633E-3</v>
      </c>
    </row>
    <row r="21" spans="1:25">
      <c r="A21" s="1" t="s">
        <v>27</v>
      </c>
      <c r="C21" s="7">
        <v>22980170</v>
      </c>
      <c r="D21" s="7"/>
      <c r="E21" s="7">
        <v>543896021001</v>
      </c>
      <c r="F21" s="7"/>
      <c r="G21" s="7">
        <v>790154520022.21497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22980170</v>
      </c>
      <c r="R21" s="7"/>
      <c r="S21" s="7">
        <v>36060</v>
      </c>
      <c r="T21" s="7"/>
      <c r="U21" s="7">
        <v>543896021001</v>
      </c>
      <c r="V21" s="7"/>
      <c r="W21" s="7">
        <v>823734373865.31006</v>
      </c>
      <c r="Y21" s="10">
        <v>4.4638873532412408E-2</v>
      </c>
    </row>
    <row r="22" spans="1:25">
      <c r="A22" s="1" t="s">
        <v>28</v>
      </c>
      <c r="C22" s="7">
        <v>2761729</v>
      </c>
      <c r="D22" s="7"/>
      <c r="E22" s="7">
        <v>21078925293</v>
      </c>
      <c r="F22" s="7"/>
      <c r="G22" s="7">
        <v>37418394190.693497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2761729</v>
      </c>
      <c r="R22" s="7"/>
      <c r="S22" s="7">
        <v>13740</v>
      </c>
      <c r="T22" s="7"/>
      <c r="U22" s="7">
        <v>21078925293</v>
      </c>
      <c r="V22" s="7"/>
      <c r="W22" s="7">
        <v>37720376829.063004</v>
      </c>
      <c r="Y22" s="10">
        <v>2.0440996324657475E-3</v>
      </c>
    </row>
    <row r="23" spans="1:25">
      <c r="A23" s="1" t="s">
        <v>29</v>
      </c>
      <c r="C23" s="7">
        <v>5377190</v>
      </c>
      <c r="D23" s="7"/>
      <c r="E23" s="7">
        <v>67357537069</v>
      </c>
      <c r="F23" s="7"/>
      <c r="G23" s="7">
        <v>59117864657.669998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5377190</v>
      </c>
      <c r="R23" s="7"/>
      <c r="S23" s="7">
        <v>11680</v>
      </c>
      <c r="T23" s="7"/>
      <c r="U23" s="7">
        <v>67357537069</v>
      </c>
      <c r="V23" s="7"/>
      <c r="W23" s="7">
        <v>62431886003.760002</v>
      </c>
      <c r="Y23" s="10">
        <v>3.3832375485735393E-3</v>
      </c>
    </row>
    <row r="24" spans="1:25">
      <c r="A24" s="1" t="s">
        <v>30</v>
      </c>
      <c r="C24" s="7">
        <v>7527460</v>
      </c>
      <c r="D24" s="7"/>
      <c r="E24" s="7">
        <v>150486519185</v>
      </c>
      <c r="F24" s="7"/>
      <c r="G24" s="7">
        <v>120994799982.21001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7527460</v>
      </c>
      <c r="R24" s="7"/>
      <c r="S24" s="7">
        <v>18530</v>
      </c>
      <c r="T24" s="7"/>
      <c r="U24" s="7">
        <v>150486519185</v>
      </c>
      <c r="V24" s="7"/>
      <c r="W24" s="7">
        <v>138653904988.89001</v>
      </c>
      <c r="Y24" s="10">
        <v>7.51377425289553E-3</v>
      </c>
    </row>
    <row r="25" spans="1:25">
      <c r="A25" s="1" t="s">
        <v>31</v>
      </c>
      <c r="C25" s="7">
        <v>7325000</v>
      </c>
      <c r="D25" s="7"/>
      <c r="E25" s="7">
        <v>55250464581</v>
      </c>
      <c r="F25" s="7"/>
      <c r="G25" s="7">
        <v>32445990810</v>
      </c>
      <c r="H25" s="7"/>
      <c r="I25" s="7">
        <v>0</v>
      </c>
      <c r="J25" s="7"/>
      <c r="K25" s="7">
        <v>0</v>
      </c>
      <c r="L25" s="7"/>
      <c r="M25" s="7">
        <v>-950000</v>
      </c>
      <c r="N25" s="7"/>
      <c r="O25" s="7">
        <v>4275508549</v>
      </c>
      <c r="P25" s="7"/>
      <c r="Q25" s="7">
        <v>6375000</v>
      </c>
      <c r="R25" s="7"/>
      <c r="S25" s="7">
        <v>4249</v>
      </c>
      <c r="T25" s="7"/>
      <c r="U25" s="7">
        <v>48084875316</v>
      </c>
      <c r="V25" s="7"/>
      <c r="W25" s="7">
        <v>26926205118.75</v>
      </c>
      <c r="Y25" s="10">
        <v>1.4591541923443033E-3</v>
      </c>
    </row>
    <row r="26" spans="1:25">
      <c r="A26" s="1" t="s">
        <v>32</v>
      </c>
      <c r="C26" s="7">
        <v>13422564</v>
      </c>
      <c r="D26" s="7"/>
      <c r="E26" s="7">
        <v>74065944424</v>
      </c>
      <c r="F26" s="7"/>
      <c r="G26" s="7">
        <v>58054086587.014198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13422564</v>
      </c>
      <c r="R26" s="7"/>
      <c r="S26" s="7">
        <v>4950</v>
      </c>
      <c r="T26" s="7"/>
      <c r="U26" s="7">
        <v>74065944424</v>
      </c>
      <c r="V26" s="7"/>
      <c r="W26" s="7">
        <v>66046363733.790001</v>
      </c>
      <c r="Y26" s="10">
        <v>3.5791092025867447E-3</v>
      </c>
    </row>
    <row r="27" spans="1:25">
      <c r="A27" s="1" t="s">
        <v>33</v>
      </c>
      <c r="C27" s="7">
        <v>250000000</v>
      </c>
      <c r="D27" s="7"/>
      <c r="E27" s="7">
        <v>233178955309</v>
      </c>
      <c r="F27" s="7"/>
      <c r="G27" s="7">
        <v>208999012500</v>
      </c>
      <c r="H27" s="7"/>
      <c r="I27" s="7">
        <v>10000000</v>
      </c>
      <c r="J27" s="7"/>
      <c r="K27" s="7">
        <v>8905955844</v>
      </c>
      <c r="L27" s="7"/>
      <c r="M27" s="7">
        <v>0</v>
      </c>
      <c r="N27" s="7"/>
      <c r="O27" s="7">
        <v>0</v>
      </c>
      <c r="P27" s="7"/>
      <c r="Q27" s="7">
        <v>260000000</v>
      </c>
      <c r="R27" s="7"/>
      <c r="S27" s="7">
        <v>911</v>
      </c>
      <c r="T27" s="7"/>
      <c r="U27" s="7">
        <v>242084911153</v>
      </c>
      <c r="V27" s="7"/>
      <c r="W27" s="7">
        <v>235450683000</v>
      </c>
      <c r="Y27" s="10">
        <v>1.2759274828168904E-2</v>
      </c>
    </row>
    <row r="28" spans="1:25">
      <c r="A28" s="1" t="s">
        <v>34</v>
      </c>
      <c r="C28" s="7">
        <v>8898275</v>
      </c>
      <c r="D28" s="7"/>
      <c r="E28" s="7">
        <v>110119646617</v>
      </c>
      <c r="F28" s="7"/>
      <c r="G28" s="7">
        <v>166557568866.41299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8898275</v>
      </c>
      <c r="R28" s="7"/>
      <c r="S28" s="7">
        <v>20430</v>
      </c>
      <c r="T28" s="7"/>
      <c r="U28" s="7">
        <v>110119646617</v>
      </c>
      <c r="V28" s="7"/>
      <c r="W28" s="7">
        <v>180710097288.41299</v>
      </c>
      <c r="Y28" s="10">
        <v>9.792835451354379E-3</v>
      </c>
    </row>
    <row r="29" spans="1:25">
      <c r="A29" s="1" t="s">
        <v>35</v>
      </c>
      <c r="C29" s="7">
        <v>16666666</v>
      </c>
      <c r="D29" s="7"/>
      <c r="E29" s="7">
        <v>82875581637</v>
      </c>
      <c r="F29" s="7"/>
      <c r="G29" s="7">
        <v>54208857831.645599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16666666</v>
      </c>
      <c r="R29" s="7"/>
      <c r="S29" s="7">
        <v>3414</v>
      </c>
      <c r="T29" s="7"/>
      <c r="U29" s="7">
        <v>82875581637</v>
      </c>
      <c r="V29" s="7"/>
      <c r="W29" s="7">
        <v>56561442737.542198</v>
      </c>
      <c r="Y29" s="10">
        <v>3.0651131836641945E-3</v>
      </c>
    </row>
    <row r="30" spans="1:25">
      <c r="A30" s="1" t="s">
        <v>36</v>
      </c>
      <c r="C30" s="7">
        <v>3583604</v>
      </c>
      <c r="D30" s="7"/>
      <c r="E30" s="7">
        <v>14606892577</v>
      </c>
      <c r="F30" s="7"/>
      <c r="G30" s="7">
        <v>32131779636.924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3583604</v>
      </c>
      <c r="R30" s="7"/>
      <c r="S30" s="7">
        <v>10480</v>
      </c>
      <c r="T30" s="7"/>
      <c r="U30" s="7">
        <v>14606892577</v>
      </c>
      <c r="V30" s="7"/>
      <c r="W30" s="7">
        <v>37332710708.975998</v>
      </c>
      <c r="Y30" s="10">
        <v>2.0230916723072284E-3</v>
      </c>
    </row>
    <row r="31" spans="1:25">
      <c r="A31" s="1" t="s">
        <v>37</v>
      </c>
      <c r="C31" s="7">
        <v>54555603</v>
      </c>
      <c r="D31" s="7"/>
      <c r="E31" s="7">
        <v>312781242026</v>
      </c>
      <c r="F31" s="7"/>
      <c r="G31" s="7">
        <v>283085805186.42297</v>
      </c>
      <c r="H31" s="7"/>
      <c r="I31" s="7">
        <v>0</v>
      </c>
      <c r="J31" s="7"/>
      <c r="K31" s="7">
        <v>0</v>
      </c>
      <c r="L31" s="7"/>
      <c r="M31" s="7">
        <v>-5000000</v>
      </c>
      <c r="N31" s="7"/>
      <c r="O31" s="7">
        <v>25944705000</v>
      </c>
      <c r="P31" s="7"/>
      <c r="Q31" s="7">
        <v>49555603</v>
      </c>
      <c r="R31" s="7"/>
      <c r="S31" s="7">
        <v>6010</v>
      </c>
      <c r="T31" s="7"/>
      <c r="U31" s="7">
        <v>284114961676</v>
      </c>
      <c r="V31" s="7"/>
      <c r="W31" s="7">
        <v>296057090444.521</v>
      </c>
      <c r="Y31" s="10">
        <v>1.6043588125032968E-2</v>
      </c>
    </row>
    <row r="32" spans="1:25">
      <c r="A32" s="1" t="s">
        <v>38</v>
      </c>
      <c r="C32" s="7">
        <v>243093377</v>
      </c>
      <c r="D32" s="7"/>
      <c r="E32" s="7">
        <v>1081508072515</v>
      </c>
      <c r="F32" s="7"/>
      <c r="G32" s="7">
        <v>983986467568.69299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243093377</v>
      </c>
      <c r="R32" s="7"/>
      <c r="S32" s="7">
        <v>4369</v>
      </c>
      <c r="T32" s="7"/>
      <c r="U32" s="7">
        <v>1081508072515</v>
      </c>
      <c r="V32" s="7"/>
      <c r="W32" s="7">
        <v>1055755618076.53</v>
      </c>
      <c r="Y32" s="10">
        <v>5.7212304125793402E-2</v>
      </c>
    </row>
    <row r="33" spans="1:25">
      <c r="A33" s="1" t="s">
        <v>39</v>
      </c>
      <c r="C33" s="7">
        <v>38729730</v>
      </c>
      <c r="D33" s="7"/>
      <c r="E33" s="7">
        <v>221551469613</v>
      </c>
      <c r="F33" s="7"/>
      <c r="G33" s="7">
        <v>127394144344.408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38729730</v>
      </c>
      <c r="R33" s="7"/>
      <c r="S33" s="7">
        <v>4108</v>
      </c>
      <c r="T33" s="7"/>
      <c r="U33" s="7">
        <v>221551469613</v>
      </c>
      <c r="V33" s="7"/>
      <c r="W33" s="7">
        <v>158155075541.50201</v>
      </c>
      <c r="Y33" s="10">
        <v>8.5705594419695878E-3</v>
      </c>
    </row>
    <row r="34" spans="1:25">
      <c r="A34" s="1" t="s">
        <v>40</v>
      </c>
      <c r="C34" s="7">
        <v>35273977</v>
      </c>
      <c r="D34" s="7"/>
      <c r="E34" s="7">
        <v>148601447270</v>
      </c>
      <c r="F34" s="7"/>
      <c r="G34" s="7">
        <v>419717239137.09399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35273977</v>
      </c>
      <c r="R34" s="7"/>
      <c r="S34" s="7">
        <v>13040</v>
      </c>
      <c r="T34" s="7"/>
      <c r="U34" s="7">
        <v>148601447270</v>
      </c>
      <c r="V34" s="7"/>
      <c r="W34" s="7">
        <v>457235822752.52399</v>
      </c>
      <c r="Y34" s="10">
        <v>2.477800212532566E-2</v>
      </c>
    </row>
    <row r="35" spans="1:25">
      <c r="A35" s="1" t="s">
        <v>41</v>
      </c>
      <c r="C35" s="7">
        <v>66410148</v>
      </c>
      <c r="D35" s="7"/>
      <c r="E35" s="7">
        <v>844747002266</v>
      </c>
      <c r="F35" s="7"/>
      <c r="G35" s="7">
        <v>1054259671681.8199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66410148</v>
      </c>
      <c r="R35" s="7"/>
      <c r="S35" s="7">
        <v>17680</v>
      </c>
      <c r="T35" s="7"/>
      <c r="U35" s="7">
        <v>844747002266</v>
      </c>
      <c r="V35" s="7"/>
      <c r="W35" s="7">
        <v>1167145334710.99</v>
      </c>
      <c r="Y35" s="10">
        <v>6.3248608584383276E-2</v>
      </c>
    </row>
    <row r="36" spans="1:25">
      <c r="A36" s="1" t="s">
        <v>42</v>
      </c>
      <c r="C36" s="7">
        <v>10156472</v>
      </c>
      <c r="D36" s="7"/>
      <c r="E36" s="7">
        <v>240697795239</v>
      </c>
      <c r="F36" s="7"/>
      <c r="G36" s="7">
        <v>242607865028.14801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10156472</v>
      </c>
      <c r="R36" s="7"/>
      <c r="S36" s="7">
        <v>29430</v>
      </c>
      <c r="T36" s="7"/>
      <c r="U36" s="7">
        <v>240697795239</v>
      </c>
      <c r="V36" s="7"/>
      <c r="W36" s="7">
        <v>297126486382.78802</v>
      </c>
      <c r="Y36" s="10">
        <v>1.6101539609830642E-2</v>
      </c>
    </row>
    <row r="37" spans="1:25">
      <c r="A37" s="1" t="s">
        <v>43</v>
      </c>
      <c r="C37" s="7">
        <v>1206470</v>
      </c>
      <c r="D37" s="7"/>
      <c r="E37" s="7">
        <v>72348287842</v>
      </c>
      <c r="F37" s="7"/>
      <c r="G37" s="7">
        <v>72377242236.225006</v>
      </c>
      <c r="H37" s="7"/>
      <c r="I37" s="7">
        <v>769336</v>
      </c>
      <c r="J37" s="7"/>
      <c r="K37" s="7">
        <v>46972107978</v>
      </c>
      <c r="L37" s="7"/>
      <c r="M37" s="7">
        <v>0</v>
      </c>
      <c r="N37" s="7"/>
      <c r="O37" s="7">
        <v>0</v>
      </c>
      <c r="P37" s="7"/>
      <c r="Q37" s="7">
        <v>1975806</v>
      </c>
      <c r="R37" s="7"/>
      <c r="S37" s="7">
        <v>64950</v>
      </c>
      <c r="T37" s="7"/>
      <c r="U37" s="7">
        <v>119320395820</v>
      </c>
      <c r="V37" s="7"/>
      <c r="W37" s="7">
        <v>127565044531.785</v>
      </c>
      <c r="Y37" s="10">
        <v>6.9128593763673639E-3</v>
      </c>
    </row>
    <row r="38" spans="1:25">
      <c r="A38" s="1" t="s">
        <v>44</v>
      </c>
      <c r="C38" s="7">
        <v>1585960</v>
      </c>
      <c r="D38" s="7"/>
      <c r="E38" s="7">
        <v>68493221623</v>
      </c>
      <c r="F38" s="7"/>
      <c r="G38" s="7">
        <v>55619750420.639999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1585960</v>
      </c>
      <c r="R38" s="7"/>
      <c r="S38" s="7">
        <v>36410</v>
      </c>
      <c r="T38" s="7"/>
      <c r="U38" s="7">
        <v>68493221623</v>
      </c>
      <c r="V38" s="7"/>
      <c r="W38" s="7">
        <v>57401222018.580002</v>
      </c>
      <c r="Y38" s="10">
        <v>3.110621544503239E-3</v>
      </c>
    </row>
    <row r="39" spans="1:25">
      <c r="A39" s="1" t="s">
        <v>45</v>
      </c>
      <c r="C39" s="7">
        <v>20803692</v>
      </c>
      <c r="D39" s="7"/>
      <c r="E39" s="7">
        <v>167933250256</v>
      </c>
      <c r="F39" s="7"/>
      <c r="G39" s="7">
        <v>187566783995.68201</v>
      </c>
      <c r="H39" s="7"/>
      <c r="I39" s="7">
        <v>674327</v>
      </c>
      <c r="J39" s="7"/>
      <c r="K39" s="7">
        <v>6005683202</v>
      </c>
      <c r="L39" s="7"/>
      <c r="M39" s="7">
        <v>0</v>
      </c>
      <c r="N39" s="7"/>
      <c r="O39" s="7">
        <v>0</v>
      </c>
      <c r="P39" s="7"/>
      <c r="Q39" s="7">
        <v>21478019</v>
      </c>
      <c r="R39" s="7"/>
      <c r="S39" s="7">
        <v>10940</v>
      </c>
      <c r="T39" s="7"/>
      <c r="U39" s="7">
        <v>173938933458</v>
      </c>
      <c r="V39" s="7"/>
      <c r="W39" s="7">
        <v>233571459169.233</v>
      </c>
      <c r="Y39" s="10">
        <v>1.2657438074013469E-2</v>
      </c>
    </row>
    <row r="40" spans="1:25">
      <c r="A40" s="1" t="s">
        <v>46</v>
      </c>
      <c r="C40" s="7">
        <v>759861</v>
      </c>
      <c r="D40" s="7"/>
      <c r="E40" s="7">
        <v>22499121696</v>
      </c>
      <c r="F40" s="7"/>
      <c r="G40" s="7">
        <v>20575456888.841999</v>
      </c>
      <c r="H40" s="7"/>
      <c r="I40" s="7">
        <v>0</v>
      </c>
      <c r="J40" s="7"/>
      <c r="K40" s="7">
        <v>0</v>
      </c>
      <c r="L40" s="7"/>
      <c r="M40" s="7">
        <v>-759861</v>
      </c>
      <c r="N40" s="7"/>
      <c r="O40" s="7">
        <v>20022992991</v>
      </c>
      <c r="P40" s="7"/>
      <c r="Q40" s="7">
        <v>0</v>
      </c>
      <c r="R40" s="7"/>
      <c r="S40" s="7">
        <v>0</v>
      </c>
      <c r="T40" s="7"/>
      <c r="U40" s="7">
        <v>0</v>
      </c>
      <c r="V40" s="7"/>
      <c r="W40" s="7">
        <v>0</v>
      </c>
      <c r="Y40" s="10">
        <v>0</v>
      </c>
    </row>
    <row r="41" spans="1:25">
      <c r="A41" s="1" t="s">
        <v>47</v>
      </c>
      <c r="C41" s="7">
        <v>14600000</v>
      </c>
      <c r="D41" s="7"/>
      <c r="E41" s="7">
        <v>98482917513</v>
      </c>
      <c r="F41" s="7"/>
      <c r="G41" s="7">
        <v>97528233600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14600000</v>
      </c>
      <c r="R41" s="7"/>
      <c r="S41" s="7">
        <v>7430</v>
      </c>
      <c r="T41" s="7"/>
      <c r="U41" s="7">
        <v>98482917513</v>
      </c>
      <c r="V41" s="7"/>
      <c r="W41" s="7">
        <v>107832555900</v>
      </c>
      <c r="Y41" s="10">
        <v>5.8435388618175562E-3</v>
      </c>
    </row>
    <row r="42" spans="1:25">
      <c r="A42" s="1" t="s">
        <v>48</v>
      </c>
      <c r="C42" s="7">
        <v>11496875</v>
      </c>
      <c r="D42" s="7"/>
      <c r="E42" s="7">
        <v>94628352149</v>
      </c>
      <c r="F42" s="7"/>
      <c r="G42" s="7">
        <v>98056260534.375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11496875</v>
      </c>
      <c r="R42" s="7"/>
      <c r="S42" s="7">
        <v>8430</v>
      </c>
      <c r="T42" s="7"/>
      <c r="U42" s="7">
        <v>94628352149</v>
      </c>
      <c r="V42" s="7"/>
      <c r="W42" s="7">
        <v>96341990245.3125</v>
      </c>
      <c r="Y42" s="10">
        <v>5.2208552354579916E-3</v>
      </c>
    </row>
    <row r="43" spans="1:25">
      <c r="A43" s="1" t="s">
        <v>49</v>
      </c>
      <c r="C43" s="7">
        <v>21701012</v>
      </c>
      <c r="D43" s="7"/>
      <c r="E43" s="7">
        <v>141223802459</v>
      </c>
      <c r="F43" s="7"/>
      <c r="G43" s="7">
        <v>151866112489.34399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21701012</v>
      </c>
      <c r="R43" s="7"/>
      <c r="S43" s="7">
        <v>8810</v>
      </c>
      <c r="T43" s="7"/>
      <c r="U43" s="7">
        <v>141223802459</v>
      </c>
      <c r="V43" s="7"/>
      <c r="W43" s="7">
        <v>190048359521.466</v>
      </c>
      <c r="Y43" s="10">
        <v>1.0298883905879498E-2</v>
      </c>
    </row>
    <row r="44" spans="1:25">
      <c r="A44" s="1" t="s">
        <v>50</v>
      </c>
      <c r="C44" s="7">
        <v>7691309</v>
      </c>
      <c r="D44" s="7"/>
      <c r="E44" s="7">
        <v>367179685244</v>
      </c>
      <c r="F44" s="7"/>
      <c r="G44" s="7">
        <v>449710998747.48901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7691309</v>
      </c>
      <c r="R44" s="7"/>
      <c r="S44" s="7">
        <v>59720</v>
      </c>
      <c r="T44" s="7"/>
      <c r="U44" s="7">
        <v>367179685244</v>
      </c>
      <c r="V44" s="7"/>
      <c r="W44" s="7">
        <v>456591989887.79401</v>
      </c>
      <c r="Y44" s="10">
        <v>2.4743112269157787E-2</v>
      </c>
    </row>
    <row r="45" spans="1:25">
      <c r="A45" s="1" t="s">
        <v>51</v>
      </c>
      <c r="C45" s="7">
        <v>11400000</v>
      </c>
      <c r="D45" s="7"/>
      <c r="E45" s="7">
        <v>65039001840</v>
      </c>
      <c r="F45" s="7"/>
      <c r="G45" s="7">
        <v>72933846120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11400000</v>
      </c>
      <c r="R45" s="7"/>
      <c r="S45" s="7">
        <v>6436</v>
      </c>
      <c r="T45" s="7"/>
      <c r="U45" s="7">
        <v>65039001840</v>
      </c>
      <c r="V45" s="7"/>
      <c r="W45" s="7">
        <v>72933846120</v>
      </c>
      <c r="Y45" s="10">
        <v>3.9523477913226543E-3</v>
      </c>
    </row>
    <row r="46" spans="1:25">
      <c r="A46" s="1" t="s">
        <v>52</v>
      </c>
      <c r="C46" s="7">
        <v>2874557</v>
      </c>
      <c r="D46" s="7"/>
      <c r="E46" s="7">
        <v>135465522732</v>
      </c>
      <c r="F46" s="7"/>
      <c r="G46" s="7">
        <v>109383315610.338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2874557</v>
      </c>
      <c r="R46" s="7"/>
      <c r="S46" s="7">
        <v>43060</v>
      </c>
      <c r="T46" s="7"/>
      <c r="U46" s="7">
        <v>135465522732</v>
      </c>
      <c r="V46" s="7"/>
      <c r="W46" s="7">
        <v>123041942794.701</v>
      </c>
      <c r="Y46" s="10">
        <v>6.6677486066558864E-3</v>
      </c>
    </row>
    <row r="47" spans="1:25">
      <c r="A47" s="1" t="s">
        <v>53</v>
      </c>
      <c r="C47" s="7">
        <v>11465714</v>
      </c>
      <c r="D47" s="7"/>
      <c r="E47" s="7">
        <v>155697172681</v>
      </c>
      <c r="F47" s="7"/>
      <c r="G47" s="7">
        <v>145432010701.69199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11465714</v>
      </c>
      <c r="R47" s="7"/>
      <c r="S47" s="7">
        <v>12970</v>
      </c>
      <c r="T47" s="7"/>
      <c r="U47" s="7">
        <v>155697172681</v>
      </c>
      <c r="V47" s="7"/>
      <c r="W47" s="7">
        <v>147825484232.04901</v>
      </c>
      <c r="Y47" s="10">
        <v>8.0107900129721098E-3</v>
      </c>
    </row>
    <row r="48" spans="1:25">
      <c r="A48" s="1" t="s">
        <v>54</v>
      </c>
      <c r="C48" s="7">
        <v>16801335</v>
      </c>
      <c r="D48" s="7"/>
      <c r="E48" s="7">
        <v>263950132657</v>
      </c>
      <c r="F48" s="7"/>
      <c r="G48" s="7">
        <v>245510095734.22501</v>
      </c>
      <c r="H48" s="7"/>
      <c r="I48" s="7">
        <v>0</v>
      </c>
      <c r="J48" s="7"/>
      <c r="K48" s="7">
        <v>0</v>
      </c>
      <c r="L48" s="7"/>
      <c r="M48" s="7">
        <v>-16801335</v>
      </c>
      <c r="N48" s="7"/>
      <c r="O48" s="7">
        <v>245693183120</v>
      </c>
      <c r="P48" s="7"/>
      <c r="Q48" s="7">
        <v>0</v>
      </c>
      <c r="R48" s="7"/>
      <c r="S48" s="7">
        <v>0</v>
      </c>
      <c r="T48" s="7"/>
      <c r="U48" s="7">
        <v>0</v>
      </c>
      <c r="V48" s="7"/>
      <c r="W48" s="7">
        <v>0</v>
      </c>
      <c r="Y48" s="10">
        <v>0</v>
      </c>
    </row>
    <row r="49" spans="1:25">
      <c r="A49" s="1" t="s">
        <v>55</v>
      </c>
      <c r="C49" s="7">
        <v>192050817</v>
      </c>
      <c r="D49" s="7"/>
      <c r="E49" s="7">
        <v>912145712789</v>
      </c>
      <c r="F49" s="7"/>
      <c r="G49" s="7">
        <v>950722410901.47302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192050817</v>
      </c>
      <c r="R49" s="7"/>
      <c r="S49" s="7">
        <v>5530</v>
      </c>
      <c r="T49" s="7"/>
      <c r="U49" s="7">
        <v>912145712789</v>
      </c>
      <c r="V49" s="7"/>
      <c r="W49" s="7">
        <v>1055721873952.84</v>
      </c>
      <c r="Y49" s="10">
        <v>5.7210475502735225E-2</v>
      </c>
    </row>
    <row r="50" spans="1:25">
      <c r="A50" s="1" t="s">
        <v>56</v>
      </c>
      <c r="C50" s="7">
        <v>10000000</v>
      </c>
      <c r="D50" s="7"/>
      <c r="E50" s="7">
        <v>178712776272</v>
      </c>
      <c r="F50" s="7"/>
      <c r="G50" s="7">
        <v>140459265000</v>
      </c>
      <c r="H50" s="7"/>
      <c r="I50" s="7">
        <v>5000000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15000000</v>
      </c>
      <c r="R50" s="7"/>
      <c r="S50" s="7">
        <v>9393</v>
      </c>
      <c r="T50" s="7"/>
      <c r="U50" s="7">
        <v>178712776272</v>
      </c>
      <c r="V50" s="7"/>
      <c r="W50" s="7">
        <v>140056674750</v>
      </c>
      <c r="Y50" s="10">
        <v>7.5897915516121668E-3</v>
      </c>
    </row>
    <row r="51" spans="1:25">
      <c r="A51" s="1" t="s">
        <v>57</v>
      </c>
      <c r="C51" s="7">
        <v>31826675</v>
      </c>
      <c r="D51" s="7"/>
      <c r="E51" s="7">
        <v>417551910014</v>
      </c>
      <c r="F51" s="7"/>
      <c r="G51" s="7">
        <v>402742908992.138</v>
      </c>
      <c r="H51" s="7"/>
      <c r="I51" s="7">
        <v>0</v>
      </c>
      <c r="J51" s="7"/>
      <c r="K51" s="7">
        <v>0</v>
      </c>
      <c r="L51" s="7"/>
      <c r="M51" s="7">
        <v>-22463883</v>
      </c>
      <c r="N51" s="7"/>
      <c r="O51" s="7">
        <v>286789146281</v>
      </c>
      <c r="P51" s="7"/>
      <c r="Q51" s="7">
        <v>9362792</v>
      </c>
      <c r="R51" s="7"/>
      <c r="S51" s="7">
        <v>13010</v>
      </c>
      <c r="T51" s="7"/>
      <c r="U51" s="7">
        <v>122835693088</v>
      </c>
      <c r="V51" s="7"/>
      <c r="W51" s="7">
        <v>121085154872.67599</v>
      </c>
      <c r="Y51" s="10">
        <v>6.5617085877464551E-3</v>
      </c>
    </row>
    <row r="52" spans="1:25">
      <c r="A52" s="1" t="s">
        <v>58</v>
      </c>
      <c r="C52" s="7">
        <v>29800000</v>
      </c>
      <c r="D52" s="7"/>
      <c r="E52" s="7">
        <v>50069057514</v>
      </c>
      <c r="F52" s="7"/>
      <c r="G52" s="7">
        <v>47959135110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29800000</v>
      </c>
      <c r="R52" s="7"/>
      <c r="S52" s="7">
        <v>1741</v>
      </c>
      <c r="T52" s="7"/>
      <c r="U52" s="7">
        <v>50069057514</v>
      </c>
      <c r="V52" s="7"/>
      <c r="W52" s="7">
        <v>51573103290</v>
      </c>
      <c r="Y52" s="10">
        <v>2.7947907826568162E-3</v>
      </c>
    </row>
    <row r="53" spans="1:25">
      <c r="A53" s="1" t="s">
        <v>59</v>
      </c>
      <c r="C53" s="7">
        <v>47100791</v>
      </c>
      <c r="D53" s="7"/>
      <c r="E53" s="7">
        <v>1007939408723</v>
      </c>
      <c r="F53" s="7"/>
      <c r="G53" s="7">
        <v>1719250276299.1599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47100791</v>
      </c>
      <c r="R53" s="7"/>
      <c r="S53" s="7">
        <v>37740</v>
      </c>
      <c r="T53" s="7"/>
      <c r="U53" s="7">
        <v>1007939408723</v>
      </c>
      <c r="V53" s="7"/>
      <c r="W53" s="7">
        <v>1767007228418.5801</v>
      </c>
      <c r="Y53" s="10">
        <v>9.5755640049486251E-2</v>
      </c>
    </row>
    <row r="54" spans="1:25">
      <c r="A54" s="1" t="s">
        <v>60</v>
      </c>
      <c r="C54" s="7">
        <v>28325252</v>
      </c>
      <c r="D54" s="7"/>
      <c r="E54" s="7">
        <v>366803055258</v>
      </c>
      <c r="F54" s="7"/>
      <c r="G54" s="7">
        <v>127268359712.71201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28325252</v>
      </c>
      <c r="R54" s="7"/>
      <c r="S54" s="7">
        <v>5160</v>
      </c>
      <c r="T54" s="7"/>
      <c r="U54" s="7">
        <v>366803055258</v>
      </c>
      <c r="V54" s="7"/>
      <c r="W54" s="7">
        <v>145288658433.09601</v>
      </c>
      <c r="Y54" s="10">
        <v>7.873317243101103E-3</v>
      </c>
    </row>
    <row r="55" spans="1:25">
      <c r="A55" s="1" t="s">
        <v>61</v>
      </c>
      <c r="C55" s="7">
        <v>4179296</v>
      </c>
      <c r="D55" s="7"/>
      <c r="E55" s="7">
        <v>103818948042</v>
      </c>
      <c r="F55" s="7"/>
      <c r="G55" s="7">
        <v>47069682709.103996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4179296</v>
      </c>
      <c r="R55" s="7"/>
      <c r="S55" s="7">
        <v>14230</v>
      </c>
      <c r="T55" s="7"/>
      <c r="U55" s="7">
        <v>103818948042</v>
      </c>
      <c r="V55" s="7"/>
      <c r="W55" s="7">
        <v>59117527356.624001</v>
      </c>
      <c r="Y55" s="10">
        <v>3.2036296055465647E-3</v>
      </c>
    </row>
    <row r="56" spans="1:25">
      <c r="A56" s="1" t="s">
        <v>62</v>
      </c>
      <c r="C56" s="7">
        <v>11589687</v>
      </c>
      <c r="D56" s="7"/>
      <c r="E56" s="7">
        <v>150068256910</v>
      </c>
      <c r="F56" s="7"/>
      <c r="G56" s="7">
        <v>317626480949.98999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11589687</v>
      </c>
      <c r="R56" s="7"/>
      <c r="S56" s="7">
        <v>29810</v>
      </c>
      <c r="T56" s="7"/>
      <c r="U56" s="7">
        <v>150068256910</v>
      </c>
      <c r="V56" s="7"/>
      <c r="W56" s="7">
        <v>343432912481.65399</v>
      </c>
      <c r="Y56" s="10">
        <v>1.8610924629986748E-2</v>
      </c>
    </row>
    <row r="57" spans="1:25">
      <c r="A57" s="1" t="s">
        <v>63</v>
      </c>
      <c r="C57" s="7">
        <v>18769593</v>
      </c>
      <c r="D57" s="7"/>
      <c r="E57" s="7">
        <v>844454278420</v>
      </c>
      <c r="F57" s="7"/>
      <c r="G57" s="7">
        <v>259345003510.935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18769593</v>
      </c>
      <c r="R57" s="7"/>
      <c r="S57" s="7">
        <v>14400</v>
      </c>
      <c r="T57" s="7"/>
      <c r="U57" s="7">
        <v>844454278420</v>
      </c>
      <c r="V57" s="7"/>
      <c r="W57" s="7">
        <v>268673960404</v>
      </c>
      <c r="Y57" s="10">
        <v>1.4559672778554677E-2</v>
      </c>
    </row>
    <row r="58" spans="1:25">
      <c r="A58" s="1" t="s">
        <v>64</v>
      </c>
      <c r="C58" s="7">
        <v>8300000</v>
      </c>
      <c r="D58" s="7"/>
      <c r="E58" s="7">
        <v>121292455040</v>
      </c>
      <c r="F58" s="7"/>
      <c r="G58" s="7">
        <v>131184778500</v>
      </c>
      <c r="H58" s="7"/>
      <c r="I58" s="7">
        <v>4060000</v>
      </c>
      <c r="J58" s="7"/>
      <c r="K58" s="7">
        <v>64395703707</v>
      </c>
      <c r="L58" s="7"/>
      <c r="M58" s="7">
        <v>0</v>
      </c>
      <c r="N58" s="7"/>
      <c r="O58" s="7">
        <v>0</v>
      </c>
      <c r="P58" s="7"/>
      <c r="Q58" s="7">
        <v>12360000</v>
      </c>
      <c r="R58" s="7"/>
      <c r="S58" s="7">
        <v>17920</v>
      </c>
      <c r="T58" s="7"/>
      <c r="U58" s="7">
        <v>185688158747</v>
      </c>
      <c r="V58" s="7"/>
      <c r="W58" s="7">
        <v>220173327360</v>
      </c>
      <c r="Y58" s="10">
        <v>1.1931381798619118E-2</v>
      </c>
    </row>
    <row r="59" spans="1:25">
      <c r="A59" s="1" t="s">
        <v>65</v>
      </c>
      <c r="C59" s="7">
        <v>34191602</v>
      </c>
      <c r="D59" s="7"/>
      <c r="E59" s="7">
        <v>177828309906</v>
      </c>
      <c r="F59" s="7"/>
      <c r="G59" s="7">
        <v>166372052833.849</v>
      </c>
      <c r="H59" s="7"/>
      <c r="I59" s="7">
        <v>12700000</v>
      </c>
      <c r="J59" s="7"/>
      <c r="K59" s="7">
        <v>60228440172</v>
      </c>
      <c r="L59" s="7"/>
      <c r="M59" s="7">
        <v>0</v>
      </c>
      <c r="N59" s="7"/>
      <c r="O59" s="7">
        <v>0</v>
      </c>
      <c r="P59" s="7"/>
      <c r="Q59" s="7">
        <v>46891602</v>
      </c>
      <c r="R59" s="7"/>
      <c r="S59" s="7">
        <v>5180</v>
      </c>
      <c r="T59" s="7"/>
      <c r="U59" s="7">
        <v>238056750078</v>
      </c>
      <c r="V59" s="7"/>
      <c r="W59" s="7">
        <v>241453252294.758</v>
      </c>
      <c r="Y59" s="10">
        <v>1.3084559216097164E-2</v>
      </c>
    </row>
    <row r="60" spans="1:25">
      <c r="A60" s="1" t="s">
        <v>66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3927689</v>
      </c>
      <c r="J60" s="7"/>
      <c r="K60" s="7">
        <v>100344098020</v>
      </c>
      <c r="L60" s="7"/>
      <c r="M60" s="7">
        <v>0</v>
      </c>
      <c r="N60" s="7"/>
      <c r="O60" s="7">
        <v>0</v>
      </c>
      <c r="P60" s="7"/>
      <c r="Q60" s="7">
        <v>3927689</v>
      </c>
      <c r="R60" s="7"/>
      <c r="S60" s="7">
        <v>25630</v>
      </c>
      <c r="T60" s="7"/>
      <c r="U60" s="7">
        <v>100344098020</v>
      </c>
      <c r="V60" s="7"/>
      <c r="W60" s="7">
        <v>100067702389.033</v>
      </c>
      <c r="Y60" s="10">
        <v>5.4227547779298066E-3</v>
      </c>
    </row>
    <row r="61" spans="1:25">
      <c r="A61" s="1" t="s">
        <v>67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3749907</v>
      </c>
      <c r="J61" s="7"/>
      <c r="K61" s="7">
        <v>159813405810</v>
      </c>
      <c r="L61" s="7"/>
      <c r="M61" s="7">
        <v>0</v>
      </c>
      <c r="N61" s="7"/>
      <c r="O61" s="7">
        <v>0</v>
      </c>
      <c r="P61" s="7"/>
      <c r="Q61" s="7">
        <v>3749907</v>
      </c>
      <c r="R61" s="7"/>
      <c r="S61" s="7">
        <v>45940</v>
      </c>
      <c r="T61" s="7"/>
      <c r="U61" s="7">
        <v>159813405810</v>
      </c>
      <c r="V61" s="7"/>
      <c r="W61" s="7">
        <v>171245716750.89899</v>
      </c>
      <c r="Y61" s="10">
        <v>9.2799525375404732E-3</v>
      </c>
    </row>
    <row r="62" spans="1:25" ht="24.75" thickBot="1">
      <c r="C62" s="7"/>
      <c r="D62" s="7"/>
      <c r="E62" s="8">
        <f>SUM(E9:E61)</f>
        <v>14946211773630</v>
      </c>
      <c r="F62" s="7"/>
      <c r="G62" s="8">
        <f>SUM(G9:G61)</f>
        <v>15778206049656.855</v>
      </c>
      <c r="H62" s="7"/>
      <c r="I62" s="7"/>
      <c r="J62" s="7"/>
      <c r="K62" s="8">
        <f>SUM(SUM(K9:K61))</f>
        <v>446665394733</v>
      </c>
      <c r="L62" s="7"/>
      <c r="M62" s="7"/>
      <c r="N62" s="7"/>
      <c r="O62" s="8">
        <f>SUM(O9:O61)</f>
        <v>670195295610</v>
      </c>
      <c r="P62" s="7"/>
      <c r="Q62" s="7"/>
      <c r="R62" s="7"/>
      <c r="S62" s="7"/>
      <c r="T62" s="7"/>
      <c r="U62" s="8">
        <f>SUM(U9:U61)</f>
        <v>14735874684806</v>
      </c>
      <c r="V62" s="7"/>
      <c r="W62" s="8">
        <f>SUM(W9:W61)</f>
        <v>16534301785230.736</v>
      </c>
      <c r="Y62" s="11">
        <f>SUM(Y9:Y61)</f>
        <v>0.89600802121963996</v>
      </c>
    </row>
    <row r="63" spans="1:25" ht="24.75" thickTop="1">
      <c r="W63" s="3"/>
    </row>
    <row r="64" spans="1:25">
      <c r="W64" s="3"/>
      <c r="Y64" s="6"/>
    </row>
    <row r="65" spans="25:25">
      <c r="Y65" s="6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topLeftCell="H4" workbookViewId="0">
      <selection activeCell="AK15" sqref="AK15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0.5703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</row>
    <row r="3" spans="1:37" ht="24.75"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</row>
    <row r="4" spans="1:37" ht="24.75"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</row>
    <row r="6" spans="1:37" ht="24.75">
      <c r="A6" s="16" t="s">
        <v>69</v>
      </c>
      <c r="B6" s="16" t="s">
        <v>69</v>
      </c>
      <c r="C6" s="16" t="s">
        <v>69</v>
      </c>
      <c r="D6" s="16" t="s">
        <v>69</v>
      </c>
      <c r="E6" s="16" t="s">
        <v>69</v>
      </c>
      <c r="F6" s="16" t="s">
        <v>69</v>
      </c>
      <c r="G6" s="16" t="s">
        <v>69</v>
      </c>
      <c r="H6" s="16" t="s">
        <v>69</v>
      </c>
      <c r="I6" s="16" t="s">
        <v>69</v>
      </c>
      <c r="J6" s="16" t="s">
        <v>69</v>
      </c>
      <c r="K6" s="16" t="s">
        <v>69</v>
      </c>
      <c r="L6" s="16" t="s">
        <v>69</v>
      </c>
      <c r="M6" s="16" t="s">
        <v>69</v>
      </c>
      <c r="O6" s="16" t="s">
        <v>185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4.75">
      <c r="A7" s="15" t="s">
        <v>70</v>
      </c>
      <c r="C7" s="15" t="s">
        <v>71</v>
      </c>
      <c r="E7" s="15" t="s">
        <v>72</v>
      </c>
      <c r="G7" s="15" t="s">
        <v>73</v>
      </c>
      <c r="I7" s="15" t="s">
        <v>74</v>
      </c>
      <c r="K7" s="15" t="s">
        <v>75</v>
      </c>
      <c r="M7" s="15" t="s">
        <v>68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76</v>
      </c>
      <c r="AG7" s="15" t="s">
        <v>8</v>
      </c>
      <c r="AI7" s="15" t="s">
        <v>9</v>
      </c>
      <c r="AK7" s="15" t="s">
        <v>13</v>
      </c>
    </row>
    <row r="8" spans="1:37" ht="24.75">
      <c r="A8" s="16" t="s">
        <v>70</v>
      </c>
      <c r="C8" s="16" t="s">
        <v>71</v>
      </c>
      <c r="E8" s="16" t="s">
        <v>72</v>
      </c>
      <c r="G8" s="16" t="s">
        <v>73</v>
      </c>
      <c r="I8" s="16" t="s">
        <v>74</v>
      </c>
      <c r="K8" s="16" t="s">
        <v>75</v>
      </c>
      <c r="M8" s="16" t="s">
        <v>68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76</v>
      </c>
      <c r="AG8" s="16" t="s">
        <v>8</v>
      </c>
      <c r="AI8" s="16" t="s">
        <v>9</v>
      </c>
      <c r="AK8" s="16" t="s">
        <v>13</v>
      </c>
    </row>
    <row r="9" spans="1:37">
      <c r="A9" s="1" t="s">
        <v>77</v>
      </c>
      <c r="C9" s="4" t="s">
        <v>78</v>
      </c>
      <c r="D9" s="4"/>
      <c r="E9" s="4" t="s">
        <v>78</v>
      </c>
      <c r="F9" s="4"/>
      <c r="G9" s="4" t="s">
        <v>79</v>
      </c>
      <c r="H9" s="4"/>
      <c r="I9" s="4" t="s">
        <v>80</v>
      </c>
      <c r="J9" s="4"/>
      <c r="K9" s="6">
        <v>0</v>
      </c>
      <c r="L9" s="4"/>
      <c r="M9" s="6">
        <v>0</v>
      </c>
      <c r="N9" s="4"/>
      <c r="O9" s="6">
        <v>40</v>
      </c>
      <c r="P9" s="4"/>
      <c r="Q9" s="6">
        <v>29914830</v>
      </c>
      <c r="R9" s="4"/>
      <c r="S9" s="6">
        <v>32416123</v>
      </c>
      <c r="T9" s="4"/>
      <c r="U9" s="6">
        <v>144800</v>
      </c>
      <c r="V9" s="4"/>
      <c r="W9" s="6">
        <v>117283333741</v>
      </c>
      <c r="X9" s="4"/>
      <c r="Y9" s="6">
        <v>0</v>
      </c>
      <c r="Z9" s="4"/>
      <c r="AA9" s="6">
        <v>0</v>
      </c>
      <c r="AB9" s="6"/>
      <c r="AC9" s="6">
        <v>144840</v>
      </c>
      <c r="AD9" s="4"/>
      <c r="AE9" s="6">
        <v>810590</v>
      </c>
      <c r="AF9" s="4"/>
      <c r="AG9" s="6">
        <v>117313248571</v>
      </c>
      <c r="AH9" s="4"/>
      <c r="AI9" s="6">
        <v>117384575788</v>
      </c>
      <c r="AJ9" s="4"/>
      <c r="AK9" s="10">
        <v>6.3611710273404195E-3</v>
      </c>
    </row>
    <row r="10" spans="1:37">
      <c r="A10" s="1" t="s">
        <v>81</v>
      </c>
      <c r="C10" s="4" t="s">
        <v>78</v>
      </c>
      <c r="D10" s="4"/>
      <c r="E10" s="4" t="s">
        <v>78</v>
      </c>
      <c r="F10" s="4"/>
      <c r="G10" s="4" t="s">
        <v>82</v>
      </c>
      <c r="H10" s="4"/>
      <c r="I10" s="4" t="s">
        <v>83</v>
      </c>
      <c r="J10" s="4"/>
      <c r="K10" s="6">
        <v>0</v>
      </c>
      <c r="L10" s="4"/>
      <c r="M10" s="6">
        <v>0</v>
      </c>
      <c r="N10" s="4"/>
      <c r="O10" s="6">
        <v>10</v>
      </c>
      <c r="P10" s="4"/>
      <c r="Q10" s="6">
        <v>7386059</v>
      </c>
      <c r="R10" s="4"/>
      <c r="S10" s="6">
        <v>7948059</v>
      </c>
      <c r="T10" s="4"/>
      <c r="U10" s="6">
        <v>113600</v>
      </c>
      <c r="V10" s="4"/>
      <c r="W10" s="6">
        <v>90290612198</v>
      </c>
      <c r="X10" s="4"/>
      <c r="Y10" s="6">
        <v>0</v>
      </c>
      <c r="Z10" s="4"/>
      <c r="AA10" s="6">
        <v>0</v>
      </c>
      <c r="AB10" s="6"/>
      <c r="AC10" s="6">
        <v>113610</v>
      </c>
      <c r="AD10" s="4"/>
      <c r="AE10" s="6">
        <v>794420</v>
      </c>
      <c r="AF10" s="4"/>
      <c r="AG10" s="6">
        <v>90297998257</v>
      </c>
      <c r="AH10" s="4"/>
      <c r="AI10" s="6">
        <v>90237697652</v>
      </c>
      <c r="AJ10" s="4"/>
      <c r="AK10" s="10">
        <v>4.8900583745729882E-3</v>
      </c>
    </row>
    <row r="11" spans="1:37">
      <c r="A11" s="1" t="s">
        <v>84</v>
      </c>
      <c r="C11" s="4" t="s">
        <v>78</v>
      </c>
      <c r="D11" s="4"/>
      <c r="E11" s="4" t="s">
        <v>78</v>
      </c>
      <c r="F11" s="4"/>
      <c r="G11" s="4" t="s">
        <v>85</v>
      </c>
      <c r="H11" s="4"/>
      <c r="I11" s="4" t="s">
        <v>86</v>
      </c>
      <c r="J11" s="4"/>
      <c r="K11" s="6">
        <v>0</v>
      </c>
      <c r="L11" s="4"/>
      <c r="M11" s="6">
        <v>0</v>
      </c>
      <c r="N11" s="4"/>
      <c r="O11" s="6">
        <v>49600</v>
      </c>
      <c r="P11" s="4"/>
      <c r="Q11" s="6">
        <v>40104403604</v>
      </c>
      <c r="R11" s="4"/>
      <c r="S11" s="6">
        <v>40218805020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6"/>
      <c r="AC11" s="6">
        <v>49600</v>
      </c>
      <c r="AD11" s="4"/>
      <c r="AE11" s="6">
        <v>810250</v>
      </c>
      <c r="AF11" s="4"/>
      <c r="AG11" s="6">
        <v>40104403604</v>
      </c>
      <c r="AH11" s="4"/>
      <c r="AI11" s="6">
        <v>40181115852</v>
      </c>
      <c r="AJ11" s="4"/>
      <c r="AK11" s="10">
        <v>2.1774491945651402E-3</v>
      </c>
    </row>
    <row r="12" spans="1:37">
      <c r="A12" s="1" t="s">
        <v>87</v>
      </c>
      <c r="C12" s="4" t="s">
        <v>78</v>
      </c>
      <c r="D12" s="4"/>
      <c r="E12" s="4" t="s">
        <v>78</v>
      </c>
      <c r="F12" s="4"/>
      <c r="G12" s="4" t="s">
        <v>88</v>
      </c>
      <c r="H12" s="4"/>
      <c r="I12" s="4" t="s">
        <v>83</v>
      </c>
      <c r="J12" s="4"/>
      <c r="K12" s="6">
        <v>0</v>
      </c>
      <c r="L12" s="4"/>
      <c r="M12" s="6">
        <v>0</v>
      </c>
      <c r="N12" s="4"/>
      <c r="O12" s="6">
        <v>100</v>
      </c>
      <c r="P12" s="4"/>
      <c r="Q12" s="6">
        <v>73300282</v>
      </c>
      <c r="R12" s="4"/>
      <c r="S12" s="6">
        <v>79489589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6"/>
      <c r="AC12" s="6">
        <v>100</v>
      </c>
      <c r="AD12" s="4"/>
      <c r="AE12" s="6">
        <v>795230</v>
      </c>
      <c r="AF12" s="4"/>
      <c r="AG12" s="6">
        <v>73300282</v>
      </c>
      <c r="AH12" s="4"/>
      <c r="AI12" s="6">
        <v>79508586</v>
      </c>
      <c r="AJ12" s="4"/>
      <c r="AK12" s="10">
        <v>4.3086385949158727E-6</v>
      </c>
    </row>
    <row r="13" spans="1:37">
      <c r="A13" s="1" t="s">
        <v>89</v>
      </c>
      <c r="C13" s="4" t="s">
        <v>78</v>
      </c>
      <c r="D13" s="4"/>
      <c r="E13" s="4" t="s">
        <v>78</v>
      </c>
      <c r="F13" s="4"/>
      <c r="G13" s="4" t="s">
        <v>90</v>
      </c>
      <c r="H13" s="4"/>
      <c r="I13" s="4" t="s">
        <v>91</v>
      </c>
      <c r="J13" s="4"/>
      <c r="K13" s="6">
        <v>0</v>
      </c>
      <c r="L13" s="4"/>
      <c r="M13" s="6">
        <v>0</v>
      </c>
      <c r="N13" s="4"/>
      <c r="O13" s="6">
        <v>239309</v>
      </c>
      <c r="P13" s="4"/>
      <c r="Q13" s="6">
        <v>196814075147</v>
      </c>
      <c r="R13" s="4"/>
      <c r="S13" s="6">
        <v>232102012423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6"/>
      <c r="AC13" s="6">
        <v>239309</v>
      </c>
      <c r="AD13" s="4"/>
      <c r="AE13" s="6">
        <v>987180</v>
      </c>
      <c r="AF13" s="4"/>
      <c r="AG13" s="6">
        <v>196814075147</v>
      </c>
      <c r="AH13" s="4"/>
      <c r="AI13" s="6">
        <v>236198239928</v>
      </c>
      <c r="AJ13" s="4"/>
      <c r="AK13" s="10">
        <v>1.2799785580452659E-2</v>
      </c>
    </row>
    <row r="14" spans="1:37">
      <c r="A14" s="1" t="s">
        <v>92</v>
      </c>
      <c r="C14" s="4" t="s">
        <v>78</v>
      </c>
      <c r="D14" s="4"/>
      <c r="E14" s="4" t="s">
        <v>78</v>
      </c>
      <c r="F14" s="4"/>
      <c r="G14" s="4" t="s">
        <v>93</v>
      </c>
      <c r="H14" s="4"/>
      <c r="I14" s="4" t="s">
        <v>94</v>
      </c>
      <c r="J14" s="4"/>
      <c r="K14" s="6">
        <v>0</v>
      </c>
      <c r="L14" s="4"/>
      <c r="M14" s="6">
        <v>0</v>
      </c>
      <c r="N14" s="4"/>
      <c r="O14" s="6">
        <v>392486</v>
      </c>
      <c r="P14" s="4"/>
      <c r="Q14" s="6">
        <v>315231056341</v>
      </c>
      <c r="R14" s="4"/>
      <c r="S14" s="6">
        <v>375749002727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6"/>
      <c r="AC14" s="6">
        <v>392486</v>
      </c>
      <c r="AD14" s="4"/>
      <c r="AE14" s="6">
        <v>971760</v>
      </c>
      <c r="AF14" s="4"/>
      <c r="AG14" s="6">
        <v>315231056341</v>
      </c>
      <c r="AH14" s="4"/>
      <c r="AI14" s="6">
        <v>381333066212</v>
      </c>
      <c r="AJ14" s="4"/>
      <c r="AK14" s="10">
        <v>2.0664766527210447E-2</v>
      </c>
    </row>
    <row r="15" spans="1:37">
      <c r="A15" s="1" t="s">
        <v>95</v>
      </c>
      <c r="C15" s="4" t="s">
        <v>78</v>
      </c>
      <c r="D15" s="4"/>
      <c r="E15" s="4" t="s">
        <v>78</v>
      </c>
      <c r="F15" s="4"/>
      <c r="G15" s="4" t="s">
        <v>96</v>
      </c>
      <c r="H15" s="4"/>
      <c r="I15" s="4" t="s">
        <v>97</v>
      </c>
      <c r="J15" s="4"/>
      <c r="K15" s="6">
        <v>0</v>
      </c>
      <c r="L15" s="4"/>
      <c r="M15" s="6">
        <v>0</v>
      </c>
      <c r="N15" s="4"/>
      <c r="O15" s="6">
        <v>533636</v>
      </c>
      <c r="P15" s="4"/>
      <c r="Q15" s="6">
        <v>429682867024</v>
      </c>
      <c r="R15" s="4"/>
      <c r="S15" s="6">
        <v>500059688750</v>
      </c>
      <c r="T15" s="4"/>
      <c r="U15" s="6">
        <v>0</v>
      </c>
      <c r="V15" s="4"/>
      <c r="W15" s="6">
        <v>0</v>
      </c>
      <c r="X15" s="4"/>
      <c r="Y15" s="6">
        <v>403875</v>
      </c>
      <c r="Z15" s="4"/>
      <c r="AA15" s="6">
        <v>382034415843</v>
      </c>
      <c r="AB15" s="6"/>
      <c r="AC15" s="6">
        <v>129761</v>
      </c>
      <c r="AD15" s="4"/>
      <c r="AE15" s="6">
        <v>945940</v>
      </c>
      <c r="AF15" s="4"/>
      <c r="AG15" s="6">
        <v>104483352899</v>
      </c>
      <c r="AH15" s="4"/>
      <c r="AI15" s="6">
        <v>122723872605</v>
      </c>
      <c r="AJ15" s="4"/>
      <c r="AK15" s="10">
        <v>6.6505121097668847E-3</v>
      </c>
    </row>
    <row r="16" spans="1:37">
      <c r="A16" s="1" t="s">
        <v>98</v>
      </c>
      <c r="C16" s="4" t="s">
        <v>78</v>
      </c>
      <c r="D16" s="4"/>
      <c r="E16" s="4" t="s">
        <v>78</v>
      </c>
      <c r="F16" s="4"/>
      <c r="G16" s="4" t="s">
        <v>99</v>
      </c>
      <c r="H16" s="4"/>
      <c r="I16" s="4" t="s">
        <v>100</v>
      </c>
      <c r="J16" s="4"/>
      <c r="K16" s="6">
        <v>0</v>
      </c>
      <c r="L16" s="4"/>
      <c r="M16" s="6">
        <v>0</v>
      </c>
      <c r="N16" s="4"/>
      <c r="O16" s="6">
        <v>79244</v>
      </c>
      <c r="P16" s="4"/>
      <c r="Q16" s="6">
        <v>58667762950</v>
      </c>
      <c r="R16" s="4"/>
      <c r="S16" s="6">
        <v>71335988288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6"/>
      <c r="AC16" s="6">
        <v>79244</v>
      </c>
      <c r="AD16" s="4"/>
      <c r="AE16" s="6">
        <v>910630</v>
      </c>
      <c r="AF16" s="4"/>
      <c r="AG16" s="6">
        <v>58667762950</v>
      </c>
      <c r="AH16" s="4"/>
      <c r="AI16" s="6">
        <v>72148884364</v>
      </c>
      <c r="AJ16" s="4"/>
      <c r="AK16" s="10">
        <v>3.9098100392686236E-3</v>
      </c>
    </row>
    <row r="17" spans="1:37">
      <c r="A17" s="1" t="s">
        <v>101</v>
      </c>
      <c r="C17" s="4" t="s">
        <v>78</v>
      </c>
      <c r="D17" s="4"/>
      <c r="E17" s="4" t="s">
        <v>78</v>
      </c>
      <c r="F17" s="4"/>
      <c r="G17" s="4" t="s">
        <v>102</v>
      </c>
      <c r="H17" s="4"/>
      <c r="I17" s="4" t="s">
        <v>103</v>
      </c>
      <c r="J17" s="4"/>
      <c r="K17" s="6">
        <v>0</v>
      </c>
      <c r="L17" s="4"/>
      <c r="M17" s="6">
        <v>0</v>
      </c>
      <c r="N17" s="4"/>
      <c r="O17" s="6">
        <v>54325</v>
      </c>
      <c r="P17" s="4"/>
      <c r="Q17" s="6">
        <v>41891768390</v>
      </c>
      <c r="R17" s="4"/>
      <c r="S17" s="6">
        <v>45574759077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6"/>
      <c r="AC17" s="6">
        <v>54325</v>
      </c>
      <c r="AD17" s="4"/>
      <c r="AE17" s="6">
        <v>843260</v>
      </c>
      <c r="AF17" s="4"/>
      <c r="AG17" s="6">
        <v>41891768390</v>
      </c>
      <c r="AH17" s="4"/>
      <c r="AI17" s="6">
        <v>45801796419</v>
      </c>
      <c r="AJ17" s="4"/>
      <c r="AK17" s="10">
        <v>2.4820387041895454E-3</v>
      </c>
    </row>
    <row r="18" spans="1:37">
      <c r="A18" s="1" t="s">
        <v>104</v>
      </c>
      <c r="C18" s="4" t="s">
        <v>78</v>
      </c>
      <c r="D18" s="4"/>
      <c r="E18" s="4" t="s">
        <v>78</v>
      </c>
      <c r="F18" s="4"/>
      <c r="G18" s="4" t="s">
        <v>105</v>
      </c>
      <c r="H18" s="4"/>
      <c r="I18" s="4" t="s">
        <v>106</v>
      </c>
      <c r="J18" s="4"/>
      <c r="K18" s="6">
        <v>0</v>
      </c>
      <c r="L18" s="4"/>
      <c r="M18" s="6">
        <v>0</v>
      </c>
      <c r="N18" s="4"/>
      <c r="O18" s="6">
        <v>25770</v>
      </c>
      <c r="P18" s="4"/>
      <c r="Q18" s="6">
        <v>20711203065</v>
      </c>
      <c r="R18" s="4"/>
      <c r="S18" s="6">
        <v>22789691319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6"/>
      <c r="AC18" s="6">
        <v>25770</v>
      </c>
      <c r="AD18" s="4"/>
      <c r="AE18" s="6">
        <v>891950</v>
      </c>
      <c r="AF18" s="4"/>
      <c r="AG18" s="6">
        <v>20711203065</v>
      </c>
      <c r="AH18" s="4"/>
      <c r="AI18" s="6">
        <v>22981385368</v>
      </c>
      <c r="AJ18" s="4"/>
      <c r="AK18" s="10">
        <v>1.2453810203743245E-3</v>
      </c>
    </row>
    <row r="19" spans="1:37">
      <c r="A19" s="1" t="s">
        <v>107</v>
      </c>
      <c r="C19" s="4" t="s">
        <v>78</v>
      </c>
      <c r="D19" s="4"/>
      <c r="E19" s="4" t="s">
        <v>78</v>
      </c>
      <c r="F19" s="4"/>
      <c r="G19" s="4" t="s">
        <v>108</v>
      </c>
      <c r="H19" s="4"/>
      <c r="I19" s="4" t="s">
        <v>109</v>
      </c>
      <c r="J19" s="4"/>
      <c r="K19" s="6">
        <v>18</v>
      </c>
      <c r="L19" s="4"/>
      <c r="M19" s="6">
        <v>18</v>
      </c>
      <c r="N19" s="4"/>
      <c r="O19" s="6">
        <v>200000</v>
      </c>
      <c r="P19" s="4"/>
      <c r="Q19" s="6">
        <v>195760000000</v>
      </c>
      <c r="R19" s="4"/>
      <c r="S19" s="6">
        <v>197636171950</v>
      </c>
      <c r="T19" s="4"/>
      <c r="U19" s="6">
        <v>80479</v>
      </c>
      <c r="V19" s="4"/>
      <c r="W19" s="6">
        <v>79208909171</v>
      </c>
      <c r="X19" s="4"/>
      <c r="Y19" s="6">
        <v>35000</v>
      </c>
      <c r="Z19" s="4"/>
      <c r="AA19" s="6">
        <v>34340674626</v>
      </c>
      <c r="AB19" s="6"/>
      <c r="AC19" s="6">
        <v>245479</v>
      </c>
      <c r="AD19" s="4"/>
      <c r="AE19" s="6">
        <v>984160</v>
      </c>
      <c r="AF19" s="4"/>
      <c r="AG19" s="6">
        <v>240710909171</v>
      </c>
      <c r="AH19" s="4"/>
      <c r="AI19" s="6">
        <v>241546824341</v>
      </c>
      <c r="AJ19" s="4"/>
      <c r="AK19" s="10">
        <v>1.3089629965686944E-2</v>
      </c>
    </row>
    <row r="20" spans="1:37">
      <c r="A20" s="1" t="s">
        <v>110</v>
      </c>
      <c r="C20" s="4" t="s">
        <v>78</v>
      </c>
      <c r="D20" s="4"/>
      <c r="E20" s="4" t="s">
        <v>78</v>
      </c>
      <c r="F20" s="4"/>
      <c r="G20" s="4" t="s">
        <v>111</v>
      </c>
      <c r="H20" s="4"/>
      <c r="I20" s="4" t="s">
        <v>112</v>
      </c>
      <c r="J20" s="4"/>
      <c r="K20" s="6">
        <v>18</v>
      </c>
      <c r="L20" s="4"/>
      <c r="M20" s="6">
        <v>18</v>
      </c>
      <c r="N20" s="4"/>
      <c r="O20" s="6">
        <v>50000</v>
      </c>
      <c r="P20" s="4"/>
      <c r="Q20" s="6">
        <v>47626000000</v>
      </c>
      <c r="R20" s="4"/>
      <c r="S20" s="6">
        <v>48593190887</v>
      </c>
      <c r="T20" s="4"/>
      <c r="U20" s="6">
        <v>0</v>
      </c>
      <c r="V20" s="4"/>
      <c r="W20" s="6">
        <v>0</v>
      </c>
      <c r="X20" s="4"/>
      <c r="Y20" s="6">
        <v>50000</v>
      </c>
      <c r="Z20" s="4"/>
      <c r="AA20" s="6">
        <v>46741526563</v>
      </c>
      <c r="AB20" s="6"/>
      <c r="AC20" s="6">
        <v>0</v>
      </c>
      <c r="AD20" s="4"/>
      <c r="AE20" s="6">
        <v>0</v>
      </c>
      <c r="AF20" s="4"/>
      <c r="AG20" s="6">
        <v>0</v>
      </c>
      <c r="AH20" s="4"/>
      <c r="AI20" s="6">
        <v>0</v>
      </c>
      <c r="AJ20" s="4"/>
      <c r="AK20" s="10">
        <v>0</v>
      </c>
    </row>
    <row r="21" spans="1:37">
      <c r="A21" s="1" t="s">
        <v>113</v>
      </c>
      <c r="C21" s="4" t="s">
        <v>78</v>
      </c>
      <c r="D21" s="4"/>
      <c r="E21" s="4" t="s">
        <v>78</v>
      </c>
      <c r="F21" s="4"/>
      <c r="G21" s="4" t="s">
        <v>114</v>
      </c>
      <c r="H21" s="4"/>
      <c r="I21" s="4" t="s">
        <v>115</v>
      </c>
      <c r="J21" s="4"/>
      <c r="K21" s="6">
        <v>16</v>
      </c>
      <c r="L21" s="4"/>
      <c r="M21" s="6">
        <v>16</v>
      </c>
      <c r="N21" s="4"/>
      <c r="O21" s="6">
        <v>200000</v>
      </c>
      <c r="P21" s="4"/>
      <c r="Q21" s="6">
        <v>187082000000</v>
      </c>
      <c r="R21" s="4"/>
      <c r="S21" s="6">
        <v>194964656250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6"/>
      <c r="AC21" s="6">
        <v>200000</v>
      </c>
      <c r="AD21" s="4"/>
      <c r="AE21" s="6">
        <v>970190</v>
      </c>
      <c r="AF21" s="4"/>
      <c r="AG21" s="6">
        <v>187082000000</v>
      </c>
      <c r="AH21" s="4"/>
      <c r="AI21" s="6">
        <v>194002830618</v>
      </c>
      <c r="AJ21" s="4"/>
      <c r="AK21" s="10">
        <v>1.0513180092570651E-2</v>
      </c>
    </row>
    <row r="22" spans="1:37">
      <c r="A22" s="1" t="s">
        <v>116</v>
      </c>
      <c r="C22" s="4" t="s">
        <v>78</v>
      </c>
      <c r="D22" s="4"/>
      <c r="E22" s="4" t="s">
        <v>78</v>
      </c>
      <c r="F22" s="4"/>
      <c r="G22" s="4" t="s">
        <v>117</v>
      </c>
      <c r="H22" s="4"/>
      <c r="I22" s="4" t="s">
        <v>118</v>
      </c>
      <c r="J22" s="4"/>
      <c r="K22" s="6">
        <v>0</v>
      </c>
      <c r="L22" s="4"/>
      <c r="M22" s="6">
        <v>0</v>
      </c>
      <c r="N22" s="4"/>
      <c r="O22" s="6">
        <v>0</v>
      </c>
      <c r="P22" s="4"/>
      <c r="Q22" s="6">
        <v>0</v>
      </c>
      <c r="R22" s="4"/>
      <c r="S22" s="6">
        <v>0</v>
      </c>
      <c r="T22" s="4"/>
      <c r="U22" s="6">
        <v>87450</v>
      </c>
      <c r="V22" s="4"/>
      <c r="W22" s="6">
        <v>70012039867</v>
      </c>
      <c r="X22" s="4"/>
      <c r="Y22" s="6">
        <v>0</v>
      </c>
      <c r="Z22" s="4"/>
      <c r="AA22" s="6">
        <v>0</v>
      </c>
      <c r="AB22" s="6"/>
      <c r="AC22" s="6">
        <v>87450</v>
      </c>
      <c r="AD22" s="4"/>
      <c r="AE22" s="6">
        <v>804574</v>
      </c>
      <c r="AF22" s="4"/>
      <c r="AG22" s="6">
        <v>70012039867</v>
      </c>
      <c r="AH22" s="4"/>
      <c r="AI22" s="6">
        <v>70347243550</v>
      </c>
      <c r="AJ22" s="4"/>
      <c r="AK22" s="10">
        <v>3.8121775754567776E-3</v>
      </c>
    </row>
    <row r="23" spans="1:37" ht="24.75" thickBot="1">
      <c r="Q23" s="9">
        <f>SUM(Q9:Q22)</f>
        <v>1533681737692</v>
      </c>
      <c r="S23" s="9">
        <f>SUM(S9:S22)</f>
        <v>1729143820462</v>
      </c>
      <c r="W23" s="9">
        <f>SUM(W9:W22)</f>
        <v>356794894977</v>
      </c>
      <c r="AA23" s="9">
        <f>SUM(AA9:AA22)</f>
        <v>463116617032</v>
      </c>
      <c r="AE23" s="3"/>
      <c r="AG23" s="9">
        <f>SUM(AG9:AG22)</f>
        <v>1483393118544</v>
      </c>
      <c r="AI23" s="9">
        <f>SUM(AI9:AI22)</f>
        <v>1634967041283</v>
      </c>
      <c r="AK23" s="12">
        <f>SUM(AK9:AK22)</f>
        <v>8.8600268850050318E-2</v>
      </c>
    </row>
    <row r="24" spans="1:37" ht="24.75" thickTop="1">
      <c r="AI24" s="3"/>
      <c r="AK24" s="4"/>
    </row>
    <row r="25" spans="1:37">
      <c r="AI25" s="3"/>
      <c r="AK25" s="4"/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G22" sqref="G22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85546875" style="1" customWidth="1"/>
    <col min="12" max="12" width="1" style="1" customWidth="1"/>
    <col min="13" max="13" width="16.140625" style="1" customWidth="1"/>
    <col min="14" max="14" width="1" style="1" customWidth="1"/>
    <col min="15" max="15" width="15.42578125" style="1" bestFit="1" customWidth="1"/>
    <col min="16" max="16" width="1" style="1" customWidth="1"/>
    <col min="17" max="17" width="16.140625" style="1" customWidth="1"/>
    <col min="18" max="18" width="1" style="1" customWidth="1"/>
    <col min="19" max="19" width="17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6" t="s">
        <v>139</v>
      </c>
      <c r="B6" s="16" t="s">
        <v>139</v>
      </c>
      <c r="C6" s="16" t="s">
        <v>139</v>
      </c>
      <c r="D6" s="16" t="s">
        <v>139</v>
      </c>
      <c r="E6" s="16" t="s">
        <v>139</v>
      </c>
      <c r="F6" s="16" t="s">
        <v>139</v>
      </c>
      <c r="G6" s="16" t="s">
        <v>139</v>
      </c>
      <c r="I6" s="16" t="s">
        <v>140</v>
      </c>
      <c r="J6" s="16" t="s">
        <v>140</v>
      </c>
      <c r="K6" s="16" t="s">
        <v>140</v>
      </c>
      <c r="L6" s="16" t="s">
        <v>140</v>
      </c>
      <c r="M6" s="16" t="s">
        <v>140</v>
      </c>
      <c r="O6" s="16" t="s">
        <v>141</v>
      </c>
      <c r="P6" s="16" t="s">
        <v>141</v>
      </c>
      <c r="Q6" s="16" t="s">
        <v>141</v>
      </c>
      <c r="R6" s="16" t="s">
        <v>141</v>
      </c>
      <c r="S6" s="16" t="s">
        <v>141</v>
      </c>
    </row>
    <row r="7" spans="1:19" ht="24.75">
      <c r="A7" s="17" t="s">
        <v>142</v>
      </c>
      <c r="C7" s="17" t="s">
        <v>143</v>
      </c>
      <c r="E7" s="17" t="s">
        <v>74</v>
      </c>
      <c r="G7" s="17" t="s">
        <v>75</v>
      </c>
      <c r="I7" s="17" t="s">
        <v>144</v>
      </c>
      <c r="K7" s="17" t="s">
        <v>145</v>
      </c>
      <c r="M7" s="17" t="s">
        <v>146</v>
      </c>
      <c r="O7" s="17" t="s">
        <v>144</v>
      </c>
      <c r="Q7" s="17" t="s">
        <v>145</v>
      </c>
      <c r="S7" s="17" t="s">
        <v>146</v>
      </c>
    </row>
    <row r="8" spans="1:19">
      <c r="A8" s="1" t="s">
        <v>110</v>
      </c>
      <c r="C8" s="4">
        <v>0</v>
      </c>
      <c r="D8" s="4"/>
      <c r="E8" s="4" t="s">
        <v>112</v>
      </c>
      <c r="F8" s="4"/>
      <c r="G8" s="6">
        <v>18</v>
      </c>
      <c r="H8" s="4"/>
      <c r="I8" s="6">
        <v>530985851</v>
      </c>
      <c r="J8" s="4"/>
      <c r="K8" s="6">
        <v>0</v>
      </c>
      <c r="L8" s="4"/>
      <c r="M8" s="6">
        <v>530985851</v>
      </c>
      <c r="N8" s="4"/>
      <c r="O8" s="6">
        <v>2065735459</v>
      </c>
      <c r="P8" s="4"/>
      <c r="Q8" s="6">
        <v>0</v>
      </c>
      <c r="R8" s="4"/>
      <c r="S8" s="6">
        <v>2065735459</v>
      </c>
    </row>
    <row r="9" spans="1:19">
      <c r="A9" s="1" t="s">
        <v>107</v>
      </c>
      <c r="C9" s="4">
        <v>0</v>
      </c>
      <c r="D9" s="4"/>
      <c r="E9" s="4" t="s">
        <v>109</v>
      </c>
      <c r="F9" s="4"/>
      <c r="G9" s="6">
        <v>18</v>
      </c>
      <c r="H9" s="4"/>
      <c r="I9" s="6">
        <v>2672560203</v>
      </c>
      <c r="J9" s="4"/>
      <c r="K9" s="6">
        <v>0</v>
      </c>
      <c r="L9" s="4"/>
      <c r="M9" s="6">
        <v>2672560203</v>
      </c>
      <c r="N9" s="4"/>
      <c r="O9" s="6">
        <v>8933795328</v>
      </c>
      <c r="P9" s="4"/>
      <c r="Q9" s="6">
        <v>0</v>
      </c>
      <c r="R9" s="4"/>
      <c r="S9" s="6">
        <v>8933795328</v>
      </c>
    </row>
    <row r="10" spans="1:19">
      <c r="A10" s="1" t="s">
        <v>113</v>
      </c>
      <c r="C10" s="4">
        <v>0</v>
      </c>
      <c r="D10" s="4"/>
      <c r="E10" s="4" t="s">
        <v>115</v>
      </c>
      <c r="F10" s="4"/>
      <c r="G10" s="6">
        <v>16</v>
      </c>
      <c r="H10" s="4"/>
      <c r="I10" s="6">
        <v>2500702946</v>
      </c>
      <c r="J10" s="4"/>
      <c r="K10" s="6">
        <v>0</v>
      </c>
      <c r="L10" s="4"/>
      <c r="M10" s="6">
        <v>2500702946</v>
      </c>
      <c r="N10" s="4"/>
      <c r="O10" s="6">
        <v>8027727426</v>
      </c>
      <c r="P10" s="4"/>
      <c r="Q10" s="6">
        <v>0</v>
      </c>
      <c r="R10" s="4"/>
      <c r="S10" s="6">
        <v>8027727426</v>
      </c>
    </row>
    <row r="11" spans="1:19">
      <c r="A11" s="1" t="s">
        <v>148</v>
      </c>
      <c r="C11" s="4">
        <v>0</v>
      </c>
      <c r="D11" s="4"/>
      <c r="E11" s="4" t="s">
        <v>149</v>
      </c>
      <c r="F11" s="4"/>
      <c r="G11" s="6">
        <v>18</v>
      </c>
      <c r="H11" s="4"/>
      <c r="I11" s="6">
        <v>604931509</v>
      </c>
      <c r="J11" s="4"/>
      <c r="K11" s="6">
        <v>0</v>
      </c>
      <c r="L11" s="4"/>
      <c r="M11" s="6">
        <v>604931509</v>
      </c>
      <c r="N11" s="4"/>
      <c r="O11" s="6">
        <v>3665357534</v>
      </c>
      <c r="P11" s="4"/>
      <c r="Q11" s="6">
        <v>0</v>
      </c>
      <c r="R11" s="4"/>
      <c r="S11" s="6">
        <v>3665357534</v>
      </c>
    </row>
    <row r="12" spans="1:19">
      <c r="A12" s="1" t="s">
        <v>128</v>
      </c>
      <c r="C12" s="6">
        <v>1</v>
      </c>
      <c r="D12" s="4"/>
      <c r="E12" s="4" t="s">
        <v>186</v>
      </c>
      <c r="F12" s="4"/>
      <c r="G12" s="6">
        <v>8</v>
      </c>
      <c r="H12" s="4"/>
      <c r="I12" s="6">
        <v>2442143</v>
      </c>
      <c r="J12" s="4"/>
      <c r="K12" s="6">
        <v>0</v>
      </c>
      <c r="L12" s="4"/>
      <c r="M12" s="6">
        <v>2442143</v>
      </c>
      <c r="N12" s="4"/>
      <c r="O12" s="6">
        <v>32583319</v>
      </c>
      <c r="P12" s="4"/>
      <c r="Q12" s="6">
        <v>0</v>
      </c>
      <c r="R12" s="4"/>
      <c r="S12" s="6">
        <v>32583319</v>
      </c>
    </row>
    <row r="13" spans="1:19">
      <c r="A13" s="1" t="s">
        <v>132</v>
      </c>
      <c r="C13" s="6">
        <v>17</v>
      </c>
      <c r="D13" s="4"/>
      <c r="E13" s="4" t="s">
        <v>186</v>
      </c>
      <c r="F13" s="4"/>
      <c r="G13" s="6">
        <v>8</v>
      </c>
      <c r="H13" s="4"/>
      <c r="I13" s="6">
        <v>80251</v>
      </c>
      <c r="J13" s="4"/>
      <c r="K13" s="6">
        <v>0</v>
      </c>
      <c r="L13" s="4"/>
      <c r="M13" s="6">
        <v>80251</v>
      </c>
      <c r="N13" s="4"/>
      <c r="O13" s="6">
        <v>1198300760</v>
      </c>
      <c r="P13" s="4"/>
      <c r="Q13" s="6">
        <v>0</v>
      </c>
      <c r="R13" s="4"/>
      <c r="S13" s="6">
        <v>1198300760</v>
      </c>
    </row>
    <row r="14" spans="1:19">
      <c r="A14" s="1" t="s">
        <v>135</v>
      </c>
      <c r="C14" s="6">
        <v>1</v>
      </c>
      <c r="D14" s="4"/>
      <c r="E14" s="4" t="s">
        <v>186</v>
      </c>
      <c r="F14" s="4"/>
      <c r="G14" s="6">
        <v>8</v>
      </c>
      <c r="H14" s="4"/>
      <c r="I14" s="6">
        <v>116169877</v>
      </c>
      <c r="J14" s="4"/>
      <c r="K14" s="6">
        <v>0</v>
      </c>
      <c r="L14" s="4"/>
      <c r="M14" s="6">
        <v>116169877</v>
      </c>
      <c r="N14" s="4"/>
      <c r="O14" s="6">
        <v>511580042</v>
      </c>
      <c r="P14" s="4"/>
      <c r="Q14" s="6">
        <v>0</v>
      </c>
      <c r="R14" s="4"/>
      <c r="S14" s="6">
        <v>511580042</v>
      </c>
    </row>
    <row r="15" spans="1:19" ht="24.75" thickBot="1">
      <c r="C15" s="4"/>
      <c r="D15" s="4"/>
      <c r="E15" s="4"/>
      <c r="F15" s="4"/>
      <c r="G15" s="4"/>
      <c r="H15" s="4"/>
      <c r="I15" s="13">
        <f>SUM(I8:I14)</f>
        <v>6427872780</v>
      </c>
      <c r="J15" s="4"/>
      <c r="K15" s="13">
        <f>SUM(K8:K14)</f>
        <v>0</v>
      </c>
      <c r="L15" s="4"/>
      <c r="M15" s="13">
        <f>SUM(M8:M14)</f>
        <v>6427872780</v>
      </c>
      <c r="N15" s="4"/>
      <c r="O15" s="13">
        <f>SUM(O8:O14)</f>
        <v>24435079868</v>
      </c>
      <c r="P15" s="4"/>
      <c r="Q15" s="13">
        <f>SUM(Q8:Q14)</f>
        <v>0</v>
      </c>
      <c r="R15" s="4"/>
      <c r="S15" s="13">
        <f>SUM(S8:S14)</f>
        <v>24435079868</v>
      </c>
    </row>
    <row r="16" spans="1:19" ht="24.75" thickTop="1">
      <c r="M16" s="3"/>
      <c r="N16" s="3"/>
      <c r="O16" s="3"/>
      <c r="P16" s="3"/>
      <c r="Q16" s="3"/>
      <c r="R16" s="3"/>
      <c r="S16" s="3"/>
    </row>
    <row r="18" spans="13:19">
      <c r="M18" s="3"/>
      <c r="N18" s="3"/>
      <c r="O18" s="3"/>
      <c r="P18" s="3"/>
      <c r="Q18" s="3"/>
      <c r="R18" s="3"/>
      <c r="S18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5" t="s">
        <v>120</v>
      </c>
      <c r="C6" s="16" t="s">
        <v>121</v>
      </c>
      <c r="D6" s="16" t="s">
        <v>121</v>
      </c>
      <c r="E6" s="16" t="s">
        <v>121</v>
      </c>
      <c r="F6" s="16" t="s">
        <v>121</v>
      </c>
      <c r="G6" s="16" t="s">
        <v>121</v>
      </c>
      <c r="H6" s="16" t="s">
        <v>121</v>
      </c>
      <c r="I6" s="16" t="s">
        <v>121</v>
      </c>
      <c r="K6" s="16" t="s">
        <v>185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.75">
      <c r="A7" s="16" t="s">
        <v>120</v>
      </c>
      <c r="C7" s="16" t="s">
        <v>122</v>
      </c>
      <c r="E7" s="16" t="s">
        <v>123</v>
      </c>
      <c r="G7" s="16" t="s">
        <v>124</v>
      </c>
      <c r="I7" s="16" t="s">
        <v>75</v>
      </c>
      <c r="K7" s="16" t="s">
        <v>125</v>
      </c>
      <c r="M7" s="16" t="s">
        <v>126</v>
      </c>
      <c r="O7" s="16" t="s">
        <v>127</v>
      </c>
      <c r="Q7" s="16" t="s">
        <v>125</v>
      </c>
      <c r="S7" s="16" t="s">
        <v>119</v>
      </c>
    </row>
    <row r="8" spans="1:19">
      <c r="A8" s="1" t="s">
        <v>128</v>
      </c>
      <c r="C8" s="4" t="s">
        <v>129</v>
      </c>
      <c r="E8" s="1" t="s">
        <v>130</v>
      </c>
      <c r="G8" s="1" t="s">
        <v>131</v>
      </c>
      <c r="I8" s="3">
        <v>8</v>
      </c>
      <c r="K8" s="3">
        <v>579234324</v>
      </c>
      <c r="M8" s="3">
        <v>105631566157</v>
      </c>
      <c r="O8" s="3">
        <v>102336853841</v>
      </c>
      <c r="Q8" s="3">
        <v>3873946640</v>
      </c>
      <c r="S8" s="10">
        <v>2.0993249719909076E-4</v>
      </c>
    </row>
    <row r="9" spans="1:19">
      <c r="A9" s="1" t="s">
        <v>132</v>
      </c>
      <c r="C9" s="4" t="s">
        <v>133</v>
      </c>
      <c r="E9" s="1" t="s">
        <v>130</v>
      </c>
      <c r="G9" s="1" t="s">
        <v>134</v>
      </c>
      <c r="I9" s="3">
        <v>8</v>
      </c>
      <c r="K9" s="3">
        <v>4947692744</v>
      </c>
      <c r="M9" s="3">
        <v>8194228817</v>
      </c>
      <c r="O9" s="3">
        <v>10805250000</v>
      </c>
      <c r="Q9" s="3">
        <v>2336671561</v>
      </c>
      <c r="S9" s="10">
        <v>1.2662623972921515E-4</v>
      </c>
    </row>
    <row r="10" spans="1:19">
      <c r="A10" s="1" t="s">
        <v>135</v>
      </c>
      <c r="C10" s="4" t="s">
        <v>136</v>
      </c>
      <c r="E10" s="1" t="s">
        <v>130</v>
      </c>
      <c r="G10" s="1" t="s">
        <v>137</v>
      </c>
      <c r="I10" s="3">
        <v>8</v>
      </c>
      <c r="K10" s="3">
        <v>58404027076</v>
      </c>
      <c r="M10" s="3">
        <v>985899813830</v>
      </c>
      <c r="O10" s="3">
        <v>1026520168866</v>
      </c>
      <c r="Q10" s="3">
        <v>17783672040</v>
      </c>
      <c r="S10" s="10">
        <v>9.6371246887562933E-4</v>
      </c>
    </row>
    <row r="11" spans="1:19" ht="24.75" thickBot="1">
      <c r="K11" s="9">
        <f>SUM(K8:K10)</f>
        <v>63930954144</v>
      </c>
      <c r="M11" s="9">
        <f>SUM(M8:M10)</f>
        <v>1099725608804</v>
      </c>
      <c r="O11" s="9">
        <f>SUM(O8:O10)</f>
        <v>1139662272707</v>
      </c>
      <c r="Q11" s="9">
        <f>SUM(Q8:Q10)</f>
        <v>23994290241</v>
      </c>
      <c r="S11" s="11">
        <f>SUM(S8:S10)</f>
        <v>1.3002712058039353E-3</v>
      </c>
    </row>
    <row r="12" spans="1:19" ht="24.75" thickTop="1"/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20" sqref="G20"/>
    </sheetView>
  </sheetViews>
  <sheetFormatPr defaultRowHeight="24"/>
  <cols>
    <col min="1" max="1" width="25" style="1" bestFit="1" customWidth="1"/>
    <col min="2" max="2" width="1" style="1" customWidth="1"/>
    <col min="3" max="3" width="21.85546875" style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5" t="s">
        <v>0</v>
      </c>
      <c r="B2" s="15"/>
      <c r="C2" s="15"/>
      <c r="D2" s="15"/>
      <c r="E2" s="15"/>
      <c r="F2" s="15"/>
      <c r="G2" s="15"/>
    </row>
    <row r="3" spans="1:7" ht="24.75">
      <c r="A3" s="15" t="s">
        <v>138</v>
      </c>
      <c r="B3" s="15"/>
      <c r="C3" s="15"/>
      <c r="D3" s="15"/>
      <c r="E3" s="15"/>
      <c r="F3" s="15"/>
      <c r="G3" s="15"/>
    </row>
    <row r="4" spans="1:7" ht="24.75">
      <c r="A4" s="15" t="s">
        <v>2</v>
      </c>
      <c r="B4" s="15"/>
      <c r="C4" s="15"/>
      <c r="D4" s="15"/>
      <c r="E4" s="15"/>
      <c r="F4" s="15"/>
      <c r="G4" s="15"/>
    </row>
    <row r="6" spans="1:7" ht="24.75">
      <c r="A6" s="16" t="s">
        <v>142</v>
      </c>
      <c r="C6" s="16" t="s">
        <v>125</v>
      </c>
      <c r="E6" s="16" t="s">
        <v>174</v>
      </c>
      <c r="G6" s="16" t="s">
        <v>13</v>
      </c>
    </row>
    <row r="7" spans="1:7">
      <c r="A7" s="1" t="s">
        <v>182</v>
      </c>
      <c r="C7" s="6">
        <f>'سرمایه‌گذاری در سهام'!I65</f>
        <v>969364877464</v>
      </c>
      <c r="E7" s="10">
        <f>C7/$C$11</f>
        <v>0.97772086412018722</v>
      </c>
      <c r="G7" s="10">
        <v>5.2530715658775345E-2</v>
      </c>
    </row>
    <row r="8" spans="1:7">
      <c r="A8" s="1" t="s">
        <v>183</v>
      </c>
      <c r="C8" s="6">
        <f>'سرمایه‌گذاری در اوراق بهادار'!I26</f>
        <v>17056376766</v>
      </c>
      <c r="E8" s="10">
        <f t="shared" ref="E8:E10" si="0">C8/$C$11</f>
        <v>1.7203403814300387E-2</v>
      </c>
      <c r="G8" s="10">
        <v>9.2429971303242624E-4</v>
      </c>
    </row>
    <row r="9" spans="1:7">
      <c r="A9" s="1" t="s">
        <v>184</v>
      </c>
      <c r="C9" s="6">
        <f>'درآمد سپرده بانکی'!E11</f>
        <v>118692271</v>
      </c>
      <c r="E9" s="10">
        <f t="shared" si="0"/>
        <v>1.1971540589556506E-4</v>
      </c>
      <c r="G9" s="10">
        <v>6.4320361545457993E-6</v>
      </c>
    </row>
    <row r="10" spans="1:7">
      <c r="A10" s="1" t="s">
        <v>181</v>
      </c>
      <c r="C10" s="6">
        <f>'سایر درآمدها'!C9</f>
        <v>4913660594</v>
      </c>
      <c r="E10" s="10">
        <f t="shared" si="0"/>
        <v>4.9560166596168105E-3</v>
      </c>
      <c r="G10" s="10">
        <v>2.6627548976440927E-4</v>
      </c>
    </row>
    <row r="11" spans="1:7" ht="24.75" thickBot="1">
      <c r="C11" s="13">
        <f>SUM(C7:C10)</f>
        <v>991453607095</v>
      </c>
      <c r="E11" s="12">
        <f>SUM(E7:E10)</f>
        <v>1</v>
      </c>
      <c r="G11" s="12">
        <f>SUM(G7:G10)</f>
        <v>5.3727722897726725E-2</v>
      </c>
    </row>
    <row r="12" spans="1:7" ht="24.75" thickTop="1">
      <c r="E12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6"/>
  <sheetViews>
    <sheetView rightToLeft="1" topLeftCell="B1" workbookViewId="0">
      <selection activeCell="O15" sqref="O15"/>
    </sheetView>
  </sheetViews>
  <sheetFormatPr defaultRowHeight="24"/>
  <cols>
    <col min="1" max="1" width="27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3" ht="24.75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3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23" ht="24.75">
      <c r="A6" s="15" t="s">
        <v>3</v>
      </c>
      <c r="C6" s="16" t="s">
        <v>150</v>
      </c>
      <c r="D6" s="16" t="s">
        <v>150</v>
      </c>
      <c r="E6" s="16" t="s">
        <v>150</v>
      </c>
      <c r="F6" s="16" t="s">
        <v>150</v>
      </c>
      <c r="G6" s="16" t="s">
        <v>150</v>
      </c>
      <c r="I6" s="16" t="s">
        <v>140</v>
      </c>
      <c r="J6" s="16" t="s">
        <v>140</v>
      </c>
      <c r="K6" s="16" t="s">
        <v>140</v>
      </c>
      <c r="L6" s="16" t="s">
        <v>140</v>
      </c>
      <c r="M6" s="16" t="s">
        <v>140</v>
      </c>
      <c r="O6" s="16" t="s">
        <v>141</v>
      </c>
      <c r="P6" s="16" t="s">
        <v>141</v>
      </c>
      <c r="Q6" s="16" t="s">
        <v>141</v>
      </c>
      <c r="R6" s="16" t="s">
        <v>141</v>
      </c>
      <c r="S6" s="16" t="s">
        <v>141</v>
      </c>
    </row>
    <row r="7" spans="1:23" ht="24.75">
      <c r="A7" s="16" t="s">
        <v>3</v>
      </c>
      <c r="C7" s="16" t="s">
        <v>151</v>
      </c>
      <c r="E7" s="16" t="s">
        <v>152</v>
      </c>
      <c r="G7" s="16" t="s">
        <v>153</v>
      </c>
      <c r="I7" s="16" t="s">
        <v>154</v>
      </c>
      <c r="K7" s="16" t="s">
        <v>145</v>
      </c>
      <c r="M7" s="16" t="s">
        <v>155</v>
      </c>
      <c r="O7" s="16" t="s">
        <v>154</v>
      </c>
      <c r="Q7" s="16" t="s">
        <v>145</v>
      </c>
      <c r="S7" s="16" t="s">
        <v>155</v>
      </c>
    </row>
    <row r="8" spans="1:23">
      <c r="A8" s="1" t="s">
        <v>56</v>
      </c>
      <c r="C8" s="4" t="s">
        <v>156</v>
      </c>
      <c r="D8" s="4"/>
      <c r="E8" s="6">
        <v>10000000</v>
      </c>
      <c r="F8" s="4"/>
      <c r="G8" s="6">
        <v>350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3500000000</v>
      </c>
      <c r="P8" s="4"/>
      <c r="Q8" s="6">
        <v>127062706</v>
      </c>
      <c r="R8" s="4"/>
      <c r="S8" s="6">
        <v>3372937294</v>
      </c>
      <c r="T8" s="4"/>
      <c r="U8" s="4"/>
      <c r="V8" s="4"/>
      <c r="W8" s="4"/>
    </row>
    <row r="9" spans="1:23">
      <c r="A9" s="1" t="s">
        <v>49</v>
      </c>
      <c r="C9" s="4" t="s">
        <v>157</v>
      </c>
      <c r="D9" s="4"/>
      <c r="E9" s="6">
        <v>31701011</v>
      </c>
      <c r="F9" s="4"/>
      <c r="G9" s="6">
        <v>500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15850505500</v>
      </c>
      <c r="P9" s="4"/>
      <c r="Q9" s="6">
        <v>350346069</v>
      </c>
      <c r="R9" s="4"/>
      <c r="S9" s="6">
        <v>15500159431</v>
      </c>
      <c r="T9" s="4"/>
      <c r="U9" s="4"/>
      <c r="V9" s="4"/>
      <c r="W9" s="4"/>
    </row>
    <row r="10" spans="1:23">
      <c r="A10" s="1" t="s">
        <v>61</v>
      </c>
      <c r="C10" s="4" t="s">
        <v>156</v>
      </c>
      <c r="D10" s="4"/>
      <c r="E10" s="6">
        <v>4179296</v>
      </c>
      <c r="F10" s="4"/>
      <c r="G10" s="6">
        <v>1100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4597225600</v>
      </c>
      <c r="P10" s="4"/>
      <c r="Q10" s="6">
        <v>92561589</v>
      </c>
      <c r="R10" s="4"/>
      <c r="S10" s="6">
        <v>4504664011</v>
      </c>
      <c r="T10" s="4"/>
      <c r="U10" s="4"/>
      <c r="V10" s="4"/>
      <c r="W10" s="4"/>
    </row>
    <row r="11" spans="1:23">
      <c r="A11" s="1" t="s">
        <v>22</v>
      </c>
      <c r="C11" s="4" t="s">
        <v>158</v>
      </c>
      <c r="D11" s="4"/>
      <c r="E11" s="6">
        <v>2741383</v>
      </c>
      <c r="F11" s="4"/>
      <c r="G11" s="6">
        <v>6000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16448298000</v>
      </c>
      <c r="P11" s="4"/>
      <c r="Q11" s="6">
        <v>0</v>
      </c>
      <c r="R11" s="4"/>
      <c r="S11" s="6">
        <v>16448298000</v>
      </c>
      <c r="T11" s="4"/>
      <c r="U11" s="4"/>
      <c r="V11" s="4"/>
      <c r="W11" s="4"/>
    </row>
    <row r="12" spans="1:23">
      <c r="A12" s="1" t="s">
        <v>33</v>
      </c>
      <c r="C12" s="4" t="s">
        <v>157</v>
      </c>
      <c r="D12" s="4"/>
      <c r="E12" s="6">
        <v>200000000</v>
      </c>
      <c r="F12" s="4"/>
      <c r="G12" s="6">
        <v>135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27000000000</v>
      </c>
      <c r="P12" s="4"/>
      <c r="Q12" s="6">
        <v>0</v>
      </c>
      <c r="R12" s="4"/>
      <c r="S12" s="6">
        <v>27000000000</v>
      </c>
      <c r="T12" s="4"/>
      <c r="U12" s="4"/>
      <c r="V12" s="4"/>
      <c r="W12" s="4"/>
    </row>
    <row r="13" spans="1:23" ht="24.75" thickBot="1">
      <c r="C13" s="4"/>
      <c r="D13" s="4"/>
      <c r="E13" s="4"/>
      <c r="F13" s="4"/>
      <c r="G13" s="4"/>
      <c r="H13" s="4"/>
      <c r="I13" s="13">
        <f>SUM(I8:I12)</f>
        <v>0</v>
      </c>
      <c r="J13" s="4"/>
      <c r="K13" s="13">
        <f>SUM(K8:K12)</f>
        <v>0</v>
      </c>
      <c r="L13" s="4"/>
      <c r="M13" s="13">
        <f>SUM(M8:M12)</f>
        <v>0</v>
      </c>
      <c r="N13" s="4"/>
      <c r="O13" s="13">
        <f>SUM(O8:O12)</f>
        <v>67396029100</v>
      </c>
      <c r="P13" s="4"/>
      <c r="Q13" s="13">
        <f>SUM(Q8:Q12)</f>
        <v>569970364</v>
      </c>
      <c r="R13" s="4"/>
      <c r="S13" s="13">
        <f>SUM(S8:S12)</f>
        <v>66826058736</v>
      </c>
      <c r="T13" s="4"/>
      <c r="U13" s="4"/>
      <c r="V13" s="4"/>
      <c r="W13" s="4"/>
    </row>
    <row r="14" spans="1:23" ht="24.75" thickTop="1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5"/>
  <sheetViews>
    <sheetView rightToLeft="1" topLeftCell="A61" workbookViewId="0">
      <selection activeCell="M74" sqref="M74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H6" s="16" t="s">
        <v>140</v>
      </c>
      <c r="I6" s="16" t="s">
        <v>140</v>
      </c>
      <c r="K6" s="16" t="s">
        <v>141</v>
      </c>
      <c r="L6" s="16" t="s">
        <v>141</v>
      </c>
      <c r="M6" s="16" t="s">
        <v>141</v>
      </c>
      <c r="N6" s="16" t="s">
        <v>141</v>
      </c>
      <c r="O6" s="16" t="s">
        <v>141</v>
      </c>
      <c r="P6" s="16" t="s">
        <v>141</v>
      </c>
      <c r="Q6" s="16" t="s">
        <v>141</v>
      </c>
    </row>
    <row r="7" spans="1:17" ht="24.75">
      <c r="A7" s="16" t="s">
        <v>3</v>
      </c>
      <c r="C7" s="16" t="s">
        <v>7</v>
      </c>
      <c r="E7" s="16" t="s">
        <v>159</v>
      </c>
      <c r="G7" s="16" t="s">
        <v>160</v>
      </c>
      <c r="I7" s="16" t="s">
        <v>161</v>
      </c>
      <c r="K7" s="16" t="s">
        <v>7</v>
      </c>
      <c r="M7" s="16" t="s">
        <v>159</v>
      </c>
      <c r="O7" s="16" t="s">
        <v>160</v>
      </c>
      <c r="Q7" s="16" t="s">
        <v>161</v>
      </c>
    </row>
    <row r="8" spans="1:17">
      <c r="A8" s="1" t="s">
        <v>25</v>
      </c>
      <c r="C8" s="7">
        <v>123116207</v>
      </c>
      <c r="D8" s="7"/>
      <c r="E8" s="7">
        <v>550481727726</v>
      </c>
      <c r="F8" s="7"/>
      <c r="G8" s="7">
        <v>523983932596</v>
      </c>
      <c r="H8" s="7"/>
      <c r="I8" s="7">
        <f>E8-G8</f>
        <v>26497795130</v>
      </c>
      <c r="J8" s="7"/>
      <c r="K8" s="7">
        <v>123116207</v>
      </c>
      <c r="L8" s="7"/>
      <c r="M8" s="7">
        <v>550481727726</v>
      </c>
      <c r="N8" s="7"/>
      <c r="O8" s="7">
        <v>549869809445</v>
      </c>
      <c r="P8" s="7"/>
      <c r="Q8" s="7">
        <f>M8-O8</f>
        <v>611918281</v>
      </c>
    </row>
    <row r="9" spans="1:17">
      <c r="A9" s="1" t="s">
        <v>19</v>
      </c>
      <c r="C9" s="7">
        <v>86975360</v>
      </c>
      <c r="D9" s="7"/>
      <c r="E9" s="7">
        <v>1397158962785</v>
      </c>
      <c r="F9" s="7"/>
      <c r="G9" s="7">
        <v>1425690055465</v>
      </c>
      <c r="H9" s="7"/>
      <c r="I9" s="7">
        <f t="shared" ref="I9:I70" si="0">E9-G9</f>
        <v>-28531092680</v>
      </c>
      <c r="J9" s="7"/>
      <c r="K9" s="7">
        <v>86975360</v>
      </c>
      <c r="L9" s="7"/>
      <c r="M9" s="7">
        <v>1397158962785</v>
      </c>
      <c r="N9" s="7"/>
      <c r="O9" s="7">
        <v>1199170471152</v>
      </c>
      <c r="P9" s="7"/>
      <c r="Q9" s="7">
        <f t="shared" ref="Q9:Q70" si="1">M9-O9</f>
        <v>197988491633</v>
      </c>
    </row>
    <row r="10" spans="1:17">
      <c r="A10" s="1" t="s">
        <v>50</v>
      </c>
      <c r="C10" s="7">
        <v>7691309</v>
      </c>
      <c r="D10" s="7"/>
      <c r="E10" s="7">
        <v>456591989887</v>
      </c>
      <c r="F10" s="7"/>
      <c r="G10" s="7">
        <v>449710998747</v>
      </c>
      <c r="H10" s="7"/>
      <c r="I10" s="7">
        <f t="shared" si="0"/>
        <v>6880991140</v>
      </c>
      <c r="J10" s="7"/>
      <c r="K10" s="7">
        <v>7691309</v>
      </c>
      <c r="L10" s="7"/>
      <c r="M10" s="7">
        <v>456591989887</v>
      </c>
      <c r="N10" s="7"/>
      <c r="O10" s="7">
        <v>461790960971</v>
      </c>
      <c r="P10" s="7"/>
      <c r="Q10" s="7">
        <f t="shared" si="1"/>
        <v>-5198971084</v>
      </c>
    </row>
    <row r="11" spans="1:17">
      <c r="A11" s="1" t="s">
        <v>66</v>
      </c>
      <c r="C11" s="7">
        <v>3927689</v>
      </c>
      <c r="D11" s="7"/>
      <c r="E11" s="7">
        <v>100067702389</v>
      </c>
      <c r="F11" s="7"/>
      <c r="G11" s="7">
        <v>100344098020</v>
      </c>
      <c r="H11" s="7"/>
      <c r="I11" s="7">
        <f t="shared" si="0"/>
        <v>-276395631</v>
      </c>
      <c r="J11" s="7"/>
      <c r="K11" s="7">
        <v>3927689</v>
      </c>
      <c r="L11" s="7"/>
      <c r="M11" s="7">
        <v>100067702389</v>
      </c>
      <c r="N11" s="7"/>
      <c r="O11" s="7">
        <v>100344098020</v>
      </c>
      <c r="P11" s="7"/>
      <c r="Q11" s="7">
        <f t="shared" si="1"/>
        <v>-276395631</v>
      </c>
    </row>
    <row r="12" spans="1:17">
      <c r="A12" s="1" t="s">
        <v>34</v>
      </c>
      <c r="C12" s="7">
        <v>8898275</v>
      </c>
      <c r="D12" s="7"/>
      <c r="E12" s="7">
        <v>180710097288</v>
      </c>
      <c r="F12" s="7"/>
      <c r="G12" s="7">
        <v>166557568866</v>
      </c>
      <c r="H12" s="7"/>
      <c r="I12" s="7">
        <f t="shared" si="0"/>
        <v>14152528422</v>
      </c>
      <c r="J12" s="7"/>
      <c r="K12" s="7">
        <v>8898275</v>
      </c>
      <c r="L12" s="7"/>
      <c r="M12" s="7">
        <v>180710097288</v>
      </c>
      <c r="N12" s="7"/>
      <c r="O12" s="7">
        <v>160041098089</v>
      </c>
      <c r="P12" s="7"/>
      <c r="Q12" s="7">
        <f t="shared" si="1"/>
        <v>20668999199</v>
      </c>
    </row>
    <row r="13" spans="1:17">
      <c r="A13" s="1" t="s">
        <v>33</v>
      </c>
      <c r="C13" s="7">
        <v>260000000</v>
      </c>
      <c r="D13" s="7"/>
      <c r="E13" s="7">
        <v>235450683000</v>
      </c>
      <c r="F13" s="7"/>
      <c r="G13" s="7">
        <v>217904968344</v>
      </c>
      <c r="H13" s="7"/>
      <c r="I13" s="7">
        <f t="shared" si="0"/>
        <v>17545714656</v>
      </c>
      <c r="J13" s="7"/>
      <c r="K13" s="7">
        <v>260000000</v>
      </c>
      <c r="L13" s="7"/>
      <c r="M13" s="7">
        <v>235450683000</v>
      </c>
      <c r="N13" s="7"/>
      <c r="O13" s="7">
        <v>228793402070</v>
      </c>
      <c r="P13" s="7"/>
      <c r="Q13" s="7">
        <f t="shared" si="1"/>
        <v>6657280930</v>
      </c>
    </row>
    <row r="14" spans="1:17">
      <c r="A14" s="1" t="s">
        <v>28</v>
      </c>
      <c r="C14" s="7">
        <v>2761729</v>
      </c>
      <c r="D14" s="7"/>
      <c r="E14" s="7">
        <v>37720376829</v>
      </c>
      <c r="F14" s="7"/>
      <c r="G14" s="7">
        <v>37418394190</v>
      </c>
      <c r="H14" s="7"/>
      <c r="I14" s="7">
        <f t="shared" si="0"/>
        <v>301982639</v>
      </c>
      <c r="J14" s="7"/>
      <c r="K14" s="7">
        <v>2761729</v>
      </c>
      <c r="L14" s="7"/>
      <c r="M14" s="7">
        <v>37720376829</v>
      </c>
      <c r="N14" s="7"/>
      <c r="O14" s="7">
        <v>81680442129</v>
      </c>
      <c r="P14" s="7"/>
      <c r="Q14" s="7">
        <f t="shared" si="1"/>
        <v>-43960065300</v>
      </c>
    </row>
    <row r="15" spans="1:17">
      <c r="A15" s="1" t="s">
        <v>40</v>
      </c>
      <c r="C15" s="7">
        <v>35273977</v>
      </c>
      <c r="D15" s="7"/>
      <c r="E15" s="7">
        <v>457235822752</v>
      </c>
      <c r="F15" s="7"/>
      <c r="G15" s="7">
        <v>419717239137</v>
      </c>
      <c r="H15" s="7"/>
      <c r="I15" s="7">
        <f t="shared" si="0"/>
        <v>37518583615</v>
      </c>
      <c r="J15" s="7"/>
      <c r="K15" s="7">
        <v>35273977</v>
      </c>
      <c r="L15" s="7"/>
      <c r="M15" s="7">
        <v>457235822752</v>
      </c>
      <c r="N15" s="7"/>
      <c r="O15" s="7">
        <v>386477560277</v>
      </c>
      <c r="P15" s="7"/>
      <c r="Q15" s="7">
        <f t="shared" si="1"/>
        <v>70758262475</v>
      </c>
    </row>
    <row r="16" spans="1:17">
      <c r="A16" s="1" t="s">
        <v>43</v>
      </c>
      <c r="C16" s="7">
        <v>1975806</v>
      </c>
      <c r="D16" s="7"/>
      <c r="E16" s="7">
        <v>127565044531</v>
      </c>
      <c r="F16" s="7"/>
      <c r="G16" s="7">
        <v>119349350214</v>
      </c>
      <c r="H16" s="7"/>
      <c r="I16" s="7">
        <f t="shared" si="0"/>
        <v>8215694317</v>
      </c>
      <c r="J16" s="7"/>
      <c r="K16" s="7">
        <v>1975806</v>
      </c>
      <c r="L16" s="7"/>
      <c r="M16" s="7">
        <v>127565044531</v>
      </c>
      <c r="N16" s="7"/>
      <c r="O16" s="7">
        <v>110190086338</v>
      </c>
      <c r="P16" s="7"/>
      <c r="Q16" s="7">
        <f t="shared" si="1"/>
        <v>17374958193</v>
      </c>
    </row>
    <row r="17" spans="1:17">
      <c r="A17" s="1" t="s">
        <v>47</v>
      </c>
      <c r="C17" s="7">
        <v>14600000</v>
      </c>
      <c r="D17" s="7"/>
      <c r="E17" s="7">
        <v>107832555900</v>
      </c>
      <c r="F17" s="7"/>
      <c r="G17" s="7">
        <v>97528233600</v>
      </c>
      <c r="H17" s="7"/>
      <c r="I17" s="7">
        <f t="shared" si="0"/>
        <v>10304322300</v>
      </c>
      <c r="J17" s="7"/>
      <c r="K17" s="7">
        <v>14600000</v>
      </c>
      <c r="L17" s="7"/>
      <c r="M17" s="7">
        <v>107832555900</v>
      </c>
      <c r="N17" s="7"/>
      <c r="O17" s="7">
        <v>98482917513</v>
      </c>
      <c r="P17" s="7"/>
      <c r="Q17" s="7">
        <f t="shared" si="1"/>
        <v>9349638387</v>
      </c>
    </row>
    <row r="18" spans="1:17">
      <c r="A18" s="1" t="s">
        <v>45</v>
      </c>
      <c r="C18" s="7">
        <v>21478019</v>
      </c>
      <c r="D18" s="7"/>
      <c r="E18" s="7">
        <v>233571459169</v>
      </c>
      <c r="F18" s="7"/>
      <c r="G18" s="7">
        <v>193572467197</v>
      </c>
      <c r="H18" s="7"/>
      <c r="I18" s="7">
        <f t="shared" si="0"/>
        <v>39998991972</v>
      </c>
      <c r="J18" s="7"/>
      <c r="K18" s="7">
        <v>21478019</v>
      </c>
      <c r="L18" s="7"/>
      <c r="M18" s="7">
        <v>233571459169</v>
      </c>
      <c r="N18" s="7"/>
      <c r="O18" s="7">
        <v>174367084509</v>
      </c>
      <c r="P18" s="7"/>
      <c r="Q18" s="7">
        <f t="shared" si="1"/>
        <v>59204374660</v>
      </c>
    </row>
    <row r="19" spans="1:17">
      <c r="A19" s="1" t="s">
        <v>56</v>
      </c>
      <c r="C19" s="7">
        <v>15000000</v>
      </c>
      <c r="D19" s="7"/>
      <c r="E19" s="7">
        <v>140056674750</v>
      </c>
      <c r="F19" s="7"/>
      <c r="G19" s="7">
        <v>140459265000</v>
      </c>
      <c r="H19" s="7"/>
      <c r="I19" s="7">
        <f t="shared" si="0"/>
        <v>-402590250</v>
      </c>
      <c r="J19" s="7"/>
      <c r="K19" s="7">
        <v>15000000</v>
      </c>
      <c r="L19" s="7"/>
      <c r="M19" s="7">
        <v>140056674750</v>
      </c>
      <c r="N19" s="7"/>
      <c r="O19" s="7">
        <v>146920590000</v>
      </c>
      <c r="P19" s="7"/>
      <c r="Q19" s="7">
        <f t="shared" si="1"/>
        <v>-6863915250</v>
      </c>
    </row>
    <row r="20" spans="1:17">
      <c r="A20" s="1" t="s">
        <v>42</v>
      </c>
      <c r="C20" s="7">
        <v>10156472</v>
      </c>
      <c r="D20" s="7"/>
      <c r="E20" s="7">
        <v>297126486382</v>
      </c>
      <c r="F20" s="7"/>
      <c r="G20" s="7">
        <v>242607865028</v>
      </c>
      <c r="H20" s="7"/>
      <c r="I20" s="7">
        <f t="shared" si="0"/>
        <v>54518621354</v>
      </c>
      <c r="J20" s="7"/>
      <c r="K20" s="7">
        <v>10156472</v>
      </c>
      <c r="L20" s="7"/>
      <c r="M20" s="7">
        <v>297126486382</v>
      </c>
      <c r="N20" s="7"/>
      <c r="O20" s="7">
        <v>219701578042</v>
      </c>
      <c r="P20" s="7"/>
      <c r="Q20" s="7">
        <f t="shared" si="1"/>
        <v>77424908340</v>
      </c>
    </row>
    <row r="21" spans="1:17">
      <c r="A21" s="1" t="s">
        <v>26</v>
      </c>
      <c r="C21" s="7">
        <v>1841156</v>
      </c>
      <c r="D21" s="7"/>
      <c r="E21" s="7">
        <v>18851071554</v>
      </c>
      <c r="F21" s="7"/>
      <c r="G21" s="7">
        <v>23115440168</v>
      </c>
      <c r="H21" s="7"/>
      <c r="I21" s="7">
        <f t="shared" si="0"/>
        <v>-4264368614</v>
      </c>
      <c r="J21" s="7"/>
      <c r="K21" s="7">
        <v>1841156</v>
      </c>
      <c r="L21" s="7"/>
      <c r="M21" s="7">
        <v>18851071554</v>
      </c>
      <c r="N21" s="7"/>
      <c r="O21" s="7">
        <v>12208705436</v>
      </c>
      <c r="P21" s="7"/>
      <c r="Q21" s="7">
        <f t="shared" si="1"/>
        <v>6642366118</v>
      </c>
    </row>
    <row r="22" spans="1:17">
      <c r="A22" s="1" t="s">
        <v>29</v>
      </c>
      <c r="C22" s="7">
        <v>5377190</v>
      </c>
      <c r="D22" s="7"/>
      <c r="E22" s="7">
        <v>62431886003</v>
      </c>
      <c r="F22" s="7"/>
      <c r="G22" s="7">
        <v>59117864657</v>
      </c>
      <c r="H22" s="7"/>
      <c r="I22" s="7">
        <f t="shared" si="0"/>
        <v>3314021346</v>
      </c>
      <c r="J22" s="7"/>
      <c r="K22" s="7">
        <v>5377190</v>
      </c>
      <c r="L22" s="7"/>
      <c r="M22" s="7">
        <v>62431886003</v>
      </c>
      <c r="N22" s="7"/>
      <c r="O22" s="7">
        <v>60721423373</v>
      </c>
      <c r="P22" s="7"/>
      <c r="Q22" s="7">
        <f t="shared" si="1"/>
        <v>1710462630</v>
      </c>
    </row>
    <row r="23" spans="1:17">
      <c r="A23" s="1" t="s">
        <v>63</v>
      </c>
      <c r="C23" s="7">
        <v>18769593</v>
      </c>
      <c r="D23" s="7"/>
      <c r="E23" s="7">
        <v>268673960471</v>
      </c>
      <c r="F23" s="7"/>
      <c r="G23" s="7">
        <v>259345003510</v>
      </c>
      <c r="H23" s="7"/>
      <c r="I23" s="7">
        <f t="shared" si="0"/>
        <v>9328956961</v>
      </c>
      <c r="J23" s="7"/>
      <c r="K23" s="7">
        <v>18769593</v>
      </c>
      <c r="L23" s="7"/>
      <c r="M23" s="7">
        <v>268673960471</v>
      </c>
      <c r="N23" s="7"/>
      <c r="O23" s="7">
        <v>243858934955</v>
      </c>
      <c r="P23" s="7"/>
      <c r="Q23" s="7">
        <f t="shared" si="1"/>
        <v>24815025516</v>
      </c>
    </row>
    <row r="24" spans="1:17">
      <c r="A24" s="1" t="s">
        <v>27</v>
      </c>
      <c r="C24" s="7">
        <v>22980170</v>
      </c>
      <c r="D24" s="7"/>
      <c r="E24" s="7">
        <v>823734373865</v>
      </c>
      <c r="F24" s="7"/>
      <c r="G24" s="7">
        <v>790154520022</v>
      </c>
      <c r="H24" s="7"/>
      <c r="I24" s="7">
        <f t="shared" si="0"/>
        <v>33579853843</v>
      </c>
      <c r="J24" s="7"/>
      <c r="K24" s="7">
        <v>22980170</v>
      </c>
      <c r="L24" s="7"/>
      <c r="M24" s="7">
        <v>823734373865</v>
      </c>
      <c r="N24" s="7"/>
      <c r="O24" s="7">
        <v>759561970346</v>
      </c>
      <c r="P24" s="7"/>
      <c r="Q24" s="7">
        <f t="shared" si="1"/>
        <v>64172403519</v>
      </c>
    </row>
    <row r="25" spans="1:17">
      <c r="A25" s="1" t="s">
        <v>35</v>
      </c>
      <c r="C25" s="7">
        <v>16666666</v>
      </c>
      <c r="D25" s="7"/>
      <c r="E25" s="7">
        <v>56561442737</v>
      </c>
      <c r="F25" s="7"/>
      <c r="G25" s="7">
        <v>54208857831</v>
      </c>
      <c r="H25" s="7"/>
      <c r="I25" s="7">
        <f t="shared" si="0"/>
        <v>2352584906</v>
      </c>
      <c r="J25" s="7"/>
      <c r="K25" s="7">
        <v>16666666</v>
      </c>
      <c r="L25" s="7"/>
      <c r="M25" s="7">
        <v>56561442737</v>
      </c>
      <c r="N25" s="7"/>
      <c r="O25" s="7">
        <v>54192290332</v>
      </c>
      <c r="P25" s="7"/>
      <c r="Q25" s="7">
        <f t="shared" si="1"/>
        <v>2369152405</v>
      </c>
    </row>
    <row r="26" spans="1:17">
      <c r="A26" s="1" t="s">
        <v>48</v>
      </c>
      <c r="C26" s="7">
        <v>11496875</v>
      </c>
      <c r="D26" s="7"/>
      <c r="E26" s="7">
        <v>96341990245</v>
      </c>
      <c r="F26" s="7"/>
      <c r="G26" s="7">
        <v>98056260534</v>
      </c>
      <c r="H26" s="7"/>
      <c r="I26" s="7">
        <f t="shared" si="0"/>
        <v>-1714270289</v>
      </c>
      <c r="J26" s="7"/>
      <c r="K26" s="7">
        <v>11496875</v>
      </c>
      <c r="L26" s="7"/>
      <c r="M26" s="7">
        <v>96341990245</v>
      </c>
      <c r="N26" s="7"/>
      <c r="O26" s="7">
        <v>92456310923</v>
      </c>
      <c r="P26" s="7"/>
      <c r="Q26" s="7">
        <f t="shared" si="1"/>
        <v>3885679322</v>
      </c>
    </row>
    <row r="27" spans="1:17">
      <c r="A27" s="1" t="s">
        <v>57</v>
      </c>
      <c r="C27" s="7">
        <v>9362792</v>
      </c>
      <c r="D27" s="7"/>
      <c r="E27" s="7">
        <v>121085154872</v>
      </c>
      <c r="F27" s="7"/>
      <c r="G27" s="7">
        <v>125401540345</v>
      </c>
      <c r="H27" s="7"/>
      <c r="I27" s="7">
        <f t="shared" si="0"/>
        <v>-4316385473</v>
      </c>
      <c r="J27" s="7"/>
      <c r="K27" s="7">
        <v>9362792</v>
      </c>
      <c r="L27" s="7"/>
      <c r="M27" s="7">
        <v>121085154872</v>
      </c>
      <c r="N27" s="7"/>
      <c r="O27" s="7">
        <v>115593975397</v>
      </c>
      <c r="P27" s="7"/>
      <c r="Q27" s="7">
        <f t="shared" si="1"/>
        <v>5491179475</v>
      </c>
    </row>
    <row r="28" spans="1:17">
      <c r="A28" s="1" t="s">
        <v>36</v>
      </c>
      <c r="C28" s="7">
        <v>3583604</v>
      </c>
      <c r="D28" s="7"/>
      <c r="E28" s="7">
        <v>37332710708</v>
      </c>
      <c r="F28" s="7"/>
      <c r="G28" s="7">
        <v>32131779636</v>
      </c>
      <c r="H28" s="7"/>
      <c r="I28" s="7">
        <f t="shared" si="0"/>
        <v>5200931072</v>
      </c>
      <c r="J28" s="7"/>
      <c r="K28" s="7">
        <v>3583604</v>
      </c>
      <c r="L28" s="7"/>
      <c r="M28" s="7">
        <v>37332710708</v>
      </c>
      <c r="N28" s="7"/>
      <c r="O28" s="7">
        <v>29103840314</v>
      </c>
      <c r="P28" s="7"/>
      <c r="Q28" s="7">
        <f t="shared" si="1"/>
        <v>8228870394</v>
      </c>
    </row>
    <row r="29" spans="1:17">
      <c r="A29" s="1" t="s">
        <v>31</v>
      </c>
      <c r="C29" s="7">
        <v>6375000</v>
      </c>
      <c r="D29" s="7"/>
      <c r="E29" s="7">
        <v>26926205118</v>
      </c>
      <c r="F29" s="7"/>
      <c r="G29" s="7">
        <v>28594941665</v>
      </c>
      <c r="H29" s="7"/>
      <c r="I29" s="7">
        <f t="shared" si="0"/>
        <v>-1668736547</v>
      </c>
      <c r="J29" s="7"/>
      <c r="K29" s="7">
        <v>6375000</v>
      </c>
      <c r="L29" s="7"/>
      <c r="M29" s="7">
        <v>26926205118</v>
      </c>
      <c r="N29" s="7"/>
      <c r="O29" s="7">
        <v>25842566322</v>
      </c>
      <c r="P29" s="7"/>
      <c r="Q29" s="7">
        <f t="shared" si="1"/>
        <v>1083638796</v>
      </c>
    </row>
    <row r="30" spans="1:17">
      <c r="A30" s="1" t="s">
        <v>23</v>
      </c>
      <c r="C30" s="7">
        <v>3759913</v>
      </c>
      <c r="D30" s="7"/>
      <c r="E30" s="7">
        <v>279680231765</v>
      </c>
      <c r="F30" s="7"/>
      <c r="G30" s="7">
        <v>286407806497</v>
      </c>
      <c r="H30" s="7"/>
      <c r="I30" s="7">
        <f t="shared" si="0"/>
        <v>-6727574732</v>
      </c>
      <c r="J30" s="7"/>
      <c r="K30" s="7">
        <v>3759913</v>
      </c>
      <c r="L30" s="7"/>
      <c r="M30" s="7">
        <v>279680231765</v>
      </c>
      <c r="N30" s="7"/>
      <c r="O30" s="7">
        <v>257479235150</v>
      </c>
      <c r="P30" s="7"/>
      <c r="Q30" s="7">
        <f t="shared" si="1"/>
        <v>22200996615</v>
      </c>
    </row>
    <row r="31" spans="1:17">
      <c r="A31" s="1" t="s">
        <v>64</v>
      </c>
      <c r="C31" s="7">
        <v>12360000</v>
      </c>
      <c r="D31" s="7"/>
      <c r="E31" s="7">
        <v>220173327360</v>
      </c>
      <c r="F31" s="7"/>
      <c r="G31" s="7">
        <v>195580482207</v>
      </c>
      <c r="H31" s="7"/>
      <c r="I31" s="7">
        <f t="shared" si="0"/>
        <v>24592845153</v>
      </c>
      <c r="J31" s="7"/>
      <c r="K31" s="7">
        <v>12360000</v>
      </c>
      <c r="L31" s="7"/>
      <c r="M31" s="7">
        <v>220173327360</v>
      </c>
      <c r="N31" s="7"/>
      <c r="O31" s="7">
        <v>185688158747</v>
      </c>
      <c r="P31" s="7"/>
      <c r="Q31" s="7">
        <f t="shared" si="1"/>
        <v>34485168613</v>
      </c>
    </row>
    <row r="32" spans="1:17">
      <c r="A32" s="1" t="s">
        <v>44</v>
      </c>
      <c r="C32" s="7">
        <v>1585960</v>
      </c>
      <c r="D32" s="7"/>
      <c r="E32" s="7">
        <v>57401222018</v>
      </c>
      <c r="F32" s="7"/>
      <c r="G32" s="7">
        <v>55619750420</v>
      </c>
      <c r="H32" s="7"/>
      <c r="I32" s="7">
        <f t="shared" si="0"/>
        <v>1781471598</v>
      </c>
      <c r="J32" s="7"/>
      <c r="K32" s="7">
        <v>1585960</v>
      </c>
      <c r="L32" s="7"/>
      <c r="M32" s="7">
        <v>57401222018</v>
      </c>
      <c r="N32" s="7"/>
      <c r="O32" s="7">
        <v>55887759422</v>
      </c>
      <c r="P32" s="7"/>
      <c r="Q32" s="7">
        <f t="shared" si="1"/>
        <v>1513462596</v>
      </c>
    </row>
    <row r="33" spans="1:17">
      <c r="A33" s="1" t="s">
        <v>51</v>
      </c>
      <c r="C33" s="7">
        <v>11400000</v>
      </c>
      <c r="D33" s="7"/>
      <c r="E33" s="7">
        <v>72933846120</v>
      </c>
      <c r="F33" s="7"/>
      <c r="G33" s="7">
        <v>72933846120</v>
      </c>
      <c r="H33" s="7"/>
      <c r="I33" s="7">
        <f t="shared" si="0"/>
        <v>0</v>
      </c>
      <c r="J33" s="7"/>
      <c r="K33" s="7">
        <v>11400000</v>
      </c>
      <c r="L33" s="7"/>
      <c r="M33" s="7">
        <v>72933846120</v>
      </c>
      <c r="N33" s="7"/>
      <c r="O33" s="7">
        <v>72933846120</v>
      </c>
      <c r="P33" s="7"/>
      <c r="Q33" s="7">
        <f t="shared" si="1"/>
        <v>0</v>
      </c>
    </row>
    <row r="34" spans="1:17">
      <c r="A34" s="1" t="s">
        <v>52</v>
      </c>
      <c r="C34" s="7">
        <v>2874557</v>
      </c>
      <c r="D34" s="7"/>
      <c r="E34" s="7">
        <v>123041942794</v>
      </c>
      <c r="F34" s="7"/>
      <c r="G34" s="7">
        <v>109383315610</v>
      </c>
      <c r="H34" s="7"/>
      <c r="I34" s="7">
        <f t="shared" si="0"/>
        <v>13658627184</v>
      </c>
      <c r="J34" s="7"/>
      <c r="K34" s="7">
        <v>2874557</v>
      </c>
      <c r="L34" s="7"/>
      <c r="M34" s="7">
        <v>123041942794</v>
      </c>
      <c r="N34" s="7"/>
      <c r="O34" s="7">
        <v>103096918161</v>
      </c>
      <c r="P34" s="7"/>
      <c r="Q34" s="7">
        <f t="shared" si="1"/>
        <v>19945024633</v>
      </c>
    </row>
    <row r="35" spans="1:17">
      <c r="A35" s="1" t="s">
        <v>39</v>
      </c>
      <c r="C35" s="7">
        <v>38729730</v>
      </c>
      <c r="D35" s="7"/>
      <c r="E35" s="7">
        <v>158155075541</v>
      </c>
      <c r="F35" s="7"/>
      <c r="G35" s="7">
        <v>127394144344</v>
      </c>
      <c r="H35" s="7"/>
      <c r="I35" s="7">
        <f t="shared" si="0"/>
        <v>30760931197</v>
      </c>
      <c r="J35" s="7"/>
      <c r="K35" s="7">
        <v>38729730</v>
      </c>
      <c r="L35" s="7"/>
      <c r="M35" s="7">
        <v>158155075541</v>
      </c>
      <c r="N35" s="7"/>
      <c r="O35" s="7">
        <v>124275702007</v>
      </c>
      <c r="P35" s="7"/>
      <c r="Q35" s="7">
        <f t="shared" si="1"/>
        <v>33879373534</v>
      </c>
    </row>
    <row r="36" spans="1:17">
      <c r="A36" s="1" t="s">
        <v>59</v>
      </c>
      <c r="C36" s="7">
        <v>47100791</v>
      </c>
      <c r="D36" s="7"/>
      <c r="E36" s="7">
        <v>1767007228418</v>
      </c>
      <c r="F36" s="7"/>
      <c r="G36" s="7">
        <v>1719250276299</v>
      </c>
      <c r="H36" s="7"/>
      <c r="I36" s="7">
        <f t="shared" si="0"/>
        <v>47756952119</v>
      </c>
      <c r="J36" s="7"/>
      <c r="K36" s="7">
        <v>47100791</v>
      </c>
      <c r="L36" s="7"/>
      <c r="M36" s="7">
        <v>1767007228418</v>
      </c>
      <c r="N36" s="7"/>
      <c r="O36" s="7">
        <v>1467355764139</v>
      </c>
      <c r="P36" s="7"/>
      <c r="Q36" s="7">
        <f t="shared" si="1"/>
        <v>299651464279</v>
      </c>
    </row>
    <row r="37" spans="1:17">
      <c r="A37" s="1" t="s">
        <v>15</v>
      </c>
      <c r="C37" s="7">
        <v>55000000</v>
      </c>
      <c r="D37" s="7"/>
      <c r="E37" s="7">
        <v>83430616500</v>
      </c>
      <c r="F37" s="7"/>
      <c r="G37" s="7">
        <v>76651195500</v>
      </c>
      <c r="H37" s="7"/>
      <c r="I37" s="7">
        <f t="shared" si="0"/>
        <v>6779421000</v>
      </c>
      <c r="J37" s="7"/>
      <c r="K37" s="7">
        <v>55000000</v>
      </c>
      <c r="L37" s="7"/>
      <c r="M37" s="7">
        <v>83430616500</v>
      </c>
      <c r="N37" s="7"/>
      <c r="O37" s="7">
        <v>77252595750</v>
      </c>
      <c r="P37" s="7"/>
      <c r="Q37" s="7">
        <f t="shared" si="1"/>
        <v>6178020750</v>
      </c>
    </row>
    <row r="38" spans="1:17">
      <c r="A38" s="1" t="s">
        <v>32</v>
      </c>
      <c r="C38" s="7">
        <v>13422564</v>
      </c>
      <c r="D38" s="7"/>
      <c r="E38" s="7">
        <v>66046363733</v>
      </c>
      <c r="F38" s="7"/>
      <c r="G38" s="7">
        <v>58054086587</v>
      </c>
      <c r="H38" s="7"/>
      <c r="I38" s="7">
        <f t="shared" si="0"/>
        <v>7992277146</v>
      </c>
      <c r="J38" s="7"/>
      <c r="K38" s="7">
        <v>13422564</v>
      </c>
      <c r="L38" s="7"/>
      <c r="M38" s="7">
        <v>66046363733</v>
      </c>
      <c r="N38" s="7"/>
      <c r="O38" s="7">
        <v>59250633128</v>
      </c>
      <c r="P38" s="7"/>
      <c r="Q38" s="7">
        <f t="shared" si="1"/>
        <v>6795730605</v>
      </c>
    </row>
    <row r="39" spans="1:17">
      <c r="A39" s="1" t="s">
        <v>55</v>
      </c>
      <c r="C39" s="7">
        <v>192050817</v>
      </c>
      <c r="D39" s="7"/>
      <c r="E39" s="7">
        <v>1055721873952</v>
      </c>
      <c r="F39" s="7"/>
      <c r="G39" s="7">
        <v>950722410901</v>
      </c>
      <c r="H39" s="7"/>
      <c r="I39" s="7">
        <f t="shared" si="0"/>
        <v>104999463051</v>
      </c>
      <c r="J39" s="7"/>
      <c r="K39" s="7">
        <v>192050817</v>
      </c>
      <c r="L39" s="7"/>
      <c r="M39" s="7">
        <v>1055721873952</v>
      </c>
      <c r="N39" s="7"/>
      <c r="O39" s="7">
        <v>958358735487</v>
      </c>
      <c r="P39" s="7"/>
      <c r="Q39" s="7">
        <f t="shared" si="1"/>
        <v>97363138465</v>
      </c>
    </row>
    <row r="40" spans="1:17">
      <c r="A40" s="1" t="s">
        <v>16</v>
      </c>
      <c r="C40" s="7">
        <v>182552900</v>
      </c>
      <c r="D40" s="7"/>
      <c r="E40" s="7">
        <v>536052662063</v>
      </c>
      <c r="F40" s="7"/>
      <c r="G40" s="7">
        <v>497763186202</v>
      </c>
      <c r="H40" s="7"/>
      <c r="I40" s="7">
        <f t="shared" si="0"/>
        <v>38289475861</v>
      </c>
      <c r="J40" s="7"/>
      <c r="K40" s="7">
        <v>182552900</v>
      </c>
      <c r="L40" s="7"/>
      <c r="M40" s="7">
        <v>536052662063</v>
      </c>
      <c r="N40" s="7"/>
      <c r="O40" s="7">
        <v>479797981888</v>
      </c>
      <c r="P40" s="7"/>
      <c r="Q40" s="7">
        <f t="shared" si="1"/>
        <v>56254680175</v>
      </c>
    </row>
    <row r="41" spans="1:17">
      <c r="A41" s="1" t="s">
        <v>38</v>
      </c>
      <c r="C41" s="7">
        <v>243093377</v>
      </c>
      <c r="D41" s="7"/>
      <c r="E41" s="7">
        <v>1055755618076</v>
      </c>
      <c r="F41" s="7"/>
      <c r="G41" s="7">
        <v>983986467568</v>
      </c>
      <c r="H41" s="7"/>
      <c r="I41" s="7">
        <f t="shared" si="0"/>
        <v>71769150508</v>
      </c>
      <c r="J41" s="7"/>
      <c r="K41" s="7">
        <v>243093377</v>
      </c>
      <c r="L41" s="7"/>
      <c r="M41" s="7">
        <v>1055755618076</v>
      </c>
      <c r="N41" s="7"/>
      <c r="O41" s="7">
        <v>961271652256</v>
      </c>
      <c r="P41" s="7"/>
      <c r="Q41" s="7">
        <f t="shared" si="1"/>
        <v>94483965820</v>
      </c>
    </row>
    <row r="42" spans="1:17">
      <c r="A42" s="1" t="s">
        <v>62</v>
      </c>
      <c r="C42" s="7">
        <v>11589687</v>
      </c>
      <c r="D42" s="7"/>
      <c r="E42" s="7">
        <v>343432912481</v>
      </c>
      <c r="F42" s="7"/>
      <c r="G42" s="7">
        <v>317626480949</v>
      </c>
      <c r="H42" s="7"/>
      <c r="I42" s="7">
        <f t="shared" si="0"/>
        <v>25806431532</v>
      </c>
      <c r="J42" s="7"/>
      <c r="K42" s="7">
        <v>11589687</v>
      </c>
      <c r="L42" s="7"/>
      <c r="M42" s="7">
        <v>343432912481</v>
      </c>
      <c r="N42" s="7"/>
      <c r="O42" s="7">
        <v>277649553532</v>
      </c>
      <c r="P42" s="7"/>
      <c r="Q42" s="7">
        <f t="shared" si="1"/>
        <v>65783358949</v>
      </c>
    </row>
    <row r="43" spans="1:17">
      <c r="A43" s="1" t="s">
        <v>53</v>
      </c>
      <c r="C43" s="7">
        <v>11465714</v>
      </c>
      <c r="D43" s="7"/>
      <c r="E43" s="7">
        <v>147825484232</v>
      </c>
      <c r="F43" s="7"/>
      <c r="G43" s="7">
        <v>145432010701</v>
      </c>
      <c r="H43" s="7"/>
      <c r="I43" s="7">
        <f t="shared" si="0"/>
        <v>2393473531</v>
      </c>
      <c r="J43" s="7"/>
      <c r="K43" s="7">
        <v>11465714</v>
      </c>
      <c r="L43" s="7"/>
      <c r="M43" s="7">
        <v>147825484232</v>
      </c>
      <c r="N43" s="7"/>
      <c r="O43" s="7">
        <v>144518766146</v>
      </c>
      <c r="P43" s="7"/>
      <c r="Q43" s="7">
        <f t="shared" si="1"/>
        <v>3306718086</v>
      </c>
    </row>
    <row r="44" spans="1:17">
      <c r="A44" s="1" t="s">
        <v>61</v>
      </c>
      <c r="C44" s="7">
        <v>4179296</v>
      </c>
      <c r="D44" s="7"/>
      <c r="E44" s="7">
        <v>59117527356</v>
      </c>
      <c r="F44" s="7"/>
      <c r="G44" s="7">
        <v>47069682709</v>
      </c>
      <c r="H44" s="7"/>
      <c r="I44" s="7">
        <f t="shared" si="0"/>
        <v>12047844647</v>
      </c>
      <c r="J44" s="7"/>
      <c r="K44" s="7">
        <v>4179296</v>
      </c>
      <c r="L44" s="7"/>
      <c r="M44" s="7">
        <v>59117527356</v>
      </c>
      <c r="N44" s="7"/>
      <c r="O44" s="7">
        <v>57372667097</v>
      </c>
      <c r="P44" s="7"/>
      <c r="Q44" s="7">
        <f t="shared" si="1"/>
        <v>1744860259</v>
      </c>
    </row>
    <row r="45" spans="1:17">
      <c r="A45" s="1" t="s">
        <v>24</v>
      </c>
      <c r="C45" s="7">
        <v>15000000</v>
      </c>
      <c r="D45" s="7"/>
      <c r="E45" s="7">
        <v>370383030000</v>
      </c>
      <c r="F45" s="7"/>
      <c r="G45" s="7">
        <v>295829280000</v>
      </c>
      <c r="H45" s="7"/>
      <c r="I45" s="7">
        <f t="shared" si="0"/>
        <v>74553750000</v>
      </c>
      <c r="J45" s="7"/>
      <c r="K45" s="7">
        <v>15000000</v>
      </c>
      <c r="L45" s="7"/>
      <c r="M45" s="7">
        <v>370383030000</v>
      </c>
      <c r="N45" s="7"/>
      <c r="O45" s="7">
        <v>276121368000</v>
      </c>
      <c r="P45" s="7"/>
      <c r="Q45" s="7">
        <f t="shared" si="1"/>
        <v>94261662000</v>
      </c>
    </row>
    <row r="46" spans="1:17">
      <c r="A46" s="1" t="s">
        <v>65</v>
      </c>
      <c r="C46" s="7">
        <v>46891602</v>
      </c>
      <c r="D46" s="7"/>
      <c r="E46" s="7">
        <v>241453252294</v>
      </c>
      <c r="F46" s="7"/>
      <c r="G46" s="7">
        <v>226600493005</v>
      </c>
      <c r="H46" s="7"/>
      <c r="I46" s="7">
        <f t="shared" si="0"/>
        <v>14852759289</v>
      </c>
      <c r="J46" s="7"/>
      <c r="K46" s="7">
        <v>46891602</v>
      </c>
      <c r="L46" s="7"/>
      <c r="M46" s="7">
        <v>241453252294</v>
      </c>
      <c r="N46" s="7"/>
      <c r="O46" s="7">
        <v>200769489910</v>
      </c>
      <c r="P46" s="7"/>
      <c r="Q46" s="7">
        <f t="shared" si="1"/>
        <v>40683762384</v>
      </c>
    </row>
    <row r="47" spans="1:17">
      <c r="A47" s="1" t="s">
        <v>49</v>
      </c>
      <c r="C47" s="7">
        <v>21701012</v>
      </c>
      <c r="D47" s="7"/>
      <c r="E47" s="7">
        <v>190048359521</v>
      </c>
      <c r="F47" s="7"/>
      <c r="G47" s="7">
        <v>151866112489</v>
      </c>
      <c r="H47" s="7"/>
      <c r="I47" s="7">
        <f t="shared" si="0"/>
        <v>38182247032</v>
      </c>
      <c r="J47" s="7"/>
      <c r="K47" s="7">
        <v>21701012</v>
      </c>
      <c r="L47" s="7"/>
      <c r="M47" s="7">
        <v>190048359521</v>
      </c>
      <c r="N47" s="7"/>
      <c r="O47" s="7">
        <v>149924637627</v>
      </c>
      <c r="P47" s="7"/>
      <c r="Q47" s="7">
        <f t="shared" si="1"/>
        <v>40123721894</v>
      </c>
    </row>
    <row r="48" spans="1:17">
      <c r="A48" s="1" t="s">
        <v>18</v>
      </c>
      <c r="C48" s="7">
        <v>75671122</v>
      </c>
      <c r="D48" s="7"/>
      <c r="E48" s="7">
        <v>672474656687</v>
      </c>
      <c r="F48" s="7"/>
      <c r="G48" s="7">
        <v>681501162146</v>
      </c>
      <c r="H48" s="7"/>
      <c r="I48" s="7">
        <f t="shared" si="0"/>
        <v>-9026505459</v>
      </c>
      <c r="J48" s="7"/>
      <c r="K48" s="7">
        <v>75671122</v>
      </c>
      <c r="L48" s="7"/>
      <c r="M48" s="7">
        <v>672474656687</v>
      </c>
      <c r="N48" s="7"/>
      <c r="O48" s="7">
        <v>522032899039</v>
      </c>
      <c r="P48" s="7"/>
      <c r="Q48" s="7">
        <f t="shared" si="1"/>
        <v>150441757648</v>
      </c>
    </row>
    <row r="49" spans="1:17">
      <c r="A49" s="1" t="s">
        <v>60</v>
      </c>
      <c r="C49" s="7">
        <v>28325252</v>
      </c>
      <c r="D49" s="7"/>
      <c r="E49" s="7">
        <v>145288658433</v>
      </c>
      <c r="F49" s="7"/>
      <c r="G49" s="7">
        <v>127268359712</v>
      </c>
      <c r="H49" s="7"/>
      <c r="I49" s="7">
        <f t="shared" si="0"/>
        <v>18020298721</v>
      </c>
      <c r="J49" s="7"/>
      <c r="K49" s="7">
        <v>28325252</v>
      </c>
      <c r="L49" s="7"/>
      <c r="M49" s="7">
        <v>145288658433</v>
      </c>
      <c r="N49" s="7"/>
      <c r="O49" s="7">
        <v>129971404520</v>
      </c>
      <c r="P49" s="7"/>
      <c r="Q49" s="7">
        <f t="shared" si="1"/>
        <v>15317253913</v>
      </c>
    </row>
    <row r="50" spans="1:17">
      <c r="A50" s="1" t="s">
        <v>58</v>
      </c>
      <c r="C50" s="7">
        <v>29800000</v>
      </c>
      <c r="D50" s="7"/>
      <c r="E50" s="7">
        <v>51573103290</v>
      </c>
      <c r="F50" s="7"/>
      <c r="G50" s="7">
        <v>47959135110</v>
      </c>
      <c r="H50" s="7"/>
      <c r="I50" s="7">
        <f t="shared" si="0"/>
        <v>3613968180</v>
      </c>
      <c r="J50" s="7"/>
      <c r="K50" s="7">
        <v>29800000</v>
      </c>
      <c r="L50" s="7"/>
      <c r="M50" s="7">
        <v>51573103290</v>
      </c>
      <c r="N50" s="7"/>
      <c r="O50" s="7">
        <v>45470829150</v>
      </c>
      <c r="P50" s="7"/>
      <c r="Q50" s="7">
        <f t="shared" si="1"/>
        <v>6102274140</v>
      </c>
    </row>
    <row r="51" spans="1:17">
      <c r="A51" s="1" t="s">
        <v>67</v>
      </c>
      <c r="C51" s="7">
        <v>3749907</v>
      </c>
      <c r="D51" s="7"/>
      <c r="E51" s="7">
        <v>171245716750</v>
      </c>
      <c r="F51" s="7"/>
      <c r="G51" s="7">
        <v>159813405810</v>
      </c>
      <c r="H51" s="7"/>
      <c r="I51" s="7">
        <f t="shared" si="0"/>
        <v>11432310940</v>
      </c>
      <c r="J51" s="7"/>
      <c r="K51" s="7">
        <v>3749907</v>
      </c>
      <c r="L51" s="7"/>
      <c r="M51" s="7">
        <v>171245716750</v>
      </c>
      <c r="N51" s="7"/>
      <c r="O51" s="7">
        <v>159813405810</v>
      </c>
      <c r="P51" s="7"/>
      <c r="Q51" s="7">
        <f t="shared" si="1"/>
        <v>11432310940</v>
      </c>
    </row>
    <row r="52" spans="1:17">
      <c r="A52" s="1" t="s">
        <v>37</v>
      </c>
      <c r="C52" s="7">
        <v>49555603</v>
      </c>
      <c r="D52" s="7"/>
      <c r="E52" s="7">
        <v>296057090444</v>
      </c>
      <c r="F52" s="7"/>
      <c r="G52" s="7">
        <v>259352861386</v>
      </c>
      <c r="H52" s="7"/>
      <c r="I52" s="7">
        <f t="shared" si="0"/>
        <v>36704229058</v>
      </c>
      <c r="J52" s="7"/>
      <c r="K52" s="7">
        <v>49555603</v>
      </c>
      <c r="L52" s="7"/>
      <c r="M52" s="7">
        <v>296057090444</v>
      </c>
      <c r="N52" s="7"/>
      <c r="O52" s="7">
        <v>235220067649</v>
      </c>
      <c r="P52" s="7"/>
      <c r="Q52" s="7">
        <f t="shared" si="1"/>
        <v>60837022795</v>
      </c>
    </row>
    <row r="53" spans="1:17">
      <c r="A53" s="1" t="s">
        <v>17</v>
      </c>
      <c r="C53" s="7">
        <v>15829799</v>
      </c>
      <c r="D53" s="7"/>
      <c r="E53" s="7">
        <v>465459393966</v>
      </c>
      <c r="F53" s="7"/>
      <c r="G53" s="7">
        <v>422186461802</v>
      </c>
      <c r="H53" s="7"/>
      <c r="I53" s="7">
        <f t="shared" si="0"/>
        <v>43272932164</v>
      </c>
      <c r="J53" s="7"/>
      <c r="K53" s="7">
        <v>15829799</v>
      </c>
      <c r="L53" s="7"/>
      <c r="M53" s="7">
        <v>465459393966</v>
      </c>
      <c r="N53" s="7"/>
      <c r="O53" s="7">
        <v>364908835229</v>
      </c>
      <c r="P53" s="7"/>
      <c r="Q53" s="7">
        <f t="shared" si="1"/>
        <v>100550558737</v>
      </c>
    </row>
    <row r="54" spans="1:17">
      <c r="A54" s="1" t="s">
        <v>41</v>
      </c>
      <c r="C54" s="7">
        <v>66410148</v>
      </c>
      <c r="D54" s="7"/>
      <c r="E54" s="7">
        <v>1167145334710</v>
      </c>
      <c r="F54" s="7"/>
      <c r="G54" s="7">
        <v>1054259671681</v>
      </c>
      <c r="H54" s="7"/>
      <c r="I54" s="7">
        <f t="shared" si="0"/>
        <v>112885663029</v>
      </c>
      <c r="J54" s="7"/>
      <c r="K54" s="7">
        <v>66410148</v>
      </c>
      <c r="L54" s="7"/>
      <c r="M54" s="7">
        <v>1167145334710</v>
      </c>
      <c r="N54" s="7"/>
      <c r="O54" s="7">
        <v>893188956541</v>
      </c>
      <c r="P54" s="7"/>
      <c r="Q54" s="7">
        <f t="shared" si="1"/>
        <v>273956378169</v>
      </c>
    </row>
    <row r="55" spans="1:17">
      <c r="A55" s="1" t="s">
        <v>20</v>
      </c>
      <c r="C55" s="7">
        <v>3621979</v>
      </c>
      <c r="D55" s="7"/>
      <c r="E55" s="7">
        <v>690202090722</v>
      </c>
      <c r="F55" s="7"/>
      <c r="G55" s="7">
        <v>698051024253</v>
      </c>
      <c r="H55" s="7"/>
      <c r="I55" s="7">
        <f t="shared" si="0"/>
        <v>-7848933531</v>
      </c>
      <c r="J55" s="7"/>
      <c r="K55" s="7">
        <v>3621979</v>
      </c>
      <c r="L55" s="7"/>
      <c r="M55" s="7">
        <v>690202090722</v>
      </c>
      <c r="N55" s="7"/>
      <c r="O55" s="7">
        <v>678032643412</v>
      </c>
      <c r="P55" s="7"/>
      <c r="Q55" s="7">
        <f t="shared" si="1"/>
        <v>12169447310</v>
      </c>
    </row>
    <row r="56" spans="1:17">
      <c r="A56" s="1" t="s">
        <v>21</v>
      </c>
      <c r="C56" s="7">
        <v>7300000</v>
      </c>
      <c r="D56" s="7"/>
      <c r="E56" s="7">
        <v>75032882100</v>
      </c>
      <c r="F56" s="7"/>
      <c r="G56" s="7">
        <v>69372761400</v>
      </c>
      <c r="H56" s="7"/>
      <c r="I56" s="7">
        <f t="shared" si="0"/>
        <v>5660120700</v>
      </c>
      <c r="J56" s="7"/>
      <c r="K56" s="7">
        <v>7300000</v>
      </c>
      <c r="L56" s="7"/>
      <c r="M56" s="7">
        <v>75032882100</v>
      </c>
      <c r="N56" s="7"/>
      <c r="O56" s="7">
        <v>70596043019</v>
      </c>
      <c r="P56" s="7"/>
      <c r="Q56" s="7">
        <f t="shared" si="1"/>
        <v>4436839081</v>
      </c>
    </row>
    <row r="57" spans="1:17">
      <c r="A57" s="1" t="s">
        <v>30</v>
      </c>
      <c r="C57" s="7">
        <v>7527460</v>
      </c>
      <c r="D57" s="7"/>
      <c r="E57" s="7">
        <v>138653904988</v>
      </c>
      <c r="F57" s="7"/>
      <c r="G57" s="7">
        <v>120994799982</v>
      </c>
      <c r="H57" s="7"/>
      <c r="I57" s="7">
        <f t="shared" si="0"/>
        <v>17659105006</v>
      </c>
      <c r="J57" s="7"/>
      <c r="K57" s="7">
        <v>7527460</v>
      </c>
      <c r="L57" s="7"/>
      <c r="M57" s="7">
        <v>138653904988</v>
      </c>
      <c r="N57" s="7"/>
      <c r="O57" s="7">
        <v>124960615937</v>
      </c>
      <c r="P57" s="7"/>
      <c r="Q57" s="7">
        <f t="shared" si="1"/>
        <v>13693289051</v>
      </c>
    </row>
    <row r="58" spans="1:17">
      <c r="A58" s="1" t="s">
        <v>101</v>
      </c>
      <c r="C58" s="7">
        <v>54325</v>
      </c>
      <c r="D58" s="7"/>
      <c r="E58" s="7">
        <v>45801796419</v>
      </c>
      <c r="F58" s="7"/>
      <c r="G58" s="7">
        <v>45574759077</v>
      </c>
      <c r="H58" s="7"/>
      <c r="I58" s="7">
        <f t="shared" si="0"/>
        <v>227037342</v>
      </c>
      <c r="J58" s="7"/>
      <c r="K58" s="7">
        <v>54325</v>
      </c>
      <c r="L58" s="7"/>
      <c r="M58" s="7">
        <v>45801796419</v>
      </c>
      <c r="N58" s="7"/>
      <c r="O58" s="7">
        <v>45182060522</v>
      </c>
      <c r="P58" s="7"/>
      <c r="Q58" s="7">
        <f t="shared" si="1"/>
        <v>619735897</v>
      </c>
    </row>
    <row r="59" spans="1:17">
      <c r="A59" s="1" t="s">
        <v>84</v>
      </c>
      <c r="C59" s="7">
        <v>49600</v>
      </c>
      <c r="D59" s="7"/>
      <c r="E59" s="7">
        <v>40181115852</v>
      </c>
      <c r="F59" s="7"/>
      <c r="G59" s="7">
        <v>40218805020</v>
      </c>
      <c r="H59" s="7"/>
      <c r="I59" s="7">
        <f t="shared" si="0"/>
        <v>-37689168</v>
      </c>
      <c r="J59" s="7"/>
      <c r="K59" s="7">
        <v>49600</v>
      </c>
      <c r="L59" s="7"/>
      <c r="M59" s="7">
        <v>40181115852</v>
      </c>
      <c r="N59" s="7"/>
      <c r="O59" s="7">
        <v>40104403604</v>
      </c>
      <c r="P59" s="7"/>
      <c r="Q59" s="7">
        <f t="shared" si="1"/>
        <v>76712248</v>
      </c>
    </row>
    <row r="60" spans="1:17">
      <c r="A60" s="1" t="s">
        <v>116</v>
      </c>
      <c r="C60" s="7">
        <v>87450</v>
      </c>
      <c r="D60" s="7"/>
      <c r="E60" s="7">
        <v>70347243550</v>
      </c>
      <c r="F60" s="7"/>
      <c r="G60" s="7">
        <v>70012039867</v>
      </c>
      <c r="H60" s="7"/>
      <c r="I60" s="7">
        <f t="shared" si="0"/>
        <v>335203683</v>
      </c>
      <c r="J60" s="7"/>
      <c r="K60" s="7">
        <v>87450</v>
      </c>
      <c r="L60" s="7"/>
      <c r="M60" s="7">
        <v>70347243550</v>
      </c>
      <c r="N60" s="7"/>
      <c r="O60" s="7">
        <v>70012039867</v>
      </c>
      <c r="P60" s="7"/>
      <c r="Q60" s="7">
        <f t="shared" si="1"/>
        <v>335203683</v>
      </c>
    </row>
    <row r="61" spans="1:17">
      <c r="A61" s="1" t="s">
        <v>81</v>
      </c>
      <c r="C61" s="7">
        <v>113610</v>
      </c>
      <c r="D61" s="7"/>
      <c r="E61" s="7">
        <v>90237697652</v>
      </c>
      <c r="F61" s="7"/>
      <c r="G61" s="7">
        <v>90298560257</v>
      </c>
      <c r="H61" s="7"/>
      <c r="I61" s="7">
        <f t="shared" si="0"/>
        <v>-60862605</v>
      </c>
      <c r="J61" s="7"/>
      <c r="K61" s="7">
        <v>113610</v>
      </c>
      <c r="L61" s="7"/>
      <c r="M61" s="7">
        <v>90237697652</v>
      </c>
      <c r="N61" s="7"/>
      <c r="O61" s="7">
        <v>90298544770</v>
      </c>
      <c r="P61" s="7"/>
      <c r="Q61" s="7">
        <f t="shared" si="1"/>
        <v>-60847118</v>
      </c>
    </row>
    <row r="62" spans="1:17">
      <c r="A62" s="1" t="s">
        <v>107</v>
      </c>
      <c r="C62" s="7">
        <v>245479</v>
      </c>
      <c r="D62" s="7"/>
      <c r="E62" s="7">
        <v>241546824341</v>
      </c>
      <c r="F62" s="7"/>
      <c r="G62" s="7">
        <v>242516304339</v>
      </c>
      <c r="H62" s="7"/>
      <c r="I62" s="7">
        <f t="shared" si="0"/>
        <v>-969479998</v>
      </c>
      <c r="J62" s="7"/>
      <c r="K62" s="7">
        <v>245479</v>
      </c>
      <c r="L62" s="7"/>
      <c r="M62" s="7">
        <v>241546824341</v>
      </c>
      <c r="N62" s="7"/>
      <c r="O62" s="7">
        <v>241044571139</v>
      </c>
      <c r="P62" s="7"/>
      <c r="Q62" s="7">
        <f t="shared" si="1"/>
        <v>502253202</v>
      </c>
    </row>
    <row r="63" spans="1:17">
      <c r="A63" s="1" t="s">
        <v>113</v>
      </c>
      <c r="C63" s="7">
        <v>200000</v>
      </c>
      <c r="D63" s="7"/>
      <c r="E63" s="7">
        <v>194002830612</v>
      </c>
      <c r="F63" s="7"/>
      <c r="G63" s="7">
        <v>194964656250</v>
      </c>
      <c r="H63" s="7"/>
      <c r="I63" s="7">
        <f t="shared" si="0"/>
        <v>-961825638</v>
      </c>
      <c r="J63" s="7"/>
      <c r="K63" s="7">
        <v>200000</v>
      </c>
      <c r="L63" s="7"/>
      <c r="M63" s="7">
        <v>194002830612</v>
      </c>
      <c r="N63" s="7"/>
      <c r="O63" s="7">
        <v>194130807412</v>
      </c>
      <c r="P63" s="7"/>
      <c r="Q63" s="7">
        <f t="shared" si="1"/>
        <v>-127976800</v>
      </c>
    </row>
    <row r="64" spans="1:17">
      <c r="A64" s="1" t="s">
        <v>87</v>
      </c>
      <c r="C64" s="7">
        <v>100</v>
      </c>
      <c r="D64" s="7"/>
      <c r="E64" s="7">
        <v>79508586</v>
      </c>
      <c r="F64" s="7"/>
      <c r="G64" s="7">
        <v>79489589</v>
      </c>
      <c r="H64" s="7"/>
      <c r="I64" s="7">
        <f t="shared" si="0"/>
        <v>18997</v>
      </c>
      <c r="J64" s="7"/>
      <c r="K64" s="7">
        <v>100</v>
      </c>
      <c r="L64" s="7"/>
      <c r="M64" s="7">
        <v>79508586</v>
      </c>
      <c r="N64" s="7"/>
      <c r="O64" s="7">
        <v>79290625</v>
      </c>
      <c r="P64" s="7"/>
      <c r="Q64" s="7">
        <f t="shared" si="1"/>
        <v>217961</v>
      </c>
    </row>
    <row r="65" spans="1:17">
      <c r="A65" s="1" t="s">
        <v>95</v>
      </c>
      <c r="C65" s="7">
        <v>129761</v>
      </c>
      <c r="D65" s="7"/>
      <c r="E65" s="7">
        <v>122723872605</v>
      </c>
      <c r="F65" s="7"/>
      <c r="G65" s="7">
        <v>130148975971</v>
      </c>
      <c r="H65" s="7"/>
      <c r="I65" s="7">
        <f t="shared" si="0"/>
        <v>-7425103366</v>
      </c>
      <c r="J65" s="7"/>
      <c r="K65" s="7">
        <v>129761</v>
      </c>
      <c r="L65" s="7"/>
      <c r="M65" s="7">
        <v>122723872605</v>
      </c>
      <c r="N65" s="7"/>
      <c r="O65" s="7">
        <v>118848614053</v>
      </c>
      <c r="P65" s="7"/>
      <c r="Q65" s="7">
        <f t="shared" si="1"/>
        <v>3875258552</v>
      </c>
    </row>
    <row r="66" spans="1:17">
      <c r="A66" s="1" t="s">
        <v>92</v>
      </c>
      <c r="C66" s="7">
        <v>392486</v>
      </c>
      <c r="D66" s="7"/>
      <c r="E66" s="7">
        <v>381333066212</v>
      </c>
      <c r="F66" s="7"/>
      <c r="G66" s="7">
        <v>375749002727</v>
      </c>
      <c r="H66" s="7"/>
      <c r="I66" s="7">
        <f t="shared" si="0"/>
        <v>5584063485</v>
      </c>
      <c r="J66" s="7"/>
      <c r="K66" s="7">
        <v>392486</v>
      </c>
      <c r="L66" s="7"/>
      <c r="M66" s="7">
        <v>381333066212</v>
      </c>
      <c r="N66" s="7"/>
      <c r="O66" s="7">
        <v>365212663684</v>
      </c>
      <c r="P66" s="7"/>
      <c r="Q66" s="7">
        <f t="shared" si="1"/>
        <v>16120402528</v>
      </c>
    </row>
    <row r="67" spans="1:17">
      <c r="A67" s="1" t="s">
        <v>77</v>
      </c>
      <c r="C67" s="7">
        <v>144840</v>
      </c>
      <c r="D67" s="7"/>
      <c r="E67" s="7">
        <v>117384575788</v>
      </c>
      <c r="F67" s="7"/>
      <c r="G67" s="7">
        <v>117315749864</v>
      </c>
      <c r="H67" s="7"/>
      <c r="I67" s="7">
        <f t="shared" si="0"/>
        <v>68825924</v>
      </c>
      <c r="J67" s="7"/>
      <c r="K67" s="7">
        <v>144840</v>
      </c>
      <c r="L67" s="7"/>
      <c r="M67" s="7">
        <v>117384575788</v>
      </c>
      <c r="N67" s="7"/>
      <c r="O67" s="7">
        <v>117315485511</v>
      </c>
      <c r="P67" s="7"/>
      <c r="Q67" s="7">
        <f t="shared" si="1"/>
        <v>69090277</v>
      </c>
    </row>
    <row r="68" spans="1:17">
      <c r="A68" s="1" t="s">
        <v>89</v>
      </c>
      <c r="C68" s="7">
        <v>239309</v>
      </c>
      <c r="D68" s="7"/>
      <c r="E68" s="7">
        <v>236198239928</v>
      </c>
      <c r="F68" s="7"/>
      <c r="G68" s="7">
        <v>232102012423</v>
      </c>
      <c r="H68" s="7"/>
      <c r="I68" s="7">
        <f t="shared" si="0"/>
        <v>4096227505</v>
      </c>
      <c r="J68" s="7"/>
      <c r="K68" s="7">
        <v>239309</v>
      </c>
      <c r="L68" s="7"/>
      <c r="M68" s="7">
        <v>236198239928</v>
      </c>
      <c r="N68" s="7"/>
      <c r="O68" s="7">
        <v>225094224240</v>
      </c>
      <c r="P68" s="7"/>
      <c r="Q68" s="7">
        <f t="shared" si="1"/>
        <v>11104015688</v>
      </c>
    </row>
    <row r="69" spans="1:17">
      <c r="A69" s="1" t="s">
        <v>98</v>
      </c>
      <c r="C69" s="7">
        <v>79244</v>
      </c>
      <c r="D69" s="7"/>
      <c r="E69" s="7">
        <v>72148884364</v>
      </c>
      <c r="F69" s="7"/>
      <c r="G69" s="7">
        <v>71335988288</v>
      </c>
      <c r="H69" s="7"/>
      <c r="I69" s="7">
        <f t="shared" si="0"/>
        <v>812896076</v>
      </c>
      <c r="J69" s="7"/>
      <c r="K69" s="7">
        <v>79244</v>
      </c>
      <c r="L69" s="7"/>
      <c r="M69" s="7">
        <v>72148884364</v>
      </c>
      <c r="N69" s="7"/>
      <c r="O69" s="7">
        <v>69889255115</v>
      </c>
      <c r="P69" s="7"/>
      <c r="Q69" s="7">
        <f t="shared" si="1"/>
        <v>2259629249</v>
      </c>
    </row>
    <row r="70" spans="1:17">
      <c r="A70" s="1" t="s">
        <v>104</v>
      </c>
      <c r="C70" s="7">
        <v>25770</v>
      </c>
      <c r="D70" s="7"/>
      <c r="E70" s="7">
        <v>22981385368</v>
      </c>
      <c r="F70" s="7"/>
      <c r="G70" s="7">
        <v>22789691319</v>
      </c>
      <c r="H70" s="7"/>
      <c r="I70" s="7">
        <f t="shared" si="0"/>
        <v>191694049</v>
      </c>
      <c r="J70" s="7"/>
      <c r="K70" s="7">
        <v>25770</v>
      </c>
      <c r="L70" s="7"/>
      <c r="M70" s="7">
        <v>22981385368</v>
      </c>
      <c r="N70" s="7"/>
      <c r="O70" s="7">
        <v>22420989458</v>
      </c>
      <c r="P70" s="7"/>
      <c r="Q70" s="7">
        <f t="shared" si="1"/>
        <v>560395910</v>
      </c>
    </row>
    <row r="71" spans="1:17" ht="24.75" thickBot="1">
      <c r="C71" s="7"/>
      <c r="D71" s="7"/>
      <c r="E71" s="8">
        <f>SUM(E8:E70)</f>
        <v>18169268826552</v>
      </c>
      <c r="F71" s="7"/>
      <c r="G71" s="8">
        <f>SUM(G8:G70)</f>
        <v>17197007351153</v>
      </c>
      <c r="H71" s="7"/>
      <c r="I71" s="8">
        <f>SUM(I8:I70)</f>
        <v>972261475399</v>
      </c>
      <c r="J71" s="7"/>
      <c r="K71" s="7"/>
      <c r="L71" s="7"/>
      <c r="M71" s="8">
        <f>SUM(M8:M70)</f>
        <v>18169268826552</v>
      </c>
      <c r="N71" s="7"/>
      <c r="O71" s="8">
        <f>SUM(O8:O70)</f>
        <v>16044204230826</v>
      </c>
      <c r="P71" s="7"/>
      <c r="Q71" s="8">
        <f>SUM(Q8:Q70)</f>
        <v>2125064595726</v>
      </c>
    </row>
    <row r="72" spans="1:17" ht="24.75" thickTop="1">
      <c r="I72" s="14"/>
      <c r="J72" s="14"/>
      <c r="K72" s="14"/>
      <c r="L72" s="14"/>
      <c r="M72" s="14"/>
      <c r="N72" s="14"/>
      <c r="O72" s="14"/>
      <c r="P72" s="14"/>
      <c r="Q72" s="14"/>
    </row>
    <row r="75" spans="1:17">
      <c r="I75" s="14"/>
      <c r="J75" s="14"/>
      <c r="K75" s="14"/>
      <c r="L75" s="14"/>
      <c r="M75" s="14"/>
      <c r="N75" s="14"/>
      <c r="O75" s="14"/>
      <c r="P75" s="14"/>
      <c r="Q75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7"/>
  <sheetViews>
    <sheetView rightToLeft="1" topLeftCell="A40" workbookViewId="0">
      <selection activeCell="I40" sqref="I40:T47"/>
    </sheetView>
  </sheetViews>
  <sheetFormatPr defaultRowHeight="24"/>
  <cols>
    <col min="1" max="1" width="44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140</v>
      </c>
      <c r="D6" s="16" t="s">
        <v>140</v>
      </c>
      <c r="E6" s="16" t="s">
        <v>140</v>
      </c>
      <c r="F6" s="16" t="s">
        <v>140</v>
      </c>
      <c r="G6" s="16" t="s">
        <v>140</v>
      </c>
      <c r="H6" s="16" t="s">
        <v>140</v>
      </c>
      <c r="I6" s="16" t="s">
        <v>140</v>
      </c>
      <c r="K6" s="16" t="s">
        <v>141</v>
      </c>
      <c r="L6" s="16" t="s">
        <v>141</v>
      </c>
      <c r="M6" s="16" t="s">
        <v>141</v>
      </c>
      <c r="N6" s="16" t="s">
        <v>141</v>
      </c>
      <c r="O6" s="16" t="s">
        <v>141</v>
      </c>
      <c r="P6" s="16" t="s">
        <v>141</v>
      </c>
      <c r="Q6" s="16" t="s">
        <v>141</v>
      </c>
    </row>
    <row r="7" spans="1:17" ht="24.75">
      <c r="A7" s="16" t="s">
        <v>3</v>
      </c>
      <c r="C7" s="16" t="s">
        <v>7</v>
      </c>
      <c r="E7" s="16" t="s">
        <v>159</v>
      </c>
      <c r="G7" s="16" t="s">
        <v>160</v>
      </c>
      <c r="I7" s="16" t="s">
        <v>162</v>
      </c>
      <c r="K7" s="16" t="s">
        <v>7</v>
      </c>
      <c r="M7" s="16" t="s">
        <v>159</v>
      </c>
      <c r="O7" s="16" t="s">
        <v>160</v>
      </c>
      <c r="Q7" s="16" t="s">
        <v>162</v>
      </c>
    </row>
    <row r="8" spans="1:17">
      <c r="A8" s="1" t="s">
        <v>25</v>
      </c>
      <c r="C8" s="7">
        <v>300000</v>
      </c>
      <c r="D8" s="7"/>
      <c r="E8" s="7">
        <v>1241769464</v>
      </c>
      <c r="F8" s="7"/>
      <c r="G8" s="7">
        <v>1339879997</v>
      </c>
      <c r="H8" s="7"/>
      <c r="I8" s="7">
        <v>-98110533</v>
      </c>
      <c r="J8" s="7"/>
      <c r="K8" s="7">
        <v>18754375</v>
      </c>
      <c r="L8" s="7"/>
      <c r="M8" s="7">
        <v>79309705932</v>
      </c>
      <c r="N8" s="7"/>
      <c r="O8" s="7">
        <v>83762039557</v>
      </c>
      <c r="P8" s="7"/>
      <c r="Q8" s="7">
        <v>-4452333625</v>
      </c>
    </row>
    <row r="9" spans="1:17">
      <c r="A9" s="1" t="s">
        <v>22</v>
      </c>
      <c r="C9" s="7">
        <v>2741383</v>
      </c>
      <c r="D9" s="7"/>
      <c r="E9" s="7">
        <v>86227990205</v>
      </c>
      <c r="F9" s="7"/>
      <c r="G9" s="7">
        <v>101781430652</v>
      </c>
      <c r="H9" s="7"/>
      <c r="I9" s="7">
        <v>-15553440447</v>
      </c>
      <c r="J9" s="7"/>
      <c r="K9" s="7">
        <v>2741383</v>
      </c>
      <c r="L9" s="7"/>
      <c r="M9" s="7">
        <v>86227990205</v>
      </c>
      <c r="N9" s="7"/>
      <c r="O9" s="7">
        <v>101781430652</v>
      </c>
      <c r="P9" s="7"/>
      <c r="Q9" s="7">
        <v>-15553440447</v>
      </c>
    </row>
    <row r="10" spans="1:17">
      <c r="A10" s="1" t="s">
        <v>46</v>
      </c>
      <c r="C10" s="7">
        <v>759861</v>
      </c>
      <c r="D10" s="7"/>
      <c r="E10" s="7">
        <v>20022992991</v>
      </c>
      <c r="F10" s="7"/>
      <c r="G10" s="7">
        <v>20847379224</v>
      </c>
      <c r="H10" s="7"/>
      <c r="I10" s="7">
        <v>-824386233</v>
      </c>
      <c r="J10" s="7"/>
      <c r="K10" s="7">
        <v>791731</v>
      </c>
      <c r="L10" s="7"/>
      <c r="M10" s="7">
        <v>20877270925</v>
      </c>
      <c r="N10" s="7"/>
      <c r="O10" s="7">
        <v>21721757535</v>
      </c>
      <c r="P10" s="7"/>
      <c r="Q10" s="7">
        <v>-844486610</v>
      </c>
    </row>
    <row r="11" spans="1:17">
      <c r="A11" s="1" t="s">
        <v>54</v>
      </c>
      <c r="C11" s="7">
        <v>16801335</v>
      </c>
      <c r="D11" s="7"/>
      <c r="E11" s="7">
        <v>245693183120</v>
      </c>
      <c r="F11" s="7"/>
      <c r="G11" s="7">
        <v>242336835794</v>
      </c>
      <c r="H11" s="7"/>
      <c r="I11" s="7">
        <v>3356347326</v>
      </c>
      <c r="J11" s="7"/>
      <c r="K11" s="7">
        <v>22062500</v>
      </c>
      <c r="L11" s="7"/>
      <c r="M11" s="7">
        <v>322388420047</v>
      </c>
      <c r="N11" s="7"/>
      <c r="O11" s="7">
        <v>318222120093</v>
      </c>
      <c r="P11" s="7"/>
      <c r="Q11" s="7">
        <v>4166299954</v>
      </c>
    </row>
    <row r="12" spans="1:17">
      <c r="A12" s="1" t="s">
        <v>37</v>
      </c>
      <c r="C12" s="7">
        <v>5000000</v>
      </c>
      <c r="D12" s="7"/>
      <c r="E12" s="7">
        <v>25944705000</v>
      </c>
      <c r="F12" s="7"/>
      <c r="G12" s="7">
        <v>23732943800</v>
      </c>
      <c r="H12" s="7"/>
      <c r="I12" s="7">
        <v>2211761200</v>
      </c>
      <c r="J12" s="7"/>
      <c r="K12" s="7">
        <v>5000000</v>
      </c>
      <c r="L12" s="7"/>
      <c r="M12" s="7">
        <v>25944705000</v>
      </c>
      <c r="N12" s="7"/>
      <c r="O12" s="7">
        <v>23732943800</v>
      </c>
      <c r="P12" s="7"/>
      <c r="Q12" s="7">
        <v>2211761200</v>
      </c>
    </row>
    <row r="13" spans="1:17">
      <c r="A13" s="1" t="s">
        <v>31</v>
      </c>
      <c r="C13" s="7">
        <v>950000</v>
      </c>
      <c r="D13" s="7"/>
      <c r="E13" s="7">
        <v>4275508549</v>
      </c>
      <c r="F13" s="7"/>
      <c r="G13" s="7">
        <v>3851049145</v>
      </c>
      <c r="H13" s="7"/>
      <c r="I13" s="7">
        <v>424459404</v>
      </c>
      <c r="J13" s="7"/>
      <c r="K13" s="7">
        <v>950000</v>
      </c>
      <c r="L13" s="7"/>
      <c r="M13" s="7">
        <v>4275508549</v>
      </c>
      <c r="N13" s="7"/>
      <c r="O13" s="7">
        <v>3851049145</v>
      </c>
      <c r="P13" s="7"/>
      <c r="Q13" s="7">
        <v>424459404</v>
      </c>
    </row>
    <row r="14" spans="1:17">
      <c r="A14" s="1" t="s">
        <v>57</v>
      </c>
      <c r="C14" s="7">
        <v>22463883</v>
      </c>
      <c r="D14" s="7"/>
      <c r="E14" s="7">
        <v>286789146281</v>
      </c>
      <c r="F14" s="7"/>
      <c r="G14" s="7">
        <v>277341368647</v>
      </c>
      <c r="H14" s="7"/>
      <c r="I14" s="7">
        <v>9447777634</v>
      </c>
      <c r="J14" s="7"/>
      <c r="K14" s="7">
        <v>37488270</v>
      </c>
      <c r="L14" s="7"/>
      <c r="M14" s="7">
        <v>459810881294</v>
      </c>
      <c r="N14" s="7"/>
      <c r="O14" s="7">
        <v>462833968012</v>
      </c>
      <c r="P14" s="7"/>
      <c r="Q14" s="7">
        <v>-3023086718</v>
      </c>
    </row>
    <row r="15" spans="1:17">
      <c r="A15" s="1" t="s">
        <v>20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300000</v>
      </c>
      <c r="L15" s="7"/>
      <c r="M15" s="7">
        <v>53535010266</v>
      </c>
      <c r="N15" s="7"/>
      <c r="O15" s="7">
        <v>56159848710</v>
      </c>
      <c r="P15" s="7"/>
      <c r="Q15" s="7">
        <v>-2624838444</v>
      </c>
    </row>
    <row r="16" spans="1:17">
      <c r="A16" s="1" t="s">
        <v>163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300000</v>
      </c>
      <c r="L16" s="7"/>
      <c r="M16" s="7">
        <v>2320112702</v>
      </c>
      <c r="N16" s="7"/>
      <c r="O16" s="7">
        <v>2326077000</v>
      </c>
      <c r="P16" s="7"/>
      <c r="Q16" s="7">
        <v>-5964298</v>
      </c>
    </row>
    <row r="17" spans="1:17">
      <c r="A17" s="1" t="s">
        <v>164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9450756</v>
      </c>
      <c r="L17" s="7"/>
      <c r="M17" s="7">
        <v>79299031482</v>
      </c>
      <c r="N17" s="7"/>
      <c r="O17" s="7">
        <v>93541275485</v>
      </c>
      <c r="P17" s="7"/>
      <c r="Q17" s="7">
        <v>-14242244003</v>
      </c>
    </row>
    <row r="18" spans="1:17">
      <c r="A18" s="1" t="s">
        <v>165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20830000</v>
      </c>
      <c r="L18" s="7"/>
      <c r="M18" s="7">
        <v>77943298434</v>
      </c>
      <c r="N18" s="7"/>
      <c r="O18" s="7">
        <v>77254315456</v>
      </c>
      <c r="P18" s="7"/>
      <c r="Q18" s="7">
        <v>688982978</v>
      </c>
    </row>
    <row r="19" spans="1:17">
      <c r="A19" s="1" t="s">
        <v>49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12185017</v>
      </c>
      <c r="L19" s="7"/>
      <c r="M19" s="7">
        <v>79859568204</v>
      </c>
      <c r="N19" s="7"/>
      <c r="O19" s="7">
        <v>84181985001</v>
      </c>
      <c r="P19" s="7"/>
      <c r="Q19" s="7">
        <v>-4322416797</v>
      </c>
    </row>
    <row r="20" spans="1:17">
      <c r="A20" s="1" t="s">
        <v>45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7</v>
      </c>
      <c r="L20" s="7"/>
      <c r="M20" s="7">
        <v>7</v>
      </c>
      <c r="N20" s="7"/>
      <c r="O20" s="7">
        <v>56502</v>
      </c>
      <c r="P20" s="7"/>
      <c r="Q20" s="7">
        <v>-56495</v>
      </c>
    </row>
    <row r="21" spans="1:17">
      <c r="A21" s="1" t="s">
        <v>38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1</v>
      </c>
      <c r="L21" s="7"/>
      <c r="M21" s="7">
        <v>1</v>
      </c>
      <c r="N21" s="7"/>
      <c r="O21" s="7">
        <v>3954</v>
      </c>
      <c r="P21" s="7"/>
      <c r="Q21" s="7">
        <v>-3953</v>
      </c>
    </row>
    <row r="22" spans="1:17">
      <c r="A22" s="1" t="s">
        <v>16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2</v>
      </c>
      <c r="L22" s="7"/>
      <c r="M22" s="7">
        <v>2</v>
      </c>
      <c r="N22" s="7"/>
      <c r="O22" s="7">
        <v>5256</v>
      </c>
      <c r="P22" s="7"/>
      <c r="Q22" s="7">
        <v>-5254</v>
      </c>
    </row>
    <row r="23" spans="1:17">
      <c r="A23" s="1" t="s">
        <v>166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68129</v>
      </c>
      <c r="L23" s="7"/>
      <c r="M23" s="7">
        <v>532977166</v>
      </c>
      <c r="N23" s="7"/>
      <c r="O23" s="7">
        <v>633893199</v>
      </c>
      <c r="P23" s="7"/>
      <c r="Q23" s="7">
        <v>-100916033</v>
      </c>
    </row>
    <row r="24" spans="1:17">
      <c r="A24" s="1" t="s">
        <v>32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28258031</v>
      </c>
      <c r="L24" s="7"/>
      <c r="M24" s="7">
        <v>122517578131</v>
      </c>
      <c r="N24" s="7"/>
      <c r="O24" s="7">
        <v>124738183808</v>
      </c>
      <c r="P24" s="7"/>
      <c r="Q24" s="7">
        <v>-2220605677</v>
      </c>
    </row>
    <row r="25" spans="1:17">
      <c r="A25" s="1" t="s">
        <v>41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2496</v>
      </c>
      <c r="L25" s="7"/>
      <c r="M25" s="7">
        <v>39698383</v>
      </c>
      <c r="N25" s="7"/>
      <c r="O25" s="7">
        <v>33569943</v>
      </c>
      <c r="P25" s="7"/>
      <c r="Q25" s="7">
        <v>6128440</v>
      </c>
    </row>
    <row r="26" spans="1:17">
      <c r="A26" s="1" t="s">
        <v>167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2</v>
      </c>
      <c r="L26" s="7"/>
      <c r="M26" s="7">
        <v>2</v>
      </c>
      <c r="N26" s="7"/>
      <c r="O26" s="7">
        <v>29702</v>
      </c>
      <c r="P26" s="7"/>
      <c r="Q26" s="7">
        <v>-29700</v>
      </c>
    </row>
    <row r="27" spans="1:17">
      <c r="A27" s="1" t="s">
        <v>110</v>
      </c>
      <c r="C27" s="7">
        <v>50000</v>
      </c>
      <c r="D27" s="7"/>
      <c r="E27" s="7">
        <v>46741526563</v>
      </c>
      <c r="F27" s="7"/>
      <c r="G27" s="7">
        <v>49990937500</v>
      </c>
      <c r="H27" s="7"/>
      <c r="I27" s="7">
        <v>-3249410937</v>
      </c>
      <c r="J27" s="7"/>
      <c r="K27" s="7">
        <v>50000</v>
      </c>
      <c r="L27" s="7"/>
      <c r="M27" s="7">
        <v>46741526563</v>
      </c>
      <c r="N27" s="7"/>
      <c r="O27" s="7">
        <v>49990937500</v>
      </c>
      <c r="P27" s="7"/>
      <c r="Q27" s="7">
        <v>-3249410937</v>
      </c>
    </row>
    <row r="28" spans="1:17">
      <c r="A28" s="1" t="s">
        <v>107</v>
      </c>
      <c r="C28" s="7">
        <v>35000</v>
      </c>
      <c r="D28" s="7"/>
      <c r="E28" s="7">
        <v>34340674626</v>
      </c>
      <c r="F28" s="7"/>
      <c r="G28" s="7">
        <v>34328776782</v>
      </c>
      <c r="H28" s="7"/>
      <c r="I28" s="7">
        <v>11897844</v>
      </c>
      <c r="J28" s="7"/>
      <c r="K28" s="7">
        <v>35000</v>
      </c>
      <c r="L28" s="7"/>
      <c r="M28" s="7">
        <v>34340674626</v>
      </c>
      <c r="N28" s="7"/>
      <c r="O28" s="7">
        <v>34328776782</v>
      </c>
      <c r="P28" s="7"/>
      <c r="Q28" s="7">
        <v>11897844</v>
      </c>
    </row>
    <row r="29" spans="1:17">
      <c r="A29" s="1" t="s">
        <v>95</v>
      </c>
      <c r="C29" s="7">
        <v>403875</v>
      </c>
      <c r="D29" s="7"/>
      <c r="E29" s="7">
        <v>382034415843</v>
      </c>
      <c r="F29" s="7"/>
      <c r="G29" s="7">
        <v>369910712779</v>
      </c>
      <c r="H29" s="7"/>
      <c r="I29" s="7">
        <v>12123703064</v>
      </c>
      <c r="J29" s="7"/>
      <c r="K29" s="7">
        <v>403875</v>
      </c>
      <c r="L29" s="7"/>
      <c r="M29" s="7">
        <v>382034415843</v>
      </c>
      <c r="N29" s="7"/>
      <c r="O29" s="7">
        <v>369910712779</v>
      </c>
      <c r="P29" s="7"/>
      <c r="Q29" s="7">
        <v>12123703064</v>
      </c>
    </row>
    <row r="30" spans="1:17">
      <c r="A30" s="1" t="s">
        <v>77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56400</v>
      </c>
      <c r="L30" s="7"/>
      <c r="M30" s="7">
        <v>45170887311</v>
      </c>
      <c r="N30" s="7"/>
      <c r="O30" s="7">
        <v>45333997724</v>
      </c>
      <c r="P30" s="7"/>
      <c r="Q30" s="7">
        <v>-163110413</v>
      </c>
    </row>
    <row r="31" spans="1:17">
      <c r="A31" s="1" t="s">
        <v>148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200000</v>
      </c>
      <c r="L31" s="7"/>
      <c r="M31" s="7">
        <v>200000000000</v>
      </c>
      <c r="N31" s="7"/>
      <c r="O31" s="7">
        <v>198993925812</v>
      </c>
      <c r="P31" s="7"/>
      <c r="Q31" s="7">
        <v>1006074188</v>
      </c>
    </row>
    <row r="32" spans="1:17">
      <c r="A32" s="1" t="s">
        <v>104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10600</v>
      </c>
      <c r="L32" s="7"/>
      <c r="M32" s="7">
        <v>9328540900</v>
      </c>
      <c r="N32" s="7"/>
      <c r="O32" s="7">
        <v>9222448129</v>
      </c>
      <c r="P32" s="7"/>
      <c r="Q32" s="7">
        <v>106092771</v>
      </c>
    </row>
    <row r="33" spans="1:19">
      <c r="A33" s="1" t="s">
        <v>98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10000</v>
      </c>
      <c r="L33" s="7"/>
      <c r="M33" s="7">
        <v>9038961392</v>
      </c>
      <c r="N33" s="7"/>
      <c r="O33" s="7">
        <v>8819501176</v>
      </c>
      <c r="P33" s="7"/>
      <c r="Q33" s="7">
        <v>219460216</v>
      </c>
    </row>
    <row r="34" spans="1:19">
      <c r="A34" s="1" t="s">
        <v>81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383925</v>
      </c>
      <c r="L34" s="7"/>
      <c r="M34" s="7">
        <v>304395234638</v>
      </c>
      <c r="N34" s="7"/>
      <c r="O34" s="7">
        <v>304551290999</v>
      </c>
      <c r="P34" s="7"/>
      <c r="Q34" s="7">
        <v>-156056361</v>
      </c>
    </row>
    <row r="35" spans="1:19">
      <c r="A35" s="1" t="s">
        <v>168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25400</v>
      </c>
      <c r="L35" s="7"/>
      <c r="M35" s="7">
        <v>19612773551</v>
      </c>
      <c r="N35" s="7"/>
      <c r="O35" s="7">
        <v>19605245905</v>
      </c>
      <c r="P35" s="7"/>
      <c r="Q35" s="7">
        <v>7527646</v>
      </c>
    </row>
    <row r="36" spans="1:19">
      <c r="A36" s="1" t="s">
        <v>169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25700</v>
      </c>
      <c r="L36" s="7"/>
      <c r="M36" s="7">
        <v>17177336047</v>
      </c>
      <c r="N36" s="7"/>
      <c r="O36" s="7">
        <v>17508292046</v>
      </c>
      <c r="P36" s="7"/>
      <c r="Q36" s="7">
        <v>-330955999</v>
      </c>
    </row>
    <row r="37" spans="1:19">
      <c r="A37" s="1" t="s">
        <v>101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82300</v>
      </c>
      <c r="L37" s="7"/>
      <c r="M37" s="7">
        <v>68577300132</v>
      </c>
      <c r="N37" s="7"/>
      <c r="O37" s="7">
        <v>68448846392</v>
      </c>
      <c r="P37" s="7"/>
      <c r="Q37" s="7">
        <v>128453740</v>
      </c>
    </row>
    <row r="38" spans="1:19">
      <c r="A38" s="1" t="s">
        <v>170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65200</v>
      </c>
      <c r="L38" s="7"/>
      <c r="M38" s="7">
        <v>42646478927</v>
      </c>
      <c r="N38" s="7"/>
      <c r="O38" s="7">
        <v>43541794619</v>
      </c>
      <c r="P38" s="7"/>
      <c r="Q38" s="7">
        <v>-895315692</v>
      </c>
    </row>
    <row r="39" spans="1:19" ht="24.75" thickBot="1">
      <c r="C39" s="7"/>
      <c r="D39" s="7"/>
      <c r="E39" s="8">
        <f>SUM(E8:E38)</f>
        <v>1133311912642</v>
      </c>
      <c r="F39" s="7"/>
      <c r="G39" s="8">
        <f>SUM(G8:G38)</f>
        <v>1125461314320</v>
      </c>
      <c r="H39" s="7"/>
      <c r="I39" s="8">
        <f>SUM(SUM(I8:I38))</f>
        <v>7850598322</v>
      </c>
      <c r="J39" s="7"/>
      <c r="K39" s="7"/>
      <c r="L39" s="7"/>
      <c r="M39" s="8">
        <f>SUM(M8:M38)</f>
        <v>2593945886662</v>
      </c>
      <c r="N39" s="7"/>
      <c r="O39" s="8">
        <f>SUM(O8:O38)</f>
        <v>2625030322673</v>
      </c>
      <c r="P39" s="7"/>
      <c r="Q39" s="8">
        <f>SUM(Q8:Q38)</f>
        <v>-31084436011</v>
      </c>
    </row>
    <row r="40" spans="1:19" ht="24.75" thickTop="1">
      <c r="I40" s="7"/>
      <c r="J40" s="7"/>
      <c r="K40" s="7"/>
      <c r="L40" s="7"/>
      <c r="M40" s="7"/>
      <c r="N40" s="7"/>
      <c r="O40" s="7"/>
      <c r="P40" s="7"/>
      <c r="Q40" s="7"/>
      <c r="R40" s="4"/>
      <c r="S40" s="4"/>
    </row>
    <row r="41" spans="1:19">
      <c r="I41" s="4"/>
      <c r="J41" s="4"/>
      <c r="K41" s="4"/>
      <c r="L41" s="4"/>
      <c r="M41" s="4"/>
      <c r="N41" s="4"/>
      <c r="O41" s="4"/>
      <c r="P41" s="4"/>
      <c r="Q41" s="6"/>
      <c r="R41" s="4"/>
      <c r="S41" s="4"/>
    </row>
    <row r="42" spans="1:19">
      <c r="I42" s="4"/>
      <c r="J42" s="4"/>
      <c r="K42" s="4"/>
      <c r="L42" s="4"/>
      <c r="M42" s="4"/>
      <c r="N42" s="4"/>
      <c r="O42" s="4"/>
      <c r="P42" s="4"/>
      <c r="Q42" s="6"/>
      <c r="R42" s="4"/>
      <c r="S42" s="4"/>
    </row>
    <row r="43" spans="1:19"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>
      <c r="I44" s="7"/>
      <c r="J44" s="7"/>
      <c r="K44" s="7"/>
      <c r="L44" s="7"/>
      <c r="M44" s="7"/>
      <c r="N44" s="7"/>
      <c r="O44" s="7"/>
      <c r="P44" s="7"/>
      <c r="Q44" s="7"/>
      <c r="R44" s="4"/>
      <c r="S44" s="4"/>
    </row>
    <row r="45" spans="1:19">
      <c r="I45" s="6"/>
      <c r="J45" s="4"/>
      <c r="K45" s="4"/>
      <c r="L45" s="4"/>
      <c r="M45" s="4"/>
      <c r="N45" s="4"/>
      <c r="O45" s="4"/>
      <c r="P45" s="4"/>
      <c r="Q45" s="6"/>
      <c r="R45" s="4"/>
      <c r="S45" s="4"/>
    </row>
    <row r="46" spans="1:19">
      <c r="I46" s="7"/>
      <c r="J46" s="4"/>
      <c r="K46" s="4"/>
      <c r="L46" s="4"/>
      <c r="M46" s="4"/>
      <c r="N46" s="4"/>
      <c r="O46" s="4"/>
      <c r="P46" s="4"/>
      <c r="Q46" s="7"/>
      <c r="R46" s="4"/>
      <c r="S46" s="4"/>
    </row>
    <row r="47" spans="1:19"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سود اوراق بهادار و سپرده بانکی</vt:lpstr>
      <vt:lpstr>سپرده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Gadari, Yasin</cp:lastModifiedBy>
  <dcterms:created xsi:type="dcterms:W3CDTF">2022-12-25T10:36:29Z</dcterms:created>
  <dcterms:modified xsi:type="dcterms:W3CDTF">2022-12-31T12:52:03Z</dcterms:modified>
</cp:coreProperties>
</file>